
<file path=[Content_Types].xml><?xml version="1.0" encoding="utf-8"?>
<Types xmlns="http://schemas.openxmlformats.org/package/2006/content-types">
  <Default ContentType="application/vnd.openxmlformats-officedocument.vmlDrawing" Extension="vml"/>
  <Default ContentType="image/gif" Extension="gif"/>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23.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33.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7.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36.xml"/>
  <Override ContentType="application/vnd.openxmlformats-officedocument.spreadsheetml.worksheet+xml" PartName="/xl/worksheets/sheet46.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9.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17.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52.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binary" PartName="/xl/metadata"/>
  <Override ContentType="application/binary" PartName="/xl/commentsmeta0"/>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53.xml"/>
  <Override ContentType="application/vnd.openxmlformats-officedocument.drawing+xml" PartName="/xl/drawings/drawing6.xml"/>
  <Override ContentType="application/vnd.openxmlformats-officedocument.drawing+xml" PartName="/xl/drawings/drawing40.xml"/>
  <Override ContentType="application/vnd.openxmlformats-officedocument.drawing+xml" PartName="/xl/drawings/drawing36.xml"/>
  <Override ContentType="application/vnd.openxmlformats-officedocument.drawing+xml" PartName="/xl/drawings/drawing23.xml"/>
  <Override ContentType="application/vnd.openxmlformats-officedocument.drawing+xml" PartName="/xl/drawings/drawing49.xml"/>
  <Override ContentType="application/vnd.openxmlformats-officedocument.drawing+xml" PartName="/xl/drawings/drawing38.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54.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37.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9.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44.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35.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46.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29.xml"/>
  <Override ContentType="application/vnd.openxmlformats-officedocument.drawing+xml" PartName="/xl/drawings/drawing50.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ist of Topics" sheetId="1" r:id="rId4"/>
    <sheet state="visible" name="CW_Menus, Tabs, Ribbons " sheetId="2" r:id="rId5"/>
    <sheet state="visible" name="File Menu" sheetId="3" r:id="rId6"/>
    <sheet state="visible" name="File Extensions" sheetId="4" r:id="rId7"/>
    <sheet state="visible" name="Going Home to Cell A1" sheetId="5" r:id="rId8"/>
    <sheet state="visible" name="Splitting the Screen" sheetId="6" r:id="rId9"/>
    <sheet state="visible" name="CW_Selecting a Range with Keys" sheetId="7" r:id="rId10"/>
    <sheet state="visible" name="Selecting a Range by Pointing" sheetId="8" r:id="rId11"/>
    <sheet state="visible" name="CW_Selecting Multiple Ranges" sheetId="9" r:id="rId12"/>
    <sheet state="visible" name="CW_Copying and Pasting" sheetId="10" r:id="rId13"/>
    <sheet state="visible" name="CW_Cutting and Pasting" sheetId="11" r:id="rId14"/>
    <sheet state="visible" name="Paste Special Options" sheetId="12" r:id="rId15"/>
    <sheet state="visible" name="CW_Transposing a Range" sheetId="13" r:id="rId16"/>
    <sheet state="visible" name="Cell Borders" sheetId="14" r:id="rId17"/>
    <sheet state="visible" name="Shapes and Pictures" sheetId="15" r:id="rId18"/>
    <sheet state="visible" name="Manipulating Rows, Columns" sheetId="16" r:id="rId19"/>
    <sheet state="visible" name="Manipulating Worksheets" sheetId="17" r:id="rId20"/>
    <sheet state="visible" name="Sorting" sheetId="18" r:id="rId21"/>
    <sheet state="visible" name="CW_Relative, Absolute Addresses" sheetId="19" r:id="rId22"/>
    <sheet state="visible" name="Calculation Options" sheetId="20" r:id="rId23"/>
    <sheet state="visible" name="AutoSum Button" sheetId="21" r:id="rId24"/>
    <sheet state="visible" name="Range Names" sheetId="22" r:id="rId25"/>
    <sheet state="visible" name="Auditing Formulas" sheetId="23" r:id="rId26"/>
    <sheet state="visible" name="Intro to Functions" sheetId="24" r:id="rId27"/>
    <sheet state="visible" name="Function Help" sheetId="25" r:id="rId28"/>
    <sheet state="visible" name="CW_SUM, AVERAGE, PRODUCT" sheetId="26" r:id="rId29"/>
    <sheet state="visible" name="CW_IF" sheetId="27" r:id="rId30"/>
    <sheet state="visible" name="COUNT, COUNTA, COUNTBLANK" sheetId="28" r:id="rId31"/>
    <sheet state="visible" name="CW_COUNTIF, SUMIF, AVERAGEIF" sheetId="29" r:id="rId32"/>
    <sheet state="visible" name="COUNTIFS, SUMIFS, AVERAGEIFS" sheetId="30" r:id="rId33"/>
    <sheet state="visible" name="SUMPRODUCT" sheetId="31" r:id="rId34"/>
    <sheet state="visible" name="VLOOKUP" sheetId="32" r:id="rId35"/>
    <sheet state="visible" name="INT, ROUND" sheetId="33" r:id="rId36"/>
    <sheet state="visible" name="ABS, SQRT, SUMSQ" sheetId="34" r:id="rId37"/>
    <sheet state="visible" name="LN, EXP" sheetId="35" r:id="rId38"/>
    <sheet state="visible" name="RAND, RANDBETWEEN" sheetId="36" r:id="rId39"/>
    <sheet state="visible" name="Concatenating" sheetId="37" r:id="rId40"/>
    <sheet state="visible" name="Parsing with Text to Columns" sheetId="38" r:id="rId41"/>
    <sheet state="visible" name="CW_Parsing with Text Functions" sheetId="39" r:id="rId42"/>
    <sheet state="visible" name="Dates and Times in Excel" sheetId="40" r:id="rId43"/>
    <sheet state="visible" name="TODAY, NOW" sheetId="41" r:id="rId44"/>
    <sheet state="visible" name="YEAR, MONTH, DAY, WEEKDAY" sheetId="42" r:id="rId45"/>
    <sheet state="visible" name="DATE, DATEVALUE" sheetId="43" r:id="rId46"/>
    <sheet state="visible" name="INDEX" sheetId="44" r:id="rId47"/>
    <sheet state="visible" name="MATCH" sheetId="45" r:id="rId48"/>
    <sheet state="visible" name="OFFSET" sheetId="46" r:id="rId49"/>
    <sheet state="visible" name="INDIRECT" sheetId="47" r:id="rId50"/>
    <sheet state="visible" name="Tables" sheetId="48" r:id="rId51"/>
    <sheet state="visible" name="Pivot Tables" sheetId="49" r:id="rId52"/>
    <sheet state="visible" name="Data Tables" sheetId="50" r:id="rId53"/>
    <sheet state="visible" name="Goal Seek" sheetId="51" r:id="rId54"/>
    <sheet state="visible" name="Solver" sheetId="52" r:id="rId55"/>
    <sheet state="visible" name="Conditional Formatting" sheetId="53" r:id="rId56"/>
    <sheet state="visible" name="Data Validation" sheetId="54" r:id="rId57"/>
  </sheets>
  <definedNames>
    <definedName name="_AtRisk_SimSetting_AutomaticallyGenerateReports">FALSE</definedName>
    <definedName name="_AtRisk_SimSetting_AutomaticResultsDisplayMode">0</definedName>
    <definedName name="_AtRisk_SimSetting_ConvergenceConfidenceLevel">0.95</definedName>
    <definedName name="_AtRisk_SimSetting_ConvergencePercentileToTest">0.9</definedName>
    <definedName name="_AtRisk_SimSetting_ConvergencePerformMeanTest">TRUE</definedName>
    <definedName name="_AtRisk_SimSetting_ConvergencePerformPercentileTest">FALSE</definedName>
    <definedName name="_AtRisk_SimSetting_ConvergencePerformStdDeviationTest">FALSE</definedName>
    <definedName name="_AtRisk_SimSetting_ConvergenceTestAllOutputs">TRUE</definedName>
    <definedName name="_AtRisk_SimSetting_ConvergenceTestingPeriod">100</definedName>
    <definedName name="_AtRisk_SimSetting_ConvergenceTolerance">0.03</definedName>
    <definedName name="_AtRisk_SimSetting_LiveUpdate">TRUE</definedName>
    <definedName name="_AtRisk_SimSetting_LiveUpdatePeriod">-1</definedName>
    <definedName name="_AtRisk_SimSetting_RandomNumberGenerator">0</definedName>
    <definedName name="_AtRisk_SimSetting_ReportsList">0</definedName>
    <definedName name="_AtRisk_SimSetting_SimNameCount">0</definedName>
    <definedName name="_AtRisk_SimSetting_SmartSensitivityAnalysisEnabled">TRUE</definedName>
    <definedName name="_AtRisk_SimSetting_StatisticFunctionUpdating">1</definedName>
    <definedName name="_AtRisk_SimSetting_StdRecalcBehavior">1</definedName>
    <definedName name="_AtRisk_SimSetting_StdRecalcWithoutRiskStatic">0</definedName>
    <definedName name="_AtRisk_SimSetting_StdRecalcWithoutRiskStaticPercentile">0.5</definedName>
    <definedName name="RiskAfterRecalcMacro">""</definedName>
    <definedName name="RiskAfterSimMacro">""</definedName>
    <definedName name="RiskBeforeRecalcMacro">""</definedName>
    <definedName name="RiskBeforeSimMacro">""</definedName>
    <definedName name="RiskCollectDistributionSamples">2</definedName>
    <definedName name="RiskFixedSeed">123</definedName>
    <definedName name="RiskHasSettings">5</definedName>
    <definedName name="RiskMinimizeOnStart">FALSE</definedName>
    <definedName name="RiskMonitorConvergence">FALSE</definedName>
    <definedName name="RiskMultipleCPUSupportEnabled">TRUE</definedName>
    <definedName name="RiskNumIterations">5000</definedName>
    <definedName name="RiskNumSimulations">1</definedName>
    <definedName name="RiskPauseOnError">FALSE</definedName>
    <definedName name="RiskRunAfterRecalcMacro">FALSE</definedName>
    <definedName name="RiskRunAfterSimMacro">FALSE</definedName>
    <definedName name="RiskRunBeforeRecalcMacro">FALSE</definedName>
    <definedName name="RiskRunBeforeSimMacro">FALSE</definedName>
    <definedName name="RiskSamplingType">3</definedName>
    <definedName name="RiskStandardRecalc">2</definedName>
    <definedName name="RiskUpdateDisplay">FALSE</definedName>
    <definedName name="RiskUseDifferentSeedForEachSim">FALSE</definedName>
    <definedName name="RiskUseFixedSeed">TRUE</definedName>
    <definedName name="RiskUseMultipleCPUs">TRUE</definedName>
    <definedName localSheetId="51" name="solver_cvg">0.0001</definedName>
    <definedName localSheetId="51" name="solver_drv">1</definedName>
    <definedName localSheetId="51" name="solver_eng">2</definedName>
    <definedName localSheetId="51" name="solver_est">1</definedName>
    <definedName localSheetId="51" name="solver_itr">100</definedName>
    <definedName localSheetId="51" name="solver_lin">1</definedName>
    <definedName localSheetId="51" name="solver_mip">2147483647</definedName>
    <definedName localSheetId="51" name="solver_mni">30</definedName>
    <definedName localSheetId="51" name="solver_mrt">0.075</definedName>
    <definedName localSheetId="51" name="solver_msl">2</definedName>
    <definedName localSheetId="51" name="solver_neg">1</definedName>
    <definedName localSheetId="51" name="solver_nod">2147483647</definedName>
    <definedName localSheetId="51" name="solver_num">2</definedName>
    <definedName localSheetId="51" name="solver_nwt">1</definedName>
    <definedName localSheetId="51" name="solver_pre">0.000001</definedName>
    <definedName localSheetId="51" name="solver_rbv">1</definedName>
    <definedName localSheetId="51" name="solver_rel1">3</definedName>
    <definedName localSheetId="51" name="solver_rel2">1</definedName>
    <definedName localSheetId="51" name="solver_rlx">1</definedName>
    <definedName localSheetId="51" name="solver_rsd">0</definedName>
    <definedName localSheetId="51" name="solver_scl">2</definedName>
    <definedName localSheetId="51" name="solver_sho">2</definedName>
    <definedName localSheetId="51" name="solver_ssz">100</definedName>
    <definedName localSheetId="51" name="solver_tim">100</definedName>
    <definedName localSheetId="51" name="solver_tol">0.05</definedName>
    <definedName localSheetId="51" name="solver_typ">2</definedName>
    <definedName localSheetId="51" name="solver_val">0</definedName>
    <definedName localSheetId="51" name="solver_ver">2</definedName>
    <definedName localSheetId="51" name="solver_lhs1">Solver!$R$15:$U$15</definedName>
    <definedName localSheetId="51" name="solver_rhs2">Solver!$X$12:$X$14</definedName>
    <definedName localSheetId="51" name="solver_opt">Solver!$Q$19</definedName>
    <definedName localSheetId="51" name="solver_adj">Solver!$R$12:$U$14</definedName>
    <definedName localSheetId="51" name="solver_rhs1">Solver!$R$17:$U$17</definedName>
    <definedName localSheetId="51" name="solver_lhs2">Solver!$V$12:$V$14</definedName>
  </definedNames>
  <calcPr/>
  <extLst>
    <ext uri="GoogleSheetsCustomDataVersion2">
      <go:sheetsCustomData xmlns:go="http://customooxmlschemas.google.com/" r:id="rId58" roundtripDataChecksum="nM1r64kLVKOO9K/3MqGTSLge6IUiGlzTXvm2tZ4wPLQ="/>
    </ext>
  </extLst>
</workbook>
</file>

<file path=xl/comments1.xml><?xml version="1.0" encoding="utf-8"?>
<comments xmlns:r="http://schemas.openxmlformats.org/officeDocument/2006/relationships" xmlns="http://schemas.openxmlformats.org/spreadsheetml/2006/main">
  <authors>
    <author/>
  </authors>
  <commentList>
    <comment authorId="0" ref="AD123">
      <text>
        <t xml:space="preserve">======
ID#AAABExPp4w0
Chris    (2024-02-11 12:33:14)
Down payments along top row, terms along left column</t>
      </text>
    </comment>
    <comment authorId="0" ref="K101">
      <text>
        <t xml:space="preserve">======
ID#AAABExPp4ww
Chris    (2024-02-11 12:33:14)
Down payments along top row, annual interest rates along left column</t>
      </text>
    </comment>
  </commentList>
  <extLst>
    <ext uri="GoogleSheetsCustomDataVersion2">
      <go:sheetsCustomData xmlns:go="http://customooxmlschemas.google.com/" r:id="rId1" roundtripDataSignature="AMtx7mjNr4MKMmqY2LGWRVkhY3TXWhf8Cw=="/>
    </ext>
  </extLst>
</comments>
</file>

<file path=xl/sharedStrings.xml><?xml version="1.0" encoding="utf-8"?>
<sst xmlns="http://schemas.openxmlformats.org/spreadsheetml/2006/main" count="2960" uniqueCount="564">
  <si>
    <t>Excel User Interface</t>
  </si>
  <si>
    <t>Menus, Tabs, Ribbons</t>
  </si>
  <si>
    <t>File Menu</t>
  </si>
  <si>
    <t>File Extensions</t>
  </si>
  <si>
    <t>Moving and Selecting</t>
  </si>
  <si>
    <t>Going Home to Cell A1</t>
  </si>
  <si>
    <t>Splitting the Screen</t>
  </si>
  <si>
    <t>Selecting a Range with Keys</t>
  </si>
  <si>
    <t>Selecting a Range by Pointing</t>
  </si>
  <si>
    <t>Selecting Multiple Ranges</t>
  </si>
  <si>
    <t>Copying, Cutting, Pasting</t>
  </si>
  <si>
    <t>Copying and Pasting</t>
  </si>
  <si>
    <t>Cutting and Pasting</t>
  </si>
  <si>
    <t>Paste Special Options</t>
  </si>
  <si>
    <t>Transposing a Range</t>
  </si>
  <si>
    <t>Other Basic Tools</t>
  </si>
  <si>
    <t>Cell Borders</t>
  </si>
  <si>
    <t>Shapes and Pictures</t>
  </si>
  <si>
    <t>Manipulating Rows, Columns</t>
  </si>
  <si>
    <t>Manipulating Worksheets</t>
  </si>
  <si>
    <t>Sorting</t>
  </si>
  <si>
    <t>Working with Formulas</t>
  </si>
  <si>
    <t>Relative, Absolute Addresses</t>
  </si>
  <si>
    <t>Calculation Options</t>
  </si>
  <si>
    <t>AutoSum Button</t>
  </si>
  <si>
    <t>Range Names</t>
  </si>
  <si>
    <t>Auditing Formulas</t>
  </si>
  <si>
    <t>Working with Excel Functions</t>
  </si>
  <si>
    <t>Intro to Functions</t>
  </si>
  <si>
    <t>Function Help</t>
  </si>
  <si>
    <t>Basic Summarizing Functions</t>
  </si>
  <si>
    <t>SUM, AVERAGE, PRODUCT</t>
  </si>
  <si>
    <t>COUNT, COUNTA, COUNTBLANK</t>
  </si>
  <si>
    <t>COUNTIF, SUMIF, AVERAGEIF</t>
  </si>
  <si>
    <t>COUNTIFS, SUMIFS, AVERAGEIFS</t>
  </si>
  <si>
    <t>SUMPRODUCT</t>
  </si>
  <si>
    <t>Two Essential Functions</t>
  </si>
  <si>
    <t>IF</t>
  </si>
  <si>
    <t>VLOOKUP</t>
  </si>
  <si>
    <t>Math Functions</t>
  </si>
  <si>
    <t>INT, ROUND</t>
  </si>
  <si>
    <t>ABS, SQRT, SUMSQ</t>
  </si>
  <si>
    <t>LN, EXP</t>
  </si>
  <si>
    <t>RAND, RANDBETWEEN</t>
  </si>
  <si>
    <t>Text Functions</t>
  </si>
  <si>
    <t>Concatenating</t>
  </si>
  <si>
    <t>Parsing with Text to Columns</t>
  </si>
  <si>
    <t>Parsing with Text Functions</t>
  </si>
  <si>
    <t>Date, Time Functions</t>
  </si>
  <si>
    <t>Dates and Times in Excel</t>
  </si>
  <si>
    <t>TODAY, NOW</t>
  </si>
  <si>
    <t>YEAR, MONTH, DAY, WEEKDAY</t>
  </si>
  <si>
    <t>DATE, DATEVALUE</t>
  </si>
  <si>
    <t>Reference Functions</t>
  </si>
  <si>
    <t>INDEX</t>
  </si>
  <si>
    <t>MATCH</t>
  </si>
  <si>
    <t>OFFSET</t>
  </si>
  <si>
    <t>INDIRECT</t>
  </si>
  <si>
    <t>Data Analysis Tools</t>
  </si>
  <si>
    <t>Tables</t>
  </si>
  <si>
    <t>Pivot Tables</t>
  </si>
  <si>
    <t>Data Tables</t>
  </si>
  <si>
    <t>Goal Seek</t>
  </si>
  <si>
    <t>Solver</t>
  </si>
  <si>
    <t>Importing External Data</t>
  </si>
  <si>
    <t>Return to List of Topics Sheet</t>
  </si>
  <si>
    <t>Interface Element</t>
  </si>
  <si>
    <t>Description</t>
  </si>
  <si>
    <t>Ribbon Tabs</t>
  </si>
  <si>
    <t>Ribbon Tab is a tab that organizes commands by topic</t>
  </si>
  <si>
    <t>The Ribbon</t>
  </si>
  <si>
    <t>Commands underneath the Tabs</t>
  </si>
  <si>
    <t>Ribbon Groups</t>
  </si>
  <si>
    <t>Grouping of related commands</t>
  </si>
  <si>
    <t>Dialog Box Launcher</t>
  </si>
  <si>
    <t>Opens a dialog box that includes additional commands</t>
  </si>
  <si>
    <t>Quick Access Toolbar</t>
  </si>
  <si>
    <t>One click access to any frequently used command</t>
  </si>
  <si>
    <t>Name Box</t>
  </si>
  <si>
    <t>Displays cell location and can be used to navigate to a cell location</t>
  </si>
  <si>
    <t>Select All Button</t>
  </si>
  <si>
    <t>Selects all the cells in a worksheet</t>
  </si>
  <si>
    <t>Formula Bar</t>
  </si>
  <si>
    <t>View, enter, or edit cell contents</t>
  </si>
  <si>
    <t>Insert Function Button</t>
  </si>
  <si>
    <t>Displays Insert Function dialog box</t>
  </si>
  <si>
    <t>Scroll Bars</t>
  </si>
  <si>
    <t>Used to navigate up, down, left &amp; right</t>
  </si>
  <si>
    <t>Zoom Slider</t>
  </si>
  <si>
    <t>Zoom into an area of the worksheet</t>
  </si>
  <si>
    <t>View Buttons</t>
  </si>
  <si>
    <t>Switch between Normal, Page Layout and Page Break Preview views</t>
  </si>
  <si>
    <t>Worksheet tabs</t>
  </si>
  <si>
    <t>Tabs used to select individual worksheets</t>
  </si>
  <si>
    <t>The Workspace</t>
  </si>
  <si>
    <t>The area inside of the columns and rows used in Excel</t>
  </si>
  <si>
    <t>Columns</t>
  </si>
  <si>
    <t>Columns use letters</t>
  </si>
  <si>
    <t>Rows</t>
  </si>
  <si>
    <t>Rows use numbers</t>
  </si>
  <si>
    <t>File types (under Save As)</t>
  </si>
  <si>
    <t xml:space="preserve"> </t>
  </si>
  <si>
    <t>Small data set with missing cells</t>
  </si>
  <si>
    <t>Large data set with no missing cells</t>
  </si>
  <si>
    <t>Small range that fits on the screen</t>
  </si>
  <si>
    <t>Large range that doesn't fit on the screen</t>
  </si>
  <si>
    <t>Paste dropdown</t>
  </si>
  <si>
    <t>Paste Special dialog box</t>
  </si>
  <si>
    <t>Format painter</t>
  </si>
  <si>
    <t>Transpose menu option</t>
  </si>
  <si>
    <t>Jan</t>
  </si>
  <si>
    <t>Feb</t>
  </si>
  <si>
    <t>Mar</t>
  </si>
  <si>
    <t>Totals</t>
  </si>
  <si>
    <t>North</t>
  </si>
  <si>
    <t>West</t>
  </si>
  <si>
    <t>East</t>
  </si>
  <si>
    <t>Borders options on Home ribbon</t>
  </si>
  <si>
    <t>Range 1</t>
  </si>
  <si>
    <t>Range 2</t>
  </si>
  <si>
    <t>Range 3</t>
  </si>
  <si>
    <t>Illustrations Group on Insert Ribbon</t>
  </si>
  <si>
    <t>Shape Format ribbon</t>
  </si>
  <si>
    <t>List of shapes</t>
  </si>
  <si>
    <t>Picture Format ribbon</t>
  </si>
  <si>
    <t>Month</t>
  </si>
  <si>
    <t>Price</t>
  </si>
  <si>
    <t>Units sold</t>
  </si>
  <si>
    <t>Revenue</t>
  </si>
  <si>
    <t>Jun</t>
  </si>
  <si>
    <t>Person</t>
  </si>
  <si>
    <t>Age</t>
  </si>
  <si>
    <t>Move or Copy dialog box</t>
  </si>
  <si>
    <t>A-Z and Z-A buttons on Data ribbon</t>
  </si>
  <si>
    <t>Gender</t>
  </si>
  <si>
    <t>State</t>
  </si>
  <si>
    <t>Children</t>
  </si>
  <si>
    <t>Salary</t>
  </si>
  <si>
    <t>Male</t>
  </si>
  <si>
    <t>Ohio</t>
  </si>
  <si>
    <t>Female</t>
  </si>
  <si>
    <t>Illinois</t>
  </si>
  <si>
    <t>Indiana</t>
  </si>
  <si>
    <t>Custom Sort button on Data ribbon</t>
  </si>
  <si>
    <t>Custom Sort dialog box</t>
  </si>
  <si>
    <t>Grade</t>
  </si>
  <si>
    <t>Name</t>
  </si>
  <si>
    <t>Custom Sort options</t>
  </si>
  <si>
    <t>A+</t>
  </si>
  <si>
    <t>BOB</t>
  </si>
  <si>
    <t>A</t>
  </si>
  <si>
    <t>charlie</t>
  </si>
  <si>
    <t>A-</t>
  </si>
  <si>
    <t>CHRIS</t>
  </si>
  <si>
    <t>B+</t>
  </si>
  <si>
    <t>doug</t>
  </si>
  <si>
    <t>B</t>
  </si>
  <si>
    <t>FRED</t>
  </si>
  <si>
    <t>B-</t>
  </si>
  <si>
    <t>jenny</t>
  </si>
  <si>
    <t>C+</t>
  </si>
  <si>
    <t>MARY</t>
  </si>
  <si>
    <t>C</t>
  </si>
  <si>
    <t>sam</t>
  </si>
  <si>
    <t>C-</t>
  </si>
  <si>
    <t>TOM</t>
  </si>
  <si>
    <t>D+</t>
  </si>
  <si>
    <t>D</t>
  </si>
  <si>
    <t>D-</t>
  </si>
  <si>
    <t>F</t>
  </si>
  <si>
    <t>Order</t>
  </si>
  <si>
    <t>Time</t>
  </si>
  <si>
    <t>Day</t>
  </si>
  <si>
    <t>Custom Lists dialog box</t>
  </si>
  <si>
    <t>Morning</t>
  </si>
  <si>
    <t>Saturday</t>
  </si>
  <si>
    <t>Evening</t>
  </si>
  <si>
    <t>Wednesday</t>
  </si>
  <si>
    <t>Afternoon</t>
  </si>
  <si>
    <t>Friday</t>
  </si>
  <si>
    <t>Tuesday</t>
  </si>
  <si>
    <t>Monday</t>
  </si>
  <si>
    <t>Sunday</t>
  </si>
  <si>
    <t>Thursday</t>
  </si>
  <si>
    <t>Fixed cost</t>
  </si>
  <si>
    <t>Variable cost</t>
  </si>
  <si>
    <t>Apr</t>
  </si>
  <si>
    <t>Units produced</t>
  </si>
  <si>
    <t>Total cost</t>
  </si>
  <si>
    <t>Table of revenues for various unit prices and units sold</t>
  </si>
  <si>
    <t>Unit price</t>
  </si>
  <si>
    <t>Calculation options on Formulas ribbon</t>
  </si>
  <si>
    <t>AutoSum button on Home ribbon</t>
  </si>
  <si>
    <t>AutoSum button on Formulas ribbon</t>
  </si>
  <si>
    <t>Other "AutoSum" options</t>
  </si>
  <si>
    <t>Defined Names group in Formulas ribbon</t>
  </si>
  <si>
    <t>Name box to left of Formula bar</t>
  </si>
  <si>
    <t>Define Name dialog box</t>
  </si>
  <si>
    <t>Create Names from Selection dialog box</t>
  </si>
  <si>
    <t>UnitsSold</t>
  </si>
  <si>
    <t>UnitPrice</t>
  </si>
  <si>
    <t>May</t>
  </si>
  <si>
    <t>Apply Names option</t>
  </si>
  <si>
    <t>Formula Auditing group on Formulas ribbon</t>
  </si>
  <si>
    <t>Profit model</t>
  </si>
  <si>
    <t>Unit printing cost</t>
  </si>
  <si>
    <t>Unit mailing cost</t>
  </si>
  <si>
    <t>Variable cost of printing and mailing</t>
  </si>
  <si>
    <t>Number mailed</t>
  </si>
  <si>
    <t>Average revenue per order</t>
  </si>
  <si>
    <t>Order fulfillment cost (% of revenue)</t>
  </si>
  <si>
    <t>Variable cost per order fulfillment</t>
  </si>
  <si>
    <t>Response rate</t>
  </si>
  <si>
    <t>Number of responses</t>
  </si>
  <si>
    <t>Total Revenue</t>
  </si>
  <si>
    <t>Fixed cost of printing</t>
  </si>
  <si>
    <t>Total variable cost of printing and mailing</t>
  </si>
  <si>
    <t>Total variable cost of order fulfillment</t>
  </si>
  <si>
    <t>Profit</t>
  </si>
  <si>
    <t>Function categories on Formulas ribbon</t>
  </si>
  <si>
    <t>Bob</t>
  </si>
  <si>
    <t>Mary</t>
  </si>
  <si>
    <t>Jack</t>
  </si>
  <si>
    <t>Monthly car payment model</t>
  </si>
  <si>
    <t>Amount financed</t>
  </si>
  <si>
    <t>Annual interest rate</t>
  </si>
  <si>
    <t>Term (number of months financed)</t>
  </si>
  <si>
    <t>Monthly payment</t>
  </si>
  <si>
    <t>Payment</t>
  </si>
  <si>
    <t>Table of costs for units produced in one month (along side)</t>
  </si>
  <si>
    <t>for use in another month (along top)</t>
  </si>
  <si>
    <t>Student ID</t>
  </si>
  <si>
    <t>Exam score</t>
  </si>
  <si>
    <t>Average (only for students who took the exam)</t>
  </si>
  <si>
    <t>With 0s</t>
  </si>
  <si>
    <t>Average (giving 0s to students who were absent)</t>
  </si>
  <si>
    <t>Absent</t>
  </si>
  <si>
    <t>Product</t>
  </si>
  <si>
    <t>For each product, if the end inventory is less than or equal to 50 units,</t>
  </si>
  <si>
    <t>enough units are ordered to bring stock back up to 200; otherwise, no</t>
  </si>
  <si>
    <t>units of that product are ordered</t>
  </si>
  <si>
    <t>End inventory</t>
  </si>
  <si>
    <t>Order placed (yes or no)?</t>
  </si>
  <si>
    <t># of units ordered</t>
  </si>
  <si>
    <t>Order placed?</t>
  </si>
  <si>
    <t># ordered</t>
  </si>
  <si>
    <t>Each student gets an A (if score is 90 or above), S for satisfactory (if score</t>
  </si>
  <si>
    <t>is 60 or above but less than 90) or U for unsatisfactory if score is below 60</t>
  </si>
  <si>
    <t>Student</t>
  </si>
  <si>
    <t>Score</t>
  </si>
  <si>
    <t>Investor sells stock only if its price has gone up three consecutive days</t>
  </si>
  <si>
    <t>(including the current day)</t>
  </si>
  <si>
    <t>Price change</t>
  </si>
  <si>
    <t>Sell (yes or no)?</t>
  </si>
  <si>
    <t>Up</t>
  </si>
  <si>
    <t>Sell?</t>
  </si>
  <si>
    <t>Down</t>
  </si>
  <si>
    <r>
      <rPr>
        <rFont val="Calibri"/>
        <color theme="1"/>
      </rPr>
      <t xml:space="preserve">Any student who scores at least 95 on </t>
    </r>
    <r>
      <rPr>
        <rFont val="Arial"/>
        <i/>
        <color theme="1"/>
        <sz val="10.0"/>
      </rPr>
      <t>any</t>
    </r>
    <r>
      <rPr>
        <rFont val="Arial"/>
        <color theme="1"/>
        <sz val="10.0"/>
      </rPr>
      <t xml:space="preserve"> of the exams gets a bonus</t>
    </r>
  </si>
  <si>
    <t>which is 1% of their total score.</t>
  </si>
  <si>
    <t>Exam 1</t>
  </si>
  <si>
    <t>Exam 2</t>
  </si>
  <si>
    <t>Exam 3</t>
  </si>
  <si>
    <t>Exam 4</t>
  </si>
  <si>
    <t>Bonus</t>
  </si>
  <si>
    <t>Number enrolled</t>
  </si>
  <si>
    <t>or</t>
  </si>
  <si>
    <t>Number who took exam</t>
  </si>
  <si>
    <t>Number who were absent</t>
  </si>
  <si>
    <t>Gender condition</t>
  </si>
  <si>
    <t>Age cutoff</t>
  </si>
  <si>
    <t>Exam score cutoff</t>
  </si>
  <si>
    <t># of "high" scores</t>
  </si>
  <si>
    <t>Sum of scores for males</t>
  </si>
  <si>
    <t>Sum of scores for "young" people</t>
  </si>
  <si>
    <t>Sum of scores for "old" people</t>
  </si>
  <si>
    <t>Average of scores for males</t>
  </si>
  <si>
    <t>Average of scores for "young" people</t>
  </si>
  <si>
    <t>Average of scores for "old" people</t>
  </si>
  <si>
    <t>COUNTIFS question</t>
  </si>
  <si>
    <t>SUMIFS question</t>
  </si>
  <si>
    <t>AVERAGEIFS question</t>
  </si>
  <si>
    <t>Unit shipping costs</t>
  </si>
  <si>
    <t>City1</t>
  </si>
  <si>
    <t>City2</t>
  </si>
  <si>
    <t>City3</t>
  </si>
  <si>
    <t>Plant1</t>
  </si>
  <si>
    <t>Plant2</t>
  </si>
  <si>
    <t>Plant3</t>
  </si>
  <si>
    <t>Units shipped</t>
  </si>
  <si>
    <t>Lookup table</t>
  </si>
  <si>
    <t>Order #</t>
  </si>
  <si>
    <t>Gradepoints</t>
  </si>
  <si>
    <t>Adams</t>
  </si>
  <si>
    <t>Davis</t>
  </si>
  <si>
    <t>Edwards</t>
  </si>
  <si>
    <t>Johnson</t>
  </si>
  <si>
    <t>Myers</t>
  </si>
  <si>
    <t>Smith</t>
  </si>
  <si>
    <t>Thomson</t>
  </si>
  <si>
    <t>Williams</t>
  </si>
  <si>
    <t>INT function</t>
  </si>
  <si>
    <t>ROUND function</t>
  </si>
  <si>
    <t>CEILING function</t>
  </si>
  <si>
    <t>FLOOR function</t>
  </si>
  <si>
    <t>ABS function</t>
  </si>
  <si>
    <t>SQRT function</t>
  </si>
  <si>
    <t>SUMSQ function</t>
  </si>
  <si>
    <t>Alternatively…</t>
  </si>
  <si>
    <t>LN function</t>
  </si>
  <si>
    <t>EXP function</t>
  </si>
  <si>
    <t>RAND</t>
  </si>
  <si>
    <t>RANDBETWEEN</t>
  </si>
  <si>
    <t>Ampersand</t>
  </si>
  <si>
    <t>CONCATENATE</t>
  </si>
  <si>
    <t>E</t>
  </si>
  <si>
    <t>Jones</t>
  </si>
  <si>
    <t>Stephen</t>
  </si>
  <si>
    <t>Andy</t>
  </si>
  <si>
    <t>T</t>
  </si>
  <si>
    <t>Thompson</t>
  </si>
  <si>
    <t>John</t>
  </si>
  <si>
    <t>Wilson</t>
  </si>
  <si>
    <t>Kathy</t>
  </si>
  <si>
    <t>Fredericks</t>
  </si>
  <si>
    <t>Karen</t>
  </si>
  <si>
    <t>Tom</t>
  </si>
  <si>
    <t>Peter</t>
  </si>
  <si>
    <t>Jennings</t>
  </si>
  <si>
    <t>Ted</t>
  </si>
  <si>
    <t>R</t>
  </si>
  <si>
    <t>Benson</t>
  </si>
  <si>
    <t>Jason</t>
  </si>
  <si>
    <t>Samson</t>
  </si>
  <si>
    <t>Text to Columns button on Data ribbon</t>
  </si>
  <si>
    <t>606,360,516,1757,371</t>
  </si>
  <si>
    <t>1631,1337,1260,1855,2823</t>
  </si>
  <si>
    <t>904,749,486,1852,1612</t>
  </si>
  <si>
    <t>2463,1324,1889,2597,312</t>
  </si>
  <si>
    <t>1256,1839,1745,244,1508</t>
  </si>
  <si>
    <t>2159,2917,1699,1351,974</t>
  </si>
  <si>
    <t>1084,2379,1791,1933,507</t>
  </si>
  <si>
    <t>1686,2454,1954,256,1068</t>
  </si>
  <si>
    <t>1274,2330,2334,343,255</t>
  </si>
  <si>
    <t>303,2128,578,824,1714</t>
  </si>
  <si>
    <t>2989,2317,2196,642,2812</t>
  </si>
  <si>
    <t>1743,2122,2428,871,2701</t>
  </si>
  <si>
    <t>2817,2330,1217,407,327</t>
  </si>
  <si>
    <t>894,1893,1963,1641,2533</t>
  </si>
  <si>
    <t>2747,1952,243,2832,1487</t>
  </si>
  <si>
    <t>358,2674,1660,1006,1249</t>
  </si>
  <si>
    <t>1032,939,2172,2112,347</t>
  </si>
  <si>
    <t>2639,2489,2905,412,2877</t>
  </si>
  <si>
    <t>730,696,639,454,1591</t>
  </si>
  <si>
    <t>1774,2506,2690,2498,2407</t>
  </si>
  <si>
    <t>2406,493,1457,1317,2993</t>
  </si>
  <si>
    <t>1359,894,2281,2454,1239</t>
  </si>
  <si>
    <t>2847,1432,381,1518,941</t>
  </si>
  <si>
    <t>1597,313,1231,596,702</t>
  </si>
  <si>
    <t>2838,2547,846,868,1753</t>
  </si>
  <si>
    <t>2049,558,201,1034,351</t>
  </si>
  <si>
    <t>1395,1314,1004,489,275</t>
  </si>
  <si>
    <t>2628,2596,1901,2114,381</t>
  </si>
  <si>
    <t>1439,1574,2318,277,1202</t>
  </si>
  <si>
    <t>918,2177,621,1777,2106</t>
  </si>
  <si>
    <t>867,2906,2844,2173,1370</t>
  </si>
  <si>
    <t>2314,236,1387,1586,1106</t>
  </si>
  <si>
    <t>1316,1475,1791,1494,2405</t>
  </si>
  <si>
    <t>1006,795,1804,861,979</t>
  </si>
  <si>
    <t>Jones, Bob</t>
  </si>
  <si>
    <t>Davis, Stephen</t>
  </si>
  <si>
    <t>Thompson, Andy</t>
  </si>
  <si>
    <t>Wilson, John</t>
  </si>
  <si>
    <t>Fredericks, Kathy</t>
  </si>
  <si>
    <t>Williams, Karen</t>
  </si>
  <si>
    <t>Smith, Tom</t>
  </si>
  <si>
    <t>Jennings, Peter</t>
  </si>
  <si>
    <t>Benson, Ted</t>
  </si>
  <si>
    <t>Samson, Jason</t>
  </si>
  <si>
    <t>Full name</t>
  </si>
  <si>
    <t>Length</t>
  </si>
  <si>
    <t>Comma</t>
  </si>
  <si>
    <t>Space</t>
  </si>
  <si>
    <t>First name</t>
  </si>
  <si>
    <t>Last name</t>
  </si>
  <si>
    <t>Space1</t>
  </si>
  <si>
    <t>Period</t>
  </si>
  <si>
    <t>Space2</t>
  </si>
  <si>
    <t>Used name</t>
  </si>
  <si>
    <t>Initial</t>
  </si>
  <si>
    <t>Middle initial</t>
  </si>
  <si>
    <t>Jones, Bob E.</t>
  </si>
  <si>
    <t>Davis, F. Stephen</t>
  </si>
  <si>
    <t>Wilson, John B.</t>
  </si>
  <si>
    <t>Fredericks, Kathy C.</t>
  </si>
  <si>
    <t>Williams, Karen R.</t>
  </si>
  <si>
    <t>Smith, J. Tom</t>
  </si>
  <si>
    <t>Benson, Ted C.</t>
  </si>
  <si>
    <t>Samson, Jason A.</t>
  </si>
  <si>
    <t>Date and Time functions</t>
  </si>
  <si>
    <t>Dates to format</t>
  </si>
  <si>
    <t>Today's date</t>
  </si>
  <si>
    <t>Current time</t>
  </si>
  <si>
    <t>Date</t>
  </si>
  <si>
    <t>Year</t>
  </si>
  <si>
    <t>Weekday</t>
  </si>
  <si>
    <t>Month name</t>
  </si>
  <si>
    <t>Day name</t>
  </si>
  <si>
    <t>Birthdate</t>
  </si>
  <si>
    <t>Next birthday</t>
  </si>
  <si>
    <t>Dates imported from a legacy system</t>
  </si>
  <si>
    <t>Dec 1, 1997</t>
  </si>
  <si>
    <t>Nov 25, 1997</t>
  </si>
  <si>
    <t>Dec 3, 1997</t>
  </si>
  <si>
    <t>Nov 26, 1997</t>
  </si>
  <si>
    <t>Nov 29, 1997</t>
  </si>
  <si>
    <t>Unit shipping from Plant2 to City3</t>
  </si>
  <si>
    <t>Plant</t>
  </si>
  <si>
    <t>City</t>
  </si>
  <si>
    <t>Unit shipping cost</t>
  </si>
  <si>
    <t>Table of profit versus order quantity</t>
  </si>
  <si>
    <t>Order quantity</t>
  </si>
  <si>
    <t>Best profit</t>
  </si>
  <si>
    <t>Best order quantity</t>
  </si>
  <si>
    <t>Profit for various order quantities (column L) and unit stockout costs (row 32)</t>
  </si>
  <si>
    <t>Best order quantities</t>
  </si>
  <si>
    <t>Receipts with payment delays</t>
  </si>
  <si>
    <t>Payment delay</t>
  </si>
  <si>
    <t>Oct</t>
  </si>
  <si>
    <t>Nov</t>
  </si>
  <si>
    <t>Dec</t>
  </si>
  <si>
    <t>Jul</t>
  </si>
  <si>
    <t>Aug</t>
  </si>
  <si>
    <t>Sales</t>
  </si>
  <si>
    <t>Receipts</t>
  </si>
  <si>
    <t>Costs with payment delays</t>
  </si>
  <si>
    <t>Percent paid</t>
  </si>
  <si>
    <t>when:</t>
  </si>
  <si>
    <t xml:space="preserve">  month from now</t>
  </si>
  <si>
    <t xml:space="preserve">  months from now</t>
  </si>
  <si>
    <t>Cost</t>
  </si>
  <si>
    <t>Total</t>
  </si>
  <si>
    <t>Creating dynamic range name</t>
  </si>
  <si>
    <t>Total sales</t>
  </si>
  <si>
    <t>Donalds</t>
  </si>
  <si>
    <t>Monthly sales</t>
  </si>
  <si>
    <t>Product1</t>
  </si>
  <si>
    <t>Product2</t>
  </si>
  <si>
    <t>Product3</t>
  </si>
  <si>
    <t>Product4</t>
  </si>
  <si>
    <t>Averages, standard deviations</t>
  </si>
  <si>
    <t>Average</t>
  </si>
  <si>
    <t>Stdev</t>
  </si>
  <si>
    <t>Correlations</t>
  </si>
  <si>
    <t>Table button on Insert ribbon</t>
  </si>
  <si>
    <t>Wisconsin</t>
  </si>
  <si>
    <t>Michigan</t>
  </si>
  <si>
    <t>Format as Table options</t>
  </si>
  <si>
    <t>Create Table dialog box</t>
  </si>
  <si>
    <t>Dropdown arrows next to variable names</t>
  </si>
  <si>
    <t>Table ribbon</t>
  </si>
  <si>
    <t>Filtering on a numeric variable</t>
  </si>
  <si>
    <t>Clear all filters button on Data ribbon</t>
  </si>
  <si>
    <t>Example of Total Row</t>
  </si>
  <si>
    <t>Product 1 sales</t>
  </si>
  <si>
    <t>Product 2 sales</t>
  </si>
  <si>
    <t>PivotTable button on Insert ribbon</t>
  </si>
  <si>
    <t>Region</t>
  </si>
  <si>
    <t>Paid With</t>
  </si>
  <si>
    <t>Items Ordered</t>
  </si>
  <si>
    <t>Total Cost</t>
  </si>
  <si>
    <t>VISA</t>
  </si>
  <si>
    <t>Mastercard</t>
  </si>
  <si>
    <t>NorthEast</t>
  </si>
  <si>
    <t>Create PivotTable dialog box</t>
  </si>
  <si>
    <t>South</t>
  </si>
  <si>
    <t>Cash</t>
  </si>
  <si>
    <t>MidWest</t>
  </si>
  <si>
    <t>Blank pivot table</t>
  </si>
  <si>
    <t>PivotTable Builder pane</t>
  </si>
  <si>
    <t>PivotTable Analyze ribbon</t>
  </si>
  <si>
    <t>PivotTable Design ribbon</t>
  </si>
  <si>
    <t>Typical pivot table in Compact Layout</t>
  </si>
  <si>
    <t>Typical pivot table in Tabular Layout</t>
  </si>
  <si>
    <t>Field Settings dialog box</t>
  </si>
  <si>
    <t>"Show data as" options</t>
  </si>
  <si>
    <t>Pivot table of counts</t>
  </si>
  <si>
    <t>Pivot table with counts shown as % of row totals</t>
  </si>
  <si>
    <t>Pivot table of counts shown as % of column totals</t>
  </si>
  <si>
    <t>Grouping dialog box</t>
  </si>
  <si>
    <t>Pivot table grouped by Month</t>
  </si>
  <si>
    <t>Creating a pivot table from a table</t>
  </si>
  <si>
    <t>Insert Slicers dialog box</t>
  </si>
  <si>
    <t>Slicers with selected filters</t>
  </si>
  <si>
    <t>Data Table item on Data ribbon</t>
  </si>
  <si>
    <t>Payment model</t>
  </si>
  <si>
    <t>Price of car</t>
  </si>
  <si>
    <t>Down payment</t>
  </si>
  <si>
    <t>Number of payments</t>
  </si>
  <si>
    <t>Total interest paid</t>
  </si>
  <si>
    <t xml:space="preserve">Data table </t>
  </si>
  <si>
    <t>Interest rate</t>
  </si>
  <si>
    <t>Data Table dialog box</t>
  </si>
  <si>
    <t>Data table for exercise</t>
  </si>
  <si>
    <t>Data table</t>
  </si>
  <si>
    <t>Interest</t>
  </si>
  <si>
    <t>Total interest</t>
  </si>
  <si>
    <t xml:space="preserve">Data table of monthly payment </t>
  </si>
  <si>
    <t>Data table of total interest paid</t>
  </si>
  <si>
    <t>Goal Seek item on Data ribbon</t>
  </si>
  <si>
    <t>Goal Seek dialog box</t>
  </si>
  <si>
    <t>Goal Seek Status dialog box</t>
  </si>
  <si>
    <t>Demand curve (linear)</t>
  </si>
  <si>
    <t>Intercept</t>
  </si>
  <si>
    <t>Slope</t>
  </si>
  <si>
    <t>Demand</t>
  </si>
  <si>
    <t>Maximum Change Setting in Excel Preferences</t>
  </si>
  <si>
    <t>Solver button on Data ribbon</t>
  </si>
  <si>
    <t>Solver model</t>
  </si>
  <si>
    <t>To</t>
  </si>
  <si>
    <t>Region 1</t>
  </si>
  <si>
    <t>Region 2</t>
  </si>
  <si>
    <t>Region 3</t>
  </si>
  <si>
    <t>Region 4</t>
  </si>
  <si>
    <t>From</t>
  </si>
  <si>
    <t>Plant 1</t>
  </si>
  <si>
    <t>Plant 2</t>
  </si>
  <si>
    <t>Plant 3</t>
  </si>
  <si>
    <t>Solver dialog box settings</t>
  </si>
  <si>
    <t>Total shipped</t>
  </si>
  <si>
    <t>Capacity</t>
  </si>
  <si>
    <t>&lt;=</t>
  </si>
  <si>
    <t>Total received</t>
  </si>
  <si>
    <t>&gt;=</t>
  </si>
  <si>
    <t>Add-Ins list with Solver checked</t>
  </si>
  <si>
    <t>Solver Results dialog box</t>
  </si>
  <si>
    <t>Conditional Formatting button on Home ribbon</t>
  </si>
  <si>
    <t>Conditional Formatting options</t>
  </si>
  <si>
    <t>Higlight Cell Rules options</t>
  </si>
  <si>
    <t>Top/Bottom Rules options</t>
  </si>
  <si>
    <t>Gradient Fill options</t>
  </si>
  <si>
    <t>Color Scales options</t>
  </si>
  <si>
    <t>Icon Sets options</t>
  </si>
  <si>
    <t>New Formatting Rule dialog box</t>
  </si>
  <si>
    <t>Manage Rules dialog box</t>
  </si>
  <si>
    <t>Cutoffs for extremes</t>
  </si>
  <si>
    <t>High</t>
  </si>
  <si>
    <t>Low</t>
  </si>
  <si>
    <t>Scroll down for more below…</t>
  </si>
  <si>
    <t>Region1</t>
  </si>
  <si>
    <t>Region2</t>
  </si>
  <si>
    <t>Region3</t>
  </si>
  <si>
    <t>Region4</t>
  </si>
  <si>
    <t>Region5</t>
  </si>
  <si>
    <t>Region6</t>
  </si>
  <si>
    <t>Data Validation button on Data ribbon</t>
  </si>
  <si>
    <t>Data Validation dialog box</t>
  </si>
  <si>
    <t>any integer between 1 and 10</t>
  </si>
  <si>
    <t>any decimal number between 1 and 10</t>
  </si>
  <si>
    <t>any positive integer</t>
  </si>
  <si>
    <t>any negative decimal number</t>
  </si>
  <si>
    <t>any integer between the two values below (use cell references for these values)</t>
  </si>
  <si>
    <t>Term</t>
  </si>
  <si>
    <t>Monthy payment</t>
  </si>
  <si>
    <t>Date of loan</t>
  </si>
</sst>
</file>

<file path=xl/styles.xml><?xml version="1.0" encoding="utf-8"?>
<styleSheet xmlns="http://schemas.openxmlformats.org/spreadsheetml/2006/main" xmlns:x14ac="http://schemas.microsoft.com/office/spreadsheetml/2009/9/ac" xmlns:mc="http://schemas.openxmlformats.org/markup-compatibility/2006">
  <numFmts count="17">
    <numFmt numFmtId="164" formatCode="&quot;$&quot;#,##0"/>
    <numFmt numFmtId="165" formatCode="&quot;$&quot;#,##0.00"/>
    <numFmt numFmtId="166" formatCode="&quot;$&quot;#,##0.00;\-&quot;$&quot;#,##0.00"/>
    <numFmt numFmtId="167" formatCode="&quot;$&quot;#,##0;\-&quot;$&quot;#,##0"/>
    <numFmt numFmtId="168" formatCode="&quot;$&quot;#,##0_);[Red]\(&quot;$&quot;#,##0\)"/>
    <numFmt numFmtId="169" formatCode="&quot;$&quot;#,##0.00_);[Red]\(&quot;$&quot;#,##0.00\)"/>
    <numFmt numFmtId="170" formatCode="0.000"/>
    <numFmt numFmtId="171" formatCode="[$-409]m/d/yy\ h:mm\ AM/PM"/>
    <numFmt numFmtId="172" formatCode="D/M/YYYY"/>
    <numFmt numFmtId="173" formatCode="[$-409]d\-mmm\-yy"/>
    <numFmt numFmtId="174" formatCode="m/d/yy\ h:mm"/>
    <numFmt numFmtId="175" formatCode="[$-409]h:mm\ AM/PM"/>
    <numFmt numFmtId="176" formatCode="mmmm"/>
    <numFmt numFmtId="177" formatCode="dddd"/>
    <numFmt numFmtId="178" formatCode="m/d/yyyy"/>
    <numFmt numFmtId="179" formatCode="&quot;$&quot;#,##0.00_);\(&quot;$&quot;#,##0.00\)"/>
    <numFmt numFmtId="180" formatCode="&quot;$&quot;#,##0_);\(&quot;$&quot;#,##0\)"/>
  </numFmts>
  <fonts count="16">
    <font>
      <sz val="11.0"/>
      <color theme="1"/>
      <name val="Calibri"/>
      <scheme val="minor"/>
    </font>
    <font>
      <b/>
      <sz val="11.0"/>
      <color rgb="FF000000"/>
      <name val="Calibri"/>
    </font>
    <font>
      <b/>
      <sz val="11.0"/>
      <color theme="1"/>
      <name val="Calibri"/>
    </font>
    <font>
      <u/>
      <sz val="11.0"/>
      <color theme="10"/>
      <name val="Calibri"/>
    </font>
    <font>
      <b/>
      <sz val="14.0"/>
      <color rgb="FF000000"/>
      <name val="Roboto"/>
    </font>
    <font>
      <sz val="14.0"/>
      <color rgb="FF000000"/>
      <name val="Roboto"/>
    </font>
    <font>
      <sz val="11.0"/>
      <color theme="0"/>
      <name val="Calibri"/>
    </font>
    <font>
      <color theme="1"/>
      <name val="Calibri"/>
      <scheme val="minor"/>
    </font>
    <font>
      <sz val="11.0"/>
      <color theme="1"/>
      <name val="Calibri"/>
    </font>
    <font>
      <b/>
      <sz val="11.0"/>
      <color rgb="FFFF0000"/>
      <name val="Calibri"/>
    </font>
    <font>
      <sz val="11.0"/>
      <color rgb="FFFF0000"/>
      <name val="Calibri"/>
    </font>
    <font/>
    <font>
      <b/>
      <sz val="11.0"/>
      <color rgb="FF00B0F0"/>
      <name val="Calibri"/>
    </font>
    <font>
      <sz val="11.0"/>
      <color rgb="FF00B0F0"/>
      <name val="Calibri"/>
    </font>
    <font>
      <sz val="11.0"/>
      <color rgb="FF000000"/>
      <name val="Calibri"/>
    </font>
    <font>
      <i/>
      <sz val="11.0"/>
      <color rgb="FF000000"/>
      <name val="Calibri"/>
    </font>
  </fonts>
  <fills count="16">
    <fill>
      <patternFill patternType="none"/>
    </fill>
    <fill>
      <patternFill patternType="lightGray"/>
    </fill>
    <fill>
      <patternFill patternType="solid">
        <fgColor rgb="FFDADEE4"/>
        <bgColor rgb="FFDADEE4"/>
      </patternFill>
    </fill>
    <fill>
      <patternFill patternType="solid">
        <fgColor rgb="FFFFFFFF"/>
        <bgColor rgb="FFFFFFFF"/>
      </patternFill>
    </fill>
    <fill>
      <patternFill patternType="solid">
        <fgColor rgb="FFB8CCE4"/>
        <bgColor rgb="FFB8CCE4"/>
      </patternFill>
    </fill>
    <fill>
      <patternFill patternType="solid">
        <fgColor rgb="FFD8D8D8"/>
        <bgColor rgb="FFD8D8D8"/>
      </patternFill>
    </fill>
    <fill>
      <patternFill patternType="solid">
        <fgColor rgb="FFDBE5F1"/>
        <bgColor rgb="FFDBE5F1"/>
      </patternFill>
    </fill>
    <fill>
      <patternFill patternType="solid">
        <fgColor rgb="FFE5B8B7"/>
        <bgColor rgb="FFE5B8B7"/>
      </patternFill>
    </fill>
    <fill>
      <patternFill patternType="solid">
        <fgColor rgb="FFF2F2F2"/>
        <bgColor rgb="FFF2F2F2"/>
      </patternFill>
    </fill>
    <fill>
      <patternFill patternType="solid">
        <fgColor rgb="FFA5A5A5"/>
        <bgColor rgb="FFA5A5A5"/>
      </patternFill>
    </fill>
    <fill>
      <patternFill patternType="solid">
        <fgColor rgb="FFD6E3BC"/>
        <bgColor rgb="FFD6E3BC"/>
      </patternFill>
    </fill>
    <fill>
      <patternFill patternType="solid">
        <fgColor rgb="FFFBD4B4"/>
        <bgColor rgb="FFFBD4B4"/>
      </patternFill>
    </fill>
    <fill>
      <patternFill patternType="solid">
        <fgColor rgb="FFD99594"/>
        <bgColor rgb="FFD99594"/>
      </patternFill>
    </fill>
    <fill>
      <patternFill patternType="solid">
        <fgColor rgb="FFFABF8F"/>
        <bgColor rgb="FFFABF8F"/>
      </patternFill>
    </fill>
    <fill>
      <patternFill patternType="solid">
        <fgColor rgb="FFFFFF99"/>
        <bgColor rgb="FFFFFF99"/>
      </patternFill>
    </fill>
    <fill>
      <patternFill patternType="solid">
        <fgColor rgb="FFBFBFBF"/>
        <bgColor rgb="FFBFBFBF"/>
      </patternFill>
    </fill>
  </fills>
  <borders count="36">
    <border/>
    <border>
      <left style="thin">
        <color rgb="FFA5A5A5"/>
      </left>
      <right style="thin">
        <color rgb="FFA5A5A5"/>
      </right>
      <top style="thin">
        <color rgb="FFA5A5A5"/>
      </top>
      <bottom style="thin">
        <color rgb="FFA5A5A5"/>
      </bottom>
    </border>
    <border>
      <left/>
      <right/>
      <top/>
      <bottom/>
    </border>
    <border>
      <left style="thin">
        <color rgb="FF000000"/>
      </left>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right style="thin">
        <color rgb="FF000000"/>
      </right>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top style="thin">
        <color rgb="FF000000"/>
      </top>
    </border>
    <border>
      <left style="thick">
        <color rgb="FF953734"/>
      </left>
      <top style="thick">
        <color rgb="FF953734"/>
      </top>
    </border>
    <border>
      <right style="thick">
        <color rgb="FF953734"/>
      </right>
      <top style="thick">
        <color rgb="FF953734"/>
      </top>
    </border>
    <border>
      <left style="thin">
        <color rgb="FF000000"/>
      </left>
      <right style="dotted">
        <color rgb="FF953734"/>
      </right>
      <top style="thin">
        <color rgb="FF000000"/>
      </top>
      <bottom style="dotted">
        <color rgb="FF953734"/>
      </bottom>
    </border>
    <border>
      <left style="dotted">
        <color rgb="FF953734"/>
      </left>
      <right style="thin">
        <color rgb="FF000000"/>
      </right>
      <top style="thin">
        <color rgb="FF000000"/>
      </top>
      <bottom style="dotted">
        <color rgb="FF953734"/>
      </bottom>
    </border>
    <border>
      <left style="thick">
        <color rgb="FF953734"/>
      </left>
    </border>
    <border>
      <right style="thick">
        <color rgb="FF953734"/>
      </right>
    </border>
    <border>
      <left style="thin">
        <color rgb="FF000000"/>
      </left>
      <right style="dotted">
        <color rgb="FF953734"/>
      </right>
      <top style="dotted">
        <color rgb="FF953734"/>
      </top>
      <bottom style="dotted">
        <color rgb="FF953734"/>
      </bottom>
    </border>
    <border>
      <left style="dotted">
        <color rgb="FF953734"/>
      </left>
      <right style="thin">
        <color rgb="FF000000"/>
      </right>
      <top style="dotted">
        <color rgb="FF953734"/>
      </top>
      <bottom style="dotted">
        <color rgb="FF953734"/>
      </bottom>
    </border>
    <border>
      <left style="thin">
        <color rgb="FF000000"/>
      </left>
      <bottom style="medium">
        <color rgb="FF548DD4"/>
      </bottom>
    </border>
    <border>
      <right style="thin">
        <color rgb="FF000000"/>
      </right>
      <bottom style="medium">
        <color rgb="FF548DD4"/>
      </bottom>
    </border>
    <border>
      <left style="thick">
        <color rgb="FF953734"/>
      </left>
      <bottom style="dotted">
        <color rgb="FF5F497A"/>
      </bottom>
    </border>
    <border>
      <right style="thick">
        <color rgb="FF953734"/>
      </right>
      <bottom style="dotted">
        <color rgb="FF5F497A"/>
      </bottom>
    </border>
    <border>
      <left style="thin">
        <color rgb="FF000000"/>
      </left>
      <right style="dotted">
        <color rgb="FF953734"/>
      </right>
      <top style="dotted">
        <color rgb="FF953734"/>
      </top>
      <bottom style="thin">
        <color rgb="FF000000"/>
      </bottom>
    </border>
    <border>
      <left style="dotted">
        <color rgb="FF953734"/>
      </left>
      <right style="thin">
        <color rgb="FF000000"/>
      </right>
      <top style="dotted">
        <color rgb="FF953734"/>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s>
  <cellStyleXfs count="1">
    <xf borderId="0" fillId="0" fontId="0" numFmtId="0" applyAlignment="1" applyFont="1"/>
  </cellStyleXfs>
  <cellXfs count="133">
    <xf borderId="0" fillId="0" fontId="0" numFmtId="0" xfId="0" applyAlignment="1" applyFont="1">
      <alignment readingOrder="0" shrinkToFit="0" vertical="bottom" wrapText="0"/>
    </xf>
    <xf borderId="0" fillId="0" fontId="1" numFmtId="0" xfId="0" applyAlignment="1" applyFont="1">
      <alignment vertical="center"/>
    </xf>
    <xf borderId="0" fillId="0" fontId="2" numFmtId="0" xfId="0" applyFont="1"/>
    <xf borderId="0" fillId="0" fontId="3" numFmtId="0" xfId="0" applyFont="1"/>
    <xf borderId="1" fillId="2" fontId="4" numFmtId="0" xfId="0" applyAlignment="1" applyBorder="1" applyFill="1" applyFont="1">
      <alignment horizontal="center" shrinkToFit="0" vertical="center" wrapText="1"/>
    </xf>
    <xf borderId="1" fillId="3" fontId="5" numFmtId="0" xfId="0" applyAlignment="1" applyBorder="1" applyFill="1" applyFont="1">
      <alignment shrinkToFit="0" vertical="center" wrapText="1"/>
    </xf>
    <xf borderId="0" fillId="0" fontId="6" numFmtId="0" xfId="0" applyFont="1"/>
    <xf borderId="0" fillId="0" fontId="7" numFmtId="0" xfId="0" applyFont="1"/>
    <xf borderId="2" fillId="4" fontId="8" numFmtId="0" xfId="0" applyBorder="1" applyFill="1" applyFont="1"/>
    <xf borderId="2" fillId="5" fontId="8" numFmtId="0" xfId="0" applyBorder="1" applyFill="1" applyFont="1"/>
    <xf borderId="3" fillId="0" fontId="8" numFmtId="0" xfId="0" applyBorder="1" applyFont="1"/>
    <xf borderId="4" fillId="0" fontId="8" numFmtId="0" xfId="0" applyBorder="1" applyFont="1"/>
    <xf borderId="5" fillId="0" fontId="8" numFmtId="0" xfId="0" applyBorder="1" applyFont="1"/>
    <xf borderId="6" fillId="0" fontId="8" numFmtId="0" xfId="0" applyBorder="1" applyFont="1"/>
    <xf borderId="7" fillId="0" fontId="8" numFmtId="0" xfId="0" applyBorder="1" applyFont="1"/>
    <xf borderId="8" fillId="0" fontId="8" numFmtId="0" xfId="0" applyBorder="1" applyFont="1"/>
    <xf borderId="9" fillId="0" fontId="8" numFmtId="0" xfId="0" applyBorder="1" applyFont="1"/>
    <xf borderId="10" fillId="0" fontId="8" numFmtId="0" xfId="0" applyBorder="1" applyFont="1"/>
    <xf borderId="11" fillId="0" fontId="8" numFmtId="0" xfId="0" applyBorder="1" applyFont="1"/>
    <xf borderId="12" fillId="5" fontId="8" numFmtId="0" xfId="0" applyBorder="1" applyFont="1"/>
    <xf borderId="12" fillId="6" fontId="8" numFmtId="0" xfId="0" applyBorder="1" applyFill="1" applyFont="1"/>
    <xf borderId="12" fillId="7" fontId="8" numFmtId="0" xfId="0" applyBorder="1" applyFill="1" applyFont="1"/>
    <xf borderId="0" fillId="0" fontId="9" numFmtId="0" xfId="0" applyFont="1"/>
    <xf borderId="0" fillId="0" fontId="8" numFmtId="164" xfId="0" applyFont="1" applyNumberFormat="1"/>
    <xf borderId="12" fillId="5" fontId="8" numFmtId="164" xfId="0" applyBorder="1" applyFont="1" applyNumberFormat="1"/>
    <xf borderId="12" fillId="5" fontId="10" numFmtId="164" xfId="0" applyBorder="1" applyFont="1" applyNumberFormat="1"/>
    <xf borderId="12" fillId="5" fontId="10" numFmtId="165" xfId="0" applyBorder="1" applyFont="1" applyNumberFormat="1"/>
    <xf borderId="0" fillId="0" fontId="8" numFmtId="0" xfId="0" applyAlignment="1" applyFont="1">
      <alignment horizontal="right"/>
    </xf>
    <xf borderId="13" fillId="0" fontId="8" numFmtId="0" xfId="0" applyBorder="1" applyFont="1"/>
    <xf borderId="0" fillId="0" fontId="8" numFmtId="0" xfId="0" applyFont="1"/>
    <xf borderId="0" fillId="0" fontId="8" numFmtId="0" xfId="0" applyAlignment="1" applyFont="1">
      <alignment shrinkToFit="0" wrapText="1"/>
    </xf>
    <xf borderId="14" fillId="0" fontId="8" numFmtId="0" xfId="0" applyBorder="1" applyFont="1"/>
    <xf borderId="15" fillId="0" fontId="8" numFmtId="0" xfId="0" applyBorder="1" applyFont="1"/>
    <xf borderId="16" fillId="0" fontId="8" numFmtId="0" xfId="0" applyBorder="1" applyFont="1"/>
    <xf borderId="17" fillId="0" fontId="8" numFmtId="0" xfId="0" applyBorder="1" applyFont="1"/>
    <xf borderId="5" fillId="0" fontId="8" numFmtId="0" xfId="0" applyAlignment="1" applyBorder="1" applyFont="1">
      <alignment horizontal="center"/>
    </xf>
    <xf borderId="6" fillId="0" fontId="11" numFmtId="0" xfId="0" applyBorder="1" applyFont="1"/>
    <xf borderId="18" fillId="0" fontId="8" numFmtId="0" xfId="0" applyAlignment="1" applyBorder="1" applyFont="1">
      <alignment horizontal="center"/>
    </xf>
    <xf borderId="19" fillId="0" fontId="11" numFmtId="0" xfId="0" applyBorder="1" applyFont="1"/>
    <xf borderId="20" fillId="0" fontId="8" numFmtId="0" xfId="0" applyBorder="1" applyFont="1"/>
    <xf borderId="21" fillId="0" fontId="8" numFmtId="0" xfId="0" applyBorder="1" applyFont="1"/>
    <xf borderId="22" fillId="0" fontId="8" numFmtId="0" xfId="0" applyBorder="1" applyFont="1"/>
    <xf borderId="23" fillId="0" fontId="8" numFmtId="0" xfId="0" applyBorder="1" applyFont="1"/>
    <xf borderId="24" fillId="0" fontId="8" numFmtId="0" xfId="0" applyBorder="1" applyFont="1"/>
    <xf borderId="25" fillId="0" fontId="8" numFmtId="0" xfId="0" applyBorder="1" applyFont="1"/>
    <xf borderId="26" fillId="0" fontId="8" numFmtId="0" xfId="0" applyBorder="1" applyFont="1"/>
    <xf borderId="27" fillId="0" fontId="8" numFmtId="0" xfId="0" applyBorder="1" applyFont="1"/>
    <xf borderId="0" fillId="0" fontId="8" numFmtId="165" xfId="0" applyFont="1" applyNumberFormat="1"/>
    <xf borderId="0" fillId="0" fontId="12" numFmtId="0" xfId="0" applyFont="1"/>
    <xf borderId="0" fillId="0" fontId="13" numFmtId="0" xfId="0" applyFont="1"/>
    <xf borderId="0" fillId="0" fontId="14" numFmtId="0" xfId="0" applyFont="1"/>
    <xf borderId="0" fillId="0" fontId="1" numFmtId="0" xfId="0" applyFont="1"/>
    <xf borderId="0" fillId="0" fontId="8" numFmtId="0" xfId="0" applyAlignment="1" applyFont="1">
      <alignment horizontal="center"/>
    </xf>
    <xf borderId="0" fillId="0" fontId="8" numFmtId="0" xfId="0" applyAlignment="1" applyFont="1">
      <alignment horizontal="left"/>
    </xf>
    <xf borderId="12" fillId="8" fontId="8" numFmtId="164" xfId="0" applyBorder="1" applyFill="1" applyFont="1" applyNumberFormat="1"/>
    <xf borderId="12" fillId="8" fontId="8" numFmtId="165" xfId="0" applyBorder="1" applyFont="1" applyNumberFormat="1"/>
    <xf borderId="28" fillId="0" fontId="8" numFmtId="165" xfId="0" applyBorder="1" applyFont="1" applyNumberFormat="1"/>
    <xf borderId="29" fillId="0" fontId="8" numFmtId="165" xfId="0" applyBorder="1" applyFont="1" applyNumberFormat="1"/>
    <xf borderId="30" fillId="0" fontId="8" numFmtId="165" xfId="0" applyBorder="1" applyFont="1" applyNumberFormat="1"/>
    <xf borderId="31" fillId="0" fontId="8" numFmtId="165" xfId="0" applyBorder="1" applyFont="1" applyNumberFormat="1"/>
    <xf borderId="32" fillId="0" fontId="8" numFmtId="165" xfId="0" applyBorder="1" applyFont="1" applyNumberFormat="1"/>
    <xf borderId="33" fillId="0" fontId="8" numFmtId="165" xfId="0" applyBorder="1" applyFont="1" applyNumberFormat="1"/>
    <xf borderId="34" fillId="0" fontId="8" numFmtId="165" xfId="0" applyBorder="1" applyFont="1" applyNumberFormat="1"/>
    <xf borderId="35" fillId="0" fontId="8" numFmtId="165" xfId="0" applyBorder="1" applyFont="1" applyNumberFormat="1"/>
    <xf borderId="28" fillId="0" fontId="8" numFmtId="0" xfId="0" applyBorder="1" applyFont="1"/>
    <xf borderId="29" fillId="0" fontId="8" numFmtId="0" xfId="0" applyBorder="1" applyFont="1"/>
    <xf borderId="31" fillId="0" fontId="8" numFmtId="0" xfId="0" applyBorder="1" applyFont="1"/>
    <xf borderId="12" fillId="9" fontId="8" numFmtId="0" xfId="0" applyBorder="1" applyFill="1" applyFont="1"/>
    <xf borderId="2" fillId="7" fontId="8" numFmtId="0" xfId="0" applyBorder="1" applyFont="1"/>
    <xf borderId="2" fillId="10" fontId="8" numFmtId="165" xfId="0" applyBorder="1" applyFill="1" applyFont="1" applyNumberFormat="1"/>
    <xf borderId="2" fillId="11" fontId="8" numFmtId="165" xfId="0" applyBorder="1" applyFill="1" applyFont="1" applyNumberFormat="1"/>
    <xf borderId="2" fillId="12" fontId="8" numFmtId="0" xfId="0" applyBorder="1" applyFill="1" applyFont="1"/>
    <xf borderId="2" fillId="13" fontId="8" numFmtId="165" xfId="0" applyBorder="1" applyFill="1" applyFont="1" applyNumberFormat="1"/>
    <xf borderId="0" fillId="0" fontId="8" numFmtId="166" xfId="0" applyFont="1" applyNumberFormat="1"/>
    <xf borderId="0" fillId="0" fontId="8" numFmtId="1" xfId="0" applyFont="1" applyNumberFormat="1"/>
    <xf borderId="0" fillId="0" fontId="8" numFmtId="167" xfId="0" applyFont="1" applyNumberFormat="1"/>
    <xf borderId="0" fillId="0" fontId="8" numFmtId="9" xfId="0" applyFont="1" applyNumberFormat="1"/>
    <xf borderId="0" fillId="0" fontId="8" numFmtId="168" xfId="0" applyFont="1" applyNumberFormat="1"/>
    <xf borderId="0" fillId="0" fontId="8" numFmtId="10" xfId="0" applyFont="1" applyNumberFormat="1"/>
    <xf borderId="0" fillId="0" fontId="8" numFmtId="169" xfId="0" applyFont="1" applyNumberFormat="1"/>
    <xf borderId="0" fillId="0" fontId="15" numFmtId="0" xfId="0" applyFont="1"/>
    <xf borderId="2" fillId="5" fontId="8" numFmtId="164" xfId="0" applyBorder="1" applyFont="1" applyNumberFormat="1"/>
    <xf borderId="12" fillId="8" fontId="8" numFmtId="0" xfId="0" applyBorder="1" applyFont="1"/>
    <xf borderId="12" fillId="8" fontId="8" numFmtId="0" xfId="0" applyAlignment="1" applyBorder="1" applyFont="1">
      <alignment horizontal="right"/>
    </xf>
    <xf borderId="12" fillId="8" fontId="8" numFmtId="0" xfId="0" applyAlignment="1" applyBorder="1" applyFont="1">
      <alignment horizontal="center"/>
    </xf>
    <xf borderId="12" fillId="5" fontId="8" numFmtId="0" xfId="0" applyAlignment="1" applyBorder="1" applyFont="1">
      <alignment horizontal="center"/>
    </xf>
    <xf borderId="2" fillId="5" fontId="8" numFmtId="170" xfId="0" applyBorder="1" applyFont="1" applyNumberFormat="1"/>
    <xf borderId="2" fillId="5" fontId="8" numFmtId="0" xfId="0" applyAlignment="1" applyBorder="1" applyFont="1">
      <alignment horizontal="center"/>
    </xf>
    <xf borderId="2" fillId="5" fontId="8" numFmtId="165" xfId="0" applyBorder="1" applyFont="1" applyNumberFormat="1"/>
    <xf borderId="12" fillId="8" fontId="8" numFmtId="171" xfId="0" applyBorder="1" applyFont="1" applyNumberFormat="1"/>
    <xf borderId="12" fillId="8" fontId="8" numFmtId="172" xfId="0" applyBorder="1" applyFont="1" applyNumberFormat="1"/>
    <xf borderId="12" fillId="8" fontId="8" numFmtId="20" xfId="0" applyBorder="1" applyFont="1" applyNumberFormat="1"/>
    <xf borderId="12" fillId="8" fontId="8" numFmtId="18" xfId="0" applyBorder="1" applyFont="1" applyNumberFormat="1"/>
    <xf borderId="12" fillId="8" fontId="8" numFmtId="173" xfId="0" applyBorder="1" applyFont="1" applyNumberFormat="1"/>
    <xf borderId="12" fillId="8" fontId="8" numFmtId="174" xfId="0" applyBorder="1" applyFont="1" applyNumberFormat="1"/>
    <xf borderId="0" fillId="0" fontId="8" numFmtId="18" xfId="0" applyFont="1" applyNumberFormat="1"/>
    <xf borderId="0" fillId="0" fontId="8" numFmtId="22" xfId="0" applyFont="1" applyNumberFormat="1"/>
    <xf borderId="2" fillId="5" fontId="8" numFmtId="172" xfId="0" applyBorder="1" applyFont="1" applyNumberFormat="1"/>
    <xf borderId="2" fillId="5" fontId="8" numFmtId="175" xfId="0" applyBorder="1" applyFont="1" applyNumberFormat="1"/>
    <xf borderId="0" fillId="0" fontId="8" numFmtId="172" xfId="0" applyAlignment="1" applyFont="1" applyNumberFormat="1">
      <alignment horizontal="center"/>
    </xf>
    <xf borderId="12" fillId="5" fontId="8" numFmtId="1" xfId="0" applyAlignment="1" applyBorder="1" applyFont="1" applyNumberFormat="1">
      <alignment horizontal="center"/>
    </xf>
    <xf borderId="12" fillId="5" fontId="8" numFmtId="172" xfId="0" applyAlignment="1" applyBorder="1" applyFont="1" applyNumberFormat="1">
      <alignment horizontal="center"/>
    </xf>
    <xf borderId="2" fillId="5" fontId="8" numFmtId="1" xfId="0" applyAlignment="1" applyBorder="1" applyFont="1" applyNumberFormat="1">
      <alignment horizontal="center"/>
    </xf>
    <xf borderId="2" fillId="5" fontId="8" numFmtId="176" xfId="0" applyAlignment="1" applyBorder="1" applyFont="1" applyNumberFormat="1">
      <alignment horizontal="center"/>
    </xf>
    <xf borderId="2" fillId="5" fontId="8" numFmtId="177" xfId="0" applyAlignment="1" applyBorder="1" applyFont="1" applyNumberFormat="1">
      <alignment horizontal="center"/>
    </xf>
    <xf borderId="0" fillId="0" fontId="8" numFmtId="172" xfId="0" applyFont="1" applyNumberFormat="1"/>
    <xf borderId="0" fillId="0" fontId="2" numFmtId="0" xfId="0" applyAlignment="1" applyFont="1">
      <alignment horizontal="left"/>
    </xf>
    <xf quotePrefix="1" borderId="0" fillId="0" fontId="8" numFmtId="49" xfId="0" applyFont="1" applyNumberFormat="1"/>
    <xf borderId="12" fillId="5" fontId="8" numFmtId="49" xfId="0" applyBorder="1" applyFont="1" applyNumberFormat="1"/>
    <xf borderId="12" fillId="5" fontId="8" numFmtId="172" xfId="0" applyBorder="1" applyFont="1" applyNumberFormat="1"/>
    <xf borderId="2" fillId="6" fontId="8" numFmtId="9" xfId="0" applyBorder="1" applyFont="1" applyNumberFormat="1"/>
    <xf borderId="2" fillId="5" fontId="8" numFmtId="168" xfId="0" applyBorder="1" applyFont="1" applyNumberFormat="1"/>
    <xf borderId="0" fillId="0" fontId="8" numFmtId="17" xfId="0" applyFont="1" applyNumberFormat="1"/>
    <xf borderId="12" fillId="5" fontId="8" numFmtId="2" xfId="0" applyBorder="1" applyFont="1" applyNumberFormat="1"/>
    <xf borderId="2" fillId="5" fontId="8" numFmtId="2" xfId="0" applyBorder="1" applyFont="1" applyNumberFormat="1"/>
    <xf borderId="12" fillId="5" fontId="8" numFmtId="170" xfId="0" applyBorder="1" applyFont="1" applyNumberFormat="1"/>
    <xf borderId="0" fillId="0" fontId="8" numFmtId="178" xfId="0" applyFont="1" applyNumberFormat="1"/>
    <xf borderId="0" fillId="0" fontId="8" numFmtId="172" xfId="0" applyAlignment="1" applyFont="1" applyNumberFormat="1">
      <alignment horizontal="left"/>
    </xf>
    <xf borderId="0" fillId="0" fontId="8" numFmtId="179" xfId="0" applyAlignment="1" applyFont="1" applyNumberFormat="1">
      <alignment horizontal="right"/>
    </xf>
    <xf borderId="0" fillId="0" fontId="8" numFmtId="178" xfId="0" applyAlignment="1" applyFont="1" applyNumberFormat="1">
      <alignment horizontal="left"/>
    </xf>
    <xf borderId="0" fillId="0" fontId="8" numFmtId="177" xfId="0" applyAlignment="1" applyFont="1" applyNumberFormat="1">
      <alignment horizontal="left"/>
    </xf>
    <xf quotePrefix="1" borderId="0" fillId="0" fontId="8" numFmtId="0" xfId="0" applyAlignment="1" applyFont="1">
      <alignment horizontal="left"/>
    </xf>
    <xf borderId="0" fillId="0" fontId="8" numFmtId="179" xfId="0" applyFont="1" applyNumberFormat="1"/>
    <xf borderId="2" fillId="4" fontId="8" numFmtId="168" xfId="0" applyBorder="1" applyFont="1" applyNumberFormat="1"/>
    <xf borderId="2" fillId="4" fontId="8" numFmtId="10" xfId="0" applyBorder="1" applyFont="1" applyNumberFormat="1"/>
    <xf borderId="12" fillId="5" fontId="8" numFmtId="169" xfId="0" applyBorder="1" applyFont="1" applyNumberFormat="1"/>
    <xf borderId="2" fillId="5" fontId="8" numFmtId="169" xfId="0" applyBorder="1" applyFont="1" applyNumberFormat="1"/>
    <xf borderId="2" fillId="4" fontId="8" numFmtId="180" xfId="0" applyBorder="1" applyFont="1" applyNumberFormat="1"/>
    <xf borderId="2" fillId="14" fontId="8" numFmtId="0" xfId="0" applyBorder="1" applyFill="1" applyFont="1"/>
    <xf quotePrefix="1" borderId="0" fillId="0" fontId="8" numFmtId="0" xfId="0" applyAlignment="1" applyFont="1">
      <alignment horizontal="center"/>
    </xf>
    <xf quotePrefix="1" borderId="0" fillId="0" fontId="8" numFmtId="0" xfId="0" applyAlignment="1" applyFont="1">
      <alignment horizontal="right"/>
    </xf>
    <xf borderId="2" fillId="15" fontId="8" numFmtId="180" xfId="0" applyBorder="1" applyFill="1" applyFont="1" applyNumberFormat="1"/>
    <xf borderId="2" fillId="10" fontId="8" numFmtId="0" xfId="0" applyBorder="1" applyFont="1"/>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11" Type="http://schemas.openxmlformats.org/officeDocument/2006/relationships/worksheet" Target="worksheets/sheet8.xml"/><Relationship Id="rId55" Type="http://schemas.openxmlformats.org/officeDocument/2006/relationships/worksheet" Target="worksheets/sheet52.xml"/><Relationship Id="rId10" Type="http://schemas.openxmlformats.org/officeDocument/2006/relationships/worksheet" Target="worksheets/sheet7.xml"/><Relationship Id="rId54" Type="http://schemas.openxmlformats.org/officeDocument/2006/relationships/worksheet" Target="worksheets/sheet51.xml"/><Relationship Id="rId13" Type="http://schemas.openxmlformats.org/officeDocument/2006/relationships/worksheet" Target="worksheets/sheet10.xml"/><Relationship Id="rId57" Type="http://schemas.openxmlformats.org/officeDocument/2006/relationships/worksheet" Target="worksheets/sheet54.xml"/><Relationship Id="rId12" Type="http://schemas.openxmlformats.org/officeDocument/2006/relationships/worksheet" Target="worksheets/sheet9.xml"/><Relationship Id="rId56" Type="http://schemas.openxmlformats.org/officeDocument/2006/relationships/worksheet" Target="worksheets/sheet53.xml"/><Relationship Id="rId15" Type="http://schemas.openxmlformats.org/officeDocument/2006/relationships/worksheet" Target="worksheets/sheet12.xml"/><Relationship Id="rId14" Type="http://schemas.openxmlformats.org/officeDocument/2006/relationships/worksheet" Target="worksheets/sheet11.xml"/><Relationship Id="rId58" Type="http://customschemas.google.com/relationships/workbookmetadata" Target="metadata"/><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4.png"/><Relationship Id="rId3" Type="http://schemas.openxmlformats.org/officeDocument/2006/relationships/image" Target="../media/image6.png"/><Relationship Id="rId4" Type="http://schemas.openxmlformats.org/officeDocument/2006/relationships/image" Target="../media/image7.png"/></Relationships>
</file>

<file path=xl/drawings/_rels/drawing13.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9.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0.png"/><Relationship Id="rId2" Type="http://schemas.openxmlformats.org/officeDocument/2006/relationships/image" Target="../media/image11.png"/><Relationship Id="rId3" Type="http://schemas.openxmlformats.org/officeDocument/2006/relationships/image" Target="../media/image13.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6.png"/><Relationship Id="rId2" Type="http://schemas.openxmlformats.org/officeDocument/2006/relationships/image" Target="../media/image14.png"/><Relationship Id="rId3" Type="http://schemas.openxmlformats.org/officeDocument/2006/relationships/image" Target="../media/image22.png"/><Relationship Id="rId4" Type="http://schemas.openxmlformats.org/officeDocument/2006/relationships/image" Target="../media/image12.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9.png"/><Relationship Id="rId2" Type="http://schemas.openxmlformats.org/officeDocument/2006/relationships/image" Target="../media/image17.png"/><Relationship Id="rId3" Type="http://schemas.openxmlformats.org/officeDocument/2006/relationships/image" Target="../media/image18.png"/><Relationship Id="rId4" Type="http://schemas.openxmlformats.org/officeDocument/2006/relationships/image" Target="../media/image21.png"/><Relationship Id="rId5" Type="http://schemas.openxmlformats.org/officeDocument/2006/relationships/image" Target="../media/image20.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3.png"/><Relationship Id="rId2" Type="http://schemas.openxmlformats.org/officeDocument/2006/relationships/image" Target="../media/image24.png"/></Relationships>
</file>

<file path=xl/drawings/_rels/drawing21.xml.rels><?xml version="1.0" encoding="UTF-8" standalone="yes"?><Relationships xmlns="http://schemas.openxmlformats.org/package/2006/relationships"><Relationship Id="rId1" Type="http://schemas.openxmlformats.org/officeDocument/2006/relationships/image" Target="../media/image32.png"/><Relationship Id="rId2" Type="http://schemas.openxmlformats.org/officeDocument/2006/relationships/image" Target="../media/image26.png"/><Relationship Id="rId3" Type="http://schemas.openxmlformats.org/officeDocument/2006/relationships/image" Target="../media/image25.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7.png"/><Relationship Id="rId2" Type="http://schemas.openxmlformats.org/officeDocument/2006/relationships/image" Target="../media/image31.png"/><Relationship Id="rId3" Type="http://schemas.openxmlformats.org/officeDocument/2006/relationships/image" Target="../media/image30.png"/><Relationship Id="rId4" Type="http://schemas.openxmlformats.org/officeDocument/2006/relationships/image" Target="../media/image28.png"/><Relationship Id="rId5" Type="http://schemas.openxmlformats.org/officeDocument/2006/relationships/image" Target="../media/image29.png"/><Relationship Id="rId6" Type="http://schemas.openxmlformats.org/officeDocument/2006/relationships/image" Target="../media/image35.png"/></Relationships>
</file>

<file path=xl/drawings/_rels/drawing23.xml.rels><?xml version="1.0" encoding="UTF-8" standalone="yes"?><Relationships xmlns="http://schemas.openxmlformats.org/package/2006/relationships"><Relationship Id="rId1" Type="http://schemas.openxmlformats.org/officeDocument/2006/relationships/image" Target="../media/image3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3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36.png"/><Relationship Id="rId2" Type="http://schemas.openxmlformats.org/officeDocument/2006/relationships/image" Target="../media/image37.png"/></Relationships>
</file>

<file path=xl/drawings/_rels/drawing27.xml.rels><?xml version="1.0" encoding="UTF-8" standalone="yes"?><Relationships xmlns="http://schemas.openxmlformats.org/package/2006/relationships"><Relationship Id="rId1" Type="http://schemas.openxmlformats.org/officeDocument/2006/relationships/image" Target="../media/image38.png"/></Relationships>
</file>

<file path=xl/drawings/_rels/drawing38.xml.rels><?xml version="1.0" encoding="UTF-8" standalone="yes"?><Relationships xmlns="http://schemas.openxmlformats.org/package/2006/relationships"><Relationship Id="rId1" Type="http://schemas.openxmlformats.org/officeDocument/2006/relationships/image" Target="../media/image39.png"/></Relationships>
</file>

<file path=xl/drawings/_rels/drawing40.xml.rels><?xml version="1.0" encoding="UTF-8" standalone="yes"?><Relationships xmlns="http://schemas.openxmlformats.org/package/2006/relationships"><Relationship Id="rId1" Type="http://schemas.openxmlformats.org/officeDocument/2006/relationships/image" Target="../media/image40.png"/><Relationship Id="rId2" Type="http://schemas.openxmlformats.org/officeDocument/2006/relationships/image" Target="../media/image41.png"/></Relationships>
</file>

<file path=xl/drawings/_rels/drawing42.xml.rels><?xml version="1.0" encoding="UTF-8" standalone="yes"?><Relationships xmlns="http://schemas.openxmlformats.org/package/2006/relationships"><Relationship Id="rId1" Type="http://schemas.openxmlformats.org/officeDocument/2006/relationships/image" Target="../media/image42.png"/></Relationships>
</file>

<file path=xl/drawings/_rels/drawing46.xml.rels><?xml version="1.0" encoding="UTF-8" standalone="yes"?><Relationships xmlns="http://schemas.openxmlformats.org/package/2006/relationships"><Relationship Id="rId1" Type="http://schemas.openxmlformats.org/officeDocument/2006/relationships/image" Target="../media/image43.png"/></Relationships>
</file>

<file path=xl/drawings/_rels/drawing48.xml.rels><?xml version="1.0" encoding="UTF-8" standalone="yes"?><Relationships xmlns="http://schemas.openxmlformats.org/package/2006/relationships"><Relationship Id="rId1" Type="http://schemas.openxmlformats.org/officeDocument/2006/relationships/image" Target="../media/image45.gif"/><Relationship Id="rId2" Type="http://schemas.openxmlformats.org/officeDocument/2006/relationships/image" Target="../media/image44.png"/><Relationship Id="rId3" Type="http://schemas.openxmlformats.org/officeDocument/2006/relationships/image" Target="../media/image47.png"/><Relationship Id="rId4" Type="http://schemas.openxmlformats.org/officeDocument/2006/relationships/image" Target="../media/image46.png"/><Relationship Id="rId5" Type="http://schemas.openxmlformats.org/officeDocument/2006/relationships/image" Target="../media/image50.png"/><Relationship Id="rId6" Type="http://schemas.openxmlformats.org/officeDocument/2006/relationships/image" Target="../media/image49.png"/><Relationship Id="rId7" Type="http://schemas.openxmlformats.org/officeDocument/2006/relationships/image" Target="../media/image48.png"/><Relationship Id="rId8" Type="http://schemas.openxmlformats.org/officeDocument/2006/relationships/image" Target="../media/image51.gif"/></Relationships>
</file>

<file path=xl/drawings/_rels/drawing49.xml.rels><?xml version="1.0" encoding="UTF-8" standalone="yes"?><Relationships xmlns="http://schemas.openxmlformats.org/package/2006/relationships"><Relationship Id="rId11" Type="http://schemas.openxmlformats.org/officeDocument/2006/relationships/image" Target="../media/image61.png"/><Relationship Id="rId10" Type="http://schemas.openxmlformats.org/officeDocument/2006/relationships/image" Target="../media/image63.png"/><Relationship Id="rId13" Type="http://schemas.openxmlformats.org/officeDocument/2006/relationships/image" Target="../media/image64.png"/><Relationship Id="rId12" Type="http://schemas.openxmlformats.org/officeDocument/2006/relationships/image" Target="../media/image62.png"/><Relationship Id="rId1" Type="http://schemas.openxmlformats.org/officeDocument/2006/relationships/image" Target="../media/image52.png"/><Relationship Id="rId2" Type="http://schemas.openxmlformats.org/officeDocument/2006/relationships/image" Target="../media/image53.png"/><Relationship Id="rId3" Type="http://schemas.openxmlformats.org/officeDocument/2006/relationships/image" Target="../media/image54.png"/><Relationship Id="rId4" Type="http://schemas.openxmlformats.org/officeDocument/2006/relationships/image" Target="../media/image55.png"/><Relationship Id="rId9" Type="http://schemas.openxmlformats.org/officeDocument/2006/relationships/image" Target="../media/image60.png"/><Relationship Id="rId15" Type="http://schemas.openxmlformats.org/officeDocument/2006/relationships/image" Target="../media/image66.png"/><Relationship Id="rId14" Type="http://schemas.openxmlformats.org/officeDocument/2006/relationships/image" Target="../media/image65.png"/><Relationship Id="rId17" Type="http://schemas.openxmlformats.org/officeDocument/2006/relationships/image" Target="../media/image67.png"/><Relationship Id="rId16" Type="http://schemas.openxmlformats.org/officeDocument/2006/relationships/image" Target="../media/image69.png"/><Relationship Id="rId5" Type="http://schemas.openxmlformats.org/officeDocument/2006/relationships/image" Target="../media/image56.png"/><Relationship Id="rId6" Type="http://schemas.openxmlformats.org/officeDocument/2006/relationships/image" Target="../media/image57.png"/><Relationship Id="rId18" Type="http://schemas.openxmlformats.org/officeDocument/2006/relationships/image" Target="../media/image68.png"/><Relationship Id="rId7" Type="http://schemas.openxmlformats.org/officeDocument/2006/relationships/image" Target="../media/image58.png"/><Relationship Id="rId8" Type="http://schemas.openxmlformats.org/officeDocument/2006/relationships/image" Target="../media/image59.png"/></Relationships>
</file>

<file path=xl/drawings/_rels/drawing50.xml.rels><?xml version="1.0" encoding="UTF-8" standalone="yes"?><Relationships xmlns="http://schemas.openxmlformats.org/package/2006/relationships"><Relationship Id="rId1" Type="http://schemas.openxmlformats.org/officeDocument/2006/relationships/image" Target="../media/image71.png"/><Relationship Id="rId2" Type="http://schemas.openxmlformats.org/officeDocument/2006/relationships/image" Target="../media/image75.png"/><Relationship Id="rId3" Type="http://schemas.openxmlformats.org/officeDocument/2006/relationships/image" Target="../media/image70.png"/><Relationship Id="rId4" Type="http://schemas.openxmlformats.org/officeDocument/2006/relationships/image" Target="../media/image74.png"/><Relationship Id="rId5" Type="http://schemas.openxmlformats.org/officeDocument/2006/relationships/image" Target="../media/image73.png"/><Relationship Id="rId6" Type="http://schemas.openxmlformats.org/officeDocument/2006/relationships/image" Target="../media/image72.png"/></Relationships>
</file>

<file path=xl/drawings/_rels/drawing51.xml.rels><?xml version="1.0" encoding="UTF-8" standalone="yes"?><Relationships xmlns="http://schemas.openxmlformats.org/package/2006/relationships"><Relationship Id="rId1" Type="http://schemas.openxmlformats.org/officeDocument/2006/relationships/image" Target="../media/image76.png"/><Relationship Id="rId2" Type="http://schemas.openxmlformats.org/officeDocument/2006/relationships/image" Target="../media/image77.png"/><Relationship Id="rId3" Type="http://schemas.openxmlformats.org/officeDocument/2006/relationships/image" Target="../media/image90.png"/><Relationship Id="rId4" Type="http://schemas.openxmlformats.org/officeDocument/2006/relationships/image" Target="../media/image78.png"/><Relationship Id="rId5" Type="http://schemas.openxmlformats.org/officeDocument/2006/relationships/image" Target="../media/image79.png"/></Relationships>
</file>

<file path=xl/drawings/_rels/drawing52.xml.rels><?xml version="1.0" encoding="UTF-8" standalone="yes"?><Relationships xmlns="http://schemas.openxmlformats.org/package/2006/relationships"><Relationship Id="rId1" Type="http://schemas.openxmlformats.org/officeDocument/2006/relationships/image" Target="../media/image80.gif"/><Relationship Id="rId2" Type="http://schemas.openxmlformats.org/officeDocument/2006/relationships/image" Target="../media/image87.png"/><Relationship Id="rId3" Type="http://schemas.openxmlformats.org/officeDocument/2006/relationships/image" Target="../media/image83.png"/><Relationship Id="rId4" Type="http://schemas.openxmlformats.org/officeDocument/2006/relationships/image" Target="../media/image82.png"/><Relationship Id="rId5" Type="http://schemas.openxmlformats.org/officeDocument/2006/relationships/image" Target="../media/image81.png"/></Relationships>
</file>

<file path=xl/drawings/_rels/drawing53.xml.rels><?xml version="1.0" encoding="UTF-8" standalone="yes"?><Relationships xmlns="http://schemas.openxmlformats.org/package/2006/relationships"><Relationship Id="rId10" Type="http://schemas.openxmlformats.org/officeDocument/2006/relationships/image" Target="../media/image92.png"/><Relationship Id="rId1" Type="http://schemas.openxmlformats.org/officeDocument/2006/relationships/image" Target="../media/image84.png"/><Relationship Id="rId2" Type="http://schemas.openxmlformats.org/officeDocument/2006/relationships/image" Target="../media/image86.png"/><Relationship Id="rId3" Type="http://schemas.openxmlformats.org/officeDocument/2006/relationships/image" Target="../media/image85.png"/><Relationship Id="rId4" Type="http://schemas.openxmlformats.org/officeDocument/2006/relationships/image" Target="../media/image89.png"/><Relationship Id="rId9" Type="http://schemas.openxmlformats.org/officeDocument/2006/relationships/image" Target="../media/image95.png"/><Relationship Id="rId5" Type="http://schemas.openxmlformats.org/officeDocument/2006/relationships/image" Target="../media/image94.png"/><Relationship Id="rId6" Type="http://schemas.openxmlformats.org/officeDocument/2006/relationships/image" Target="../media/image88.png"/><Relationship Id="rId7" Type="http://schemas.openxmlformats.org/officeDocument/2006/relationships/image" Target="../media/image91.png"/><Relationship Id="rId8" Type="http://schemas.openxmlformats.org/officeDocument/2006/relationships/image" Target="../media/image93.png"/></Relationships>
</file>

<file path=xl/drawings/_rels/drawing54.xml.rels><?xml version="1.0" encoding="UTF-8" standalone="yes"?><Relationships xmlns="http://schemas.openxmlformats.org/package/2006/relationships"><Relationship Id="rId1" Type="http://schemas.openxmlformats.org/officeDocument/2006/relationships/image" Target="../media/image97.png"/><Relationship Id="rId2" Type="http://schemas.openxmlformats.org/officeDocument/2006/relationships/image" Target="../media/image96.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257175</xdr:colOff>
      <xdr:row>1</xdr:row>
      <xdr:rowOff>19050</xdr:rowOff>
    </xdr:from>
    <xdr:ext cx="3695700" cy="1819275"/>
    <xdr:sp>
      <xdr:nvSpPr>
        <xdr:cNvPr id="3" name="Shape 3"/>
        <xdr:cNvSpPr/>
      </xdr:nvSpPr>
      <xdr:spPr>
        <a:xfrm>
          <a:off x="3507675" y="2879888"/>
          <a:ext cx="3676650" cy="180022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0" lang="en-US" sz="1100">
              <a:solidFill>
                <a:srgbClr val="000000"/>
              </a:solidFill>
              <a:latin typeface="Calibri"/>
              <a:ea typeface="Calibri"/>
              <a:cs typeface="Calibri"/>
              <a:sym typeface="Calibri"/>
            </a:rPr>
            <a:t>The list to the left contains the topics, by category, in this tutorial. There is a hyperlink for each topic to its worksheet in this workbook. (Also, each topic worksheet has a hyperlink back to this sheet.) </a:t>
          </a:r>
          <a:endParaRPr sz="1400"/>
        </a:p>
        <a:p>
          <a:pPr indent="0" lvl="0" marL="0" rtl="0" algn="l">
            <a:spcBef>
              <a:spcPts val="0"/>
            </a:spcBef>
            <a:spcAft>
              <a:spcPts val="0"/>
            </a:spcAft>
            <a:buNone/>
          </a:pPr>
          <a:r>
            <a:t/>
          </a:r>
          <a:endParaRPr b="0" sz="1100">
            <a:solidFill>
              <a:srgbClr val="000000"/>
            </a:solidFill>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The list to the left is in outline form, so you can use the buttons or numbers in the left margin to collapse or expand the categories.</a:t>
          </a:r>
          <a:endParaRPr sz="1400"/>
        </a:p>
      </xdr:txBody>
    </xdr:sp>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219075</xdr:colOff>
      <xdr:row>1</xdr:row>
      <xdr:rowOff>171450</xdr:rowOff>
    </xdr:from>
    <xdr:ext cx="4819650" cy="6562725"/>
    <xdr:sp>
      <xdr:nvSpPr>
        <xdr:cNvPr id="4" name="Shape 4"/>
        <xdr:cNvSpPr/>
      </xdr:nvSpPr>
      <xdr:spPr>
        <a:xfrm>
          <a:off x="2945700" y="512925"/>
          <a:ext cx="4800600" cy="653415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Excel's User Interface</a:t>
          </a:r>
          <a:endParaRPr sz="1400"/>
        </a:p>
        <a:p>
          <a:pPr indent="0" lvl="0" marL="0" rtl="0" algn="l">
            <a:spcBef>
              <a:spcPts val="0"/>
            </a:spcBef>
            <a:spcAft>
              <a:spcPts val="0"/>
            </a:spcAft>
            <a:buNone/>
          </a:pPr>
          <a:r>
            <a:t/>
          </a:r>
          <a:endParaRPr sz="1100">
            <a:solidFill>
              <a:srgbClr val="000000"/>
            </a:solidFill>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first thing you have to get used to in Excel for the Mac is its user interface. It is a combination of the typical Mac </a:t>
          </a:r>
          <a:r>
            <a:rPr lang="en-US" sz="1100">
              <a:solidFill>
                <a:srgbClr val="000000"/>
              </a:solidFill>
              <a:latin typeface="Calibri"/>
              <a:ea typeface="Calibri"/>
              <a:cs typeface="Calibri"/>
              <a:sym typeface="Calibri"/>
            </a:rPr>
            <a:t>menu at the top </a:t>
          </a:r>
          <a:r>
            <a:rPr lang="en-US" sz="1100">
              <a:solidFill>
                <a:srgbClr val="000000"/>
              </a:solidFill>
              <a:latin typeface="Calibri"/>
              <a:ea typeface="Calibri"/>
              <a:cs typeface="Calibri"/>
              <a:sym typeface="Calibri"/>
            </a:rPr>
            <a:t>in the "surrounding"</a:t>
          </a:r>
          <a:r>
            <a:rPr lang="en-US" sz="1100">
              <a:solidFill>
                <a:srgbClr val="000000"/>
              </a:solidFill>
              <a:latin typeface="Calibri"/>
              <a:ea typeface="Calibri"/>
              <a:cs typeface="Calibri"/>
              <a:sym typeface="Calibri"/>
            </a:rPr>
            <a:t> window, and a tab/ribbon structure in the "inner" window. There are also a few buttons above the tabs for common operations: Open, Save, Undo, and Redo. </a:t>
          </a:r>
          <a:endParaRPr sz="1400"/>
        </a:p>
        <a:p>
          <a:pPr indent="0" lvl="0" marL="0" rtl="0" algn="l">
            <a:spcBef>
              <a:spcPts val="0"/>
            </a:spcBef>
            <a:spcAft>
              <a:spcPts val="0"/>
            </a:spcAft>
            <a:buNone/>
          </a:pPr>
          <a:r>
            <a:t/>
          </a:r>
          <a:endParaRPr sz="1100">
            <a:solidFill>
              <a:srgbClr val="000000"/>
            </a:solidFill>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(fixed) ribbons are shown to the right, although the versions you see might appear compressed to some extent, depending on the width of your Excel window. These ribbons are quite easy to get used to, as Microsoft has conducted thousands of hours of usability studies to lay them out as logically as possible.</a:t>
          </a:r>
          <a:endParaRPr sz="1400"/>
        </a:p>
        <a:p>
          <a:pPr indent="0" lvl="0" marL="0" rtl="0" algn="l">
            <a:spcBef>
              <a:spcPts val="0"/>
            </a:spcBef>
            <a:spcAft>
              <a:spcPts val="0"/>
            </a:spcAft>
            <a:buNone/>
          </a:pPr>
          <a:r>
            <a:t/>
          </a:r>
          <a:endParaRPr sz="1100">
            <a:solidFill>
              <a:srgbClr val="000000"/>
            </a:solidFill>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Nevertheless, this combination interface contains significant overlap. For example, you can insert a text box from the Insert menu at the top, or from the Insert ribbon. For the most part, the instructions in this tutorial will mention only the commands in the ribbons, not those in the menus. (This makes instructions for Mac users almost identical to those for Windows users, where there are no menus at the top.)</a:t>
          </a:r>
          <a:endParaRPr sz="1400"/>
        </a:p>
        <a:p>
          <a:pPr indent="0" lvl="0" marL="0" rtl="0" algn="l">
            <a:spcBef>
              <a:spcPts val="0"/>
            </a:spcBef>
            <a:spcAft>
              <a:spcPts val="0"/>
            </a:spcAft>
            <a:buNone/>
          </a:pPr>
          <a:r>
            <a:t/>
          </a:r>
          <a:endParaRPr sz="1100">
            <a:solidFill>
              <a:srgbClr val="000000"/>
            </a:solidFill>
          </a:endParaRPr>
        </a:p>
        <a:p>
          <a:pPr indent="0" lvl="0" marL="0" rtl="0" algn="l">
            <a:spcBef>
              <a:spcPts val="0"/>
            </a:spcBef>
            <a:spcAft>
              <a:spcPts val="0"/>
            </a:spcAft>
            <a:buNone/>
          </a:pPr>
          <a:r>
            <a:rPr b="1" lang="en-US" sz="1100">
              <a:solidFill>
                <a:srgbClr val="000000"/>
              </a:solidFill>
              <a:latin typeface="Calibri"/>
              <a:ea typeface="Calibri"/>
              <a:cs typeface="Calibri"/>
              <a:sym typeface="Calibri"/>
            </a:rPr>
            <a:t>Notes:</a:t>
          </a:r>
          <a:endParaRPr sz="1400"/>
        </a:p>
        <a:p>
          <a:pPr indent="0" lvl="0" marL="0" rtl="0" algn="l">
            <a:spcBef>
              <a:spcPts val="0"/>
            </a:spcBef>
            <a:spcAft>
              <a:spcPts val="0"/>
            </a:spcAft>
            <a:buNone/>
          </a:pPr>
          <a:r>
            <a:t/>
          </a:r>
          <a:endParaRPr sz="1100">
            <a:solidFill>
              <a:srgbClr val="000000"/>
            </a:solidFill>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1. If the names of the groups (such as Clipboard, Font, etc. on the Home ribbon) do not appear, you can check the bottom item in the View section of Excel Preferences to make them visible.</a:t>
          </a:r>
          <a:endParaRPr sz="1400"/>
        </a:p>
        <a:p>
          <a:pPr indent="0" lvl="0" marL="0" rtl="0" algn="l">
            <a:spcBef>
              <a:spcPts val="0"/>
            </a:spcBef>
            <a:spcAft>
              <a:spcPts val="0"/>
            </a:spcAft>
            <a:buNone/>
          </a:pPr>
          <a:r>
            <a:t/>
          </a:r>
          <a:endParaRPr sz="1100">
            <a:solidFill>
              <a:srgbClr val="000000"/>
            </a:solidFill>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2. There is also a Developer ribbon, primarily for the user of developers (programmers). You can make it visible by checking the next-to-bottom item in the View section of Excel Preferences.</a:t>
          </a:r>
          <a:endParaRPr sz="1400"/>
        </a:p>
        <a:p>
          <a:pPr indent="0" lvl="0" marL="0" rtl="0" algn="l">
            <a:spcBef>
              <a:spcPts val="0"/>
            </a:spcBef>
            <a:spcAft>
              <a:spcPts val="0"/>
            </a:spcAft>
            <a:buNone/>
          </a:pPr>
          <a:r>
            <a:t/>
          </a:r>
          <a:endParaRPr sz="1100">
            <a:solidFill>
              <a:srgbClr val="000000"/>
            </a:solidFill>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3. Other context sensitive ribbons become available depending on what is selected. For example, two Chart ribbons, Design and Format, are available when a chart is selected, and a Shape Format ribbon is available when any shape, such as a text box, is selected. These context-sensitive tabs are easy to recognize because of their distinctive coloring.</a:t>
          </a:r>
          <a:endParaRPr sz="1100">
            <a:solidFill>
              <a:srgbClr val="000000"/>
            </a:solidFill>
          </a:endParaRPr>
        </a:p>
      </xdr:txBody>
    </xdr:sp>
    <xdr:clientData fLocksWithSheet="0"/>
  </xdr:oneCellAnchor>
  <xdr:oneCellAnchor>
    <xdr:from>
      <xdr:col>9</xdr:col>
      <xdr:colOff>228600</xdr:colOff>
      <xdr:row>1</xdr:row>
      <xdr:rowOff>95250</xdr:rowOff>
    </xdr:from>
    <xdr:ext cx="11306175" cy="7448550"/>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219075</xdr:colOff>
      <xdr:row>2</xdr:row>
      <xdr:rowOff>-9525</xdr:rowOff>
    </xdr:from>
    <xdr:ext cx="5172075" cy="2038350"/>
    <xdr:sp>
      <xdr:nvSpPr>
        <xdr:cNvPr id="5" name="Shape 5"/>
        <xdr:cNvSpPr/>
      </xdr:nvSpPr>
      <xdr:spPr>
        <a:xfrm>
          <a:off x="2769488" y="2775113"/>
          <a:ext cx="5153025" cy="200977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File Menu</a:t>
          </a:r>
          <a:endParaRPr sz="1400"/>
        </a:p>
        <a:p>
          <a:pPr indent="0" lvl="0" marL="0" rtl="0" algn="l">
            <a:spcBef>
              <a:spcPts val="0"/>
            </a:spcBef>
            <a:spcAft>
              <a:spcPts val="0"/>
            </a:spcAft>
            <a:buNone/>
          </a:pPr>
          <a:r>
            <a:t/>
          </a:r>
          <a:endParaRPr sz="1100">
            <a:solidFill>
              <a:srgbClr val="000000"/>
            </a:solidFill>
          </a:endParaRPr>
        </a:p>
        <a:p>
          <a:pPr indent="0" lvl="0" marL="0" marR="0" rtl="0" algn="l">
            <a:lnSpc>
              <a:spcPct val="100000"/>
            </a:lnSpc>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The File menu, shown to the right,</a:t>
          </a:r>
          <a:r>
            <a:rPr lang="en-US" sz="1100">
              <a:solidFill>
                <a:srgbClr val="000000"/>
              </a:solidFill>
              <a:latin typeface="Calibri"/>
              <a:ea typeface="Calibri"/>
              <a:cs typeface="Calibri"/>
              <a:sym typeface="Calibri"/>
            </a:rPr>
            <a:t> is where you perform common file operations: creating a new workbook, opening files, saving files, and so on. Of course, there are well-known key combinations for most of these operations that most users memorize and prefer.</a:t>
          </a:r>
          <a:endParaRPr sz="1400"/>
        </a:p>
        <a:p>
          <a:pPr indent="0" lvl="0" marL="0" marR="0" rtl="0" algn="l">
            <a:lnSpc>
              <a:spcPct val="100000"/>
            </a:lnSpc>
            <a:spcBef>
              <a:spcPts val="0"/>
            </a:spcBef>
            <a:spcAft>
              <a:spcPts val="0"/>
            </a:spcAft>
            <a:buSzPts val="1100"/>
            <a:buFont typeface="Arial"/>
            <a:buNone/>
          </a:pPr>
          <a:r>
            <a:t/>
          </a:r>
          <a:endParaRPr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This File menu also lists Properties at the bottom. This is where you can see the properties of the current workbook.</a:t>
          </a:r>
          <a:endParaRPr sz="1100">
            <a:solidFill>
              <a:srgbClr val="000000"/>
            </a:solidFill>
          </a:endParaRPr>
        </a:p>
      </xdr:txBody>
    </xdr:sp>
    <xdr:clientData fLocksWithSheet="0"/>
  </xdr:oneCellAnchor>
  <xdr:oneCellAnchor>
    <xdr:from>
      <xdr:col>10</xdr:col>
      <xdr:colOff>0</xdr:colOff>
      <xdr:row>2</xdr:row>
      <xdr:rowOff>0</xdr:rowOff>
    </xdr:from>
    <xdr:ext cx="1752600" cy="39338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xdr:colOff>
      <xdr:row>1</xdr:row>
      <xdr:rowOff>171450</xdr:rowOff>
    </xdr:from>
    <xdr:ext cx="4743450" cy="3857625"/>
    <xdr:sp>
      <xdr:nvSpPr>
        <xdr:cNvPr id="6" name="Shape 6"/>
        <xdr:cNvSpPr/>
      </xdr:nvSpPr>
      <xdr:spPr>
        <a:xfrm>
          <a:off x="2988563" y="1860713"/>
          <a:ext cx="4714875" cy="383857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File Extensions</a:t>
          </a:r>
          <a:endParaRPr sz="1400"/>
        </a:p>
        <a:p>
          <a:pPr indent="0" lvl="0" marL="0" rtl="0" algn="l">
            <a:spcBef>
              <a:spcPts val="0"/>
            </a:spcBef>
            <a:spcAft>
              <a:spcPts val="0"/>
            </a:spcAft>
            <a:buNone/>
          </a:pPr>
          <a:r>
            <a:t/>
          </a:r>
          <a:endParaRPr b="0" sz="1100">
            <a:solidFill>
              <a:srgbClr val="000000"/>
            </a:solidFill>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The default</a:t>
          </a:r>
          <a:r>
            <a:rPr b="0" lang="en-US" sz="1100">
              <a:solidFill>
                <a:srgbClr val="000000"/>
              </a:solidFill>
              <a:latin typeface="Calibri"/>
              <a:ea typeface="Calibri"/>
              <a:cs typeface="Calibri"/>
              <a:sym typeface="Calibri"/>
            </a:rPr>
            <a:t> file extension for Excel files is </a:t>
          </a:r>
          <a:r>
            <a:rPr b="1" lang="en-US" sz="1100">
              <a:solidFill>
                <a:srgbClr val="000000"/>
              </a:solidFill>
              <a:latin typeface="Calibri"/>
              <a:ea typeface="Calibri"/>
              <a:cs typeface="Calibri"/>
              <a:sym typeface="Calibri"/>
            </a:rPr>
            <a:t>.xlsx</a:t>
          </a:r>
          <a:r>
            <a:rPr b="0" lang="en-US" sz="1100">
              <a:solidFill>
                <a:srgbClr val="000000"/>
              </a:solidFill>
              <a:latin typeface="Calibri"/>
              <a:ea typeface="Calibri"/>
              <a:cs typeface="Calibri"/>
              <a:sym typeface="Calibri"/>
            </a:rPr>
            <a:t>, and this is the format you will use for most of your files. However, the list you can choose from, shown to the right, when you do a Save As, includes a wide variety of formats. The most common are the following</a:t>
          </a:r>
          <a:r>
            <a:rPr b="0" lang="en-US" sz="1100">
              <a:solidFill>
                <a:srgbClr val="000000"/>
              </a:solidFill>
              <a:latin typeface="Calibri"/>
              <a:ea typeface="Calibri"/>
              <a:cs typeface="Calibri"/>
              <a:sym typeface="Calibri"/>
            </a:rPr>
            <a:t>:</a:t>
          </a:r>
          <a:endParaRPr sz="1400"/>
        </a:p>
        <a:p>
          <a:pPr indent="0" lvl="0" marL="0" rtl="0" algn="l">
            <a:spcBef>
              <a:spcPts val="0"/>
            </a:spcBef>
            <a:spcAft>
              <a:spcPts val="0"/>
            </a:spcAft>
            <a:buNone/>
          </a:pPr>
          <a:r>
            <a:t/>
          </a:r>
          <a:endParaRPr b="0" sz="1100">
            <a:solidFill>
              <a:srgbClr val="000000"/>
            </a:solidFill>
          </a:endParaRPr>
        </a:p>
        <a:p>
          <a:pPr indent="0" lvl="0" marL="0" rtl="0" algn="l">
            <a:spcBef>
              <a:spcPts val="0"/>
            </a:spcBef>
            <a:spcAft>
              <a:spcPts val="0"/>
            </a:spcAft>
            <a:buNone/>
          </a:pPr>
          <a:r>
            <a:rPr b="1" lang="en-US" sz="1100">
              <a:solidFill>
                <a:srgbClr val="000000"/>
              </a:solidFill>
              <a:latin typeface="Calibri"/>
              <a:ea typeface="Calibri"/>
              <a:cs typeface="Calibri"/>
              <a:sym typeface="Calibri"/>
            </a:rPr>
            <a:t>.xlsm</a:t>
          </a:r>
          <a:r>
            <a:rPr b="0" lang="en-US" sz="1100">
              <a:solidFill>
                <a:srgbClr val="000000"/>
              </a:solidFill>
              <a:latin typeface="Calibri"/>
              <a:ea typeface="Calibri"/>
              <a:cs typeface="Calibri"/>
              <a:sym typeface="Calibri"/>
            </a:rPr>
            <a:t>: If your Excel file has associated VBA macros, you </a:t>
          </a:r>
          <a:r>
            <a:rPr b="0" i="0" lang="en-US" sz="1100">
              <a:solidFill>
                <a:srgbClr val="000000"/>
              </a:solidFill>
              <a:latin typeface="Calibri"/>
              <a:ea typeface="Calibri"/>
              <a:cs typeface="Calibri"/>
              <a:sym typeface="Calibri"/>
            </a:rPr>
            <a:t>should </a:t>
          </a:r>
          <a:r>
            <a:rPr b="0" lang="en-US" sz="1100">
              <a:solidFill>
                <a:srgbClr val="000000"/>
              </a:solidFill>
              <a:latin typeface="Calibri"/>
              <a:ea typeface="Calibri"/>
              <a:cs typeface="Calibri"/>
              <a:sym typeface="Calibri"/>
            </a:rPr>
            <a:t>save it as an .xlsm file ("m" for macro). You might also see files with an </a:t>
          </a:r>
          <a:r>
            <a:rPr b="1" lang="en-US" sz="1100">
              <a:solidFill>
                <a:srgbClr val="000000"/>
              </a:solidFill>
              <a:latin typeface="Calibri"/>
              <a:ea typeface="Calibri"/>
              <a:cs typeface="Calibri"/>
              <a:sym typeface="Calibri"/>
            </a:rPr>
            <a:t>.xlam </a:t>
          </a:r>
          <a:r>
            <a:rPr b="0" lang="en-US" sz="1100">
              <a:solidFill>
                <a:srgbClr val="000000"/>
              </a:solidFill>
              <a:latin typeface="Calibri"/>
              <a:ea typeface="Calibri"/>
              <a:cs typeface="Calibri"/>
              <a:sym typeface="Calibri"/>
            </a:rPr>
            <a:t>extension. These are Excel add-ins.</a:t>
          </a:r>
          <a:endParaRPr sz="1400"/>
        </a:p>
        <a:p>
          <a:pPr indent="0" lvl="0" marL="0" rtl="0" algn="l">
            <a:spcBef>
              <a:spcPts val="0"/>
            </a:spcBef>
            <a:spcAft>
              <a:spcPts val="0"/>
            </a:spcAft>
            <a:buNone/>
          </a:pPr>
          <a:r>
            <a:t/>
          </a:r>
          <a:endParaRPr b="0" sz="1100">
            <a:solidFill>
              <a:srgbClr val="000000"/>
            </a:solidFill>
          </a:endParaRPr>
        </a:p>
        <a:p>
          <a:pPr indent="0" lvl="0" marL="0" rtl="0" algn="l">
            <a:spcBef>
              <a:spcPts val="0"/>
            </a:spcBef>
            <a:spcAft>
              <a:spcPts val="0"/>
            </a:spcAft>
            <a:buNone/>
          </a:pPr>
          <a:r>
            <a:rPr b="1" lang="en-US" sz="1100">
              <a:solidFill>
                <a:srgbClr val="000000"/>
              </a:solidFill>
              <a:latin typeface="Calibri"/>
              <a:ea typeface="Calibri"/>
              <a:cs typeface="Calibri"/>
              <a:sym typeface="Calibri"/>
            </a:rPr>
            <a:t>.xltx</a:t>
          </a:r>
          <a:r>
            <a:rPr b="0" lang="en-US" sz="1100">
              <a:solidFill>
                <a:srgbClr val="000000"/>
              </a:solidFill>
              <a:latin typeface="Calibri"/>
              <a:ea typeface="Calibri"/>
              <a:cs typeface="Calibri"/>
              <a:sym typeface="Calibri"/>
            </a:rPr>
            <a:t>:</a:t>
          </a:r>
          <a:r>
            <a:rPr b="0" lang="en-US" sz="1100">
              <a:solidFill>
                <a:srgbClr val="000000"/>
              </a:solidFill>
              <a:latin typeface="Calibri"/>
              <a:ea typeface="Calibri"/>
              <a:cs typeface="Calibri"/>
              <a:sym typeface="Calibri"/>
            </a:rPr>
            <a:t> This is a template file ("t" for template). Templates are discussed in the Templates topic of this tutorial.</a:t>
          </a:r>
          <a:endParaRPr sz="1400"/>
        </a:p>
        <a:p>
          <a:pPr indent="0" lvl="0" marL="0" rtl="0" algn="l">
            <a:spcBef>
              <a:spcPts val="0"/>
            </a:spcBef>
            <a:spcAft>
              <a:spcPts val="0"/>
            </a:spcAft>
            <a:buNone/>
          </a:pPr>
          <a:r>
            <a:t/>
          </a:r>
          <a:endParaRPr b="0" sz="1100">
            <a:solidFill>
              <a:srgbClr val="000000"/>
            </a:solidFill>
          </a:endParaRPr>
        </a:p>
        <a:p>
          <a:pPr indent="0" lvl="0" marL="0" rtl="0" algn="l">
            <a:spcBef>
              <a:spcPts val="0"/>
            </a:spcBef>
            <a:spcAft>
              <a:spcPts val="0"/>
            </a:spcAft>
            <a:buNone/>
          </a:pPr>
          <a:r>
            <a:rPr b="1" lang="en-US" sz="1100">
              <a:solidFill>
                <a:srgbClr val="000000"/>
              </a:solidFill>
              <a:latin typeface="Calibri"/>
              <a:ea typeface="Calibri"/>
              <a:cs typeface="Calibri"/>
              <a:sym typeface="Calibri"/>
            </a:rPr>
            <a:t>.xlsb</a:t>
          </a:r>
          <a:r>
            <a:rPr b="0" lang="en-US" sz="1100">
              <a:solidFill>
                <a:srgbClr val="000000"/>
              </a:solidFill>
              <a:latin typeface="Calibri"/>
              <a:ea typeface="Calibri"/>
              <a:cs typeface="Calibri"/>
              <a:sym typeface="Calibri"/>
            </a:rPr>
            <a:t>: This is a binary file ("b" for binary). The only file you will probably see with this extension is the Personal.xlsb file, used for storing your favorite macros. See the Recording  Macros topic in this tutorial for more about this special file, your "Personal Macro Workbook."</a:t>
          </a:r>
          <a:endParaRPr sz="1400"/>
        </a:p>
      </xdr:txBody>
    </xdr:sp>
    <xdr:clientData fLocksWithSheet="0"/>
  </xdr:oneCellAnchor>
  <xdr:oneCellAnchor>
    <xdr:from>
      <xdr:col>10</xdr:col>
      <xdr:colOff>0</xdr:colOff>
      <xdr:row>3</xdr:row>
      <xdr:rowOff>0</xdr:rowOff>
    </xdr:from>
    <xdr:ext cx="2362200" cy="463867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209550</xdr:colOff>
      <xdr:row>1</xdr:row>
      <xdr:rowOff>161925</xdr:rowOff>
    </xdr:from>
    <xdr:ext cx="4743450" cy="1809750"/>
    <xdr:sp>
      <xdr:nvSpPr>
        <xdr:cNvPr id="7" name="Shape 7"/>
        <xdr:cNvSpPr/>
      </xdr:nvSpPr>
      <xdr:spPr>
        <a:xfrm>
          <a:off x="2983800" y="2887190"/>
          <a:ext cx="4724400" cy="1785621"/>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Going</a:t>
          </a:r>
          <a:r>
            <a:rPr b="1" lang="en-US" sz="1100">
              <a:solidFill>
                <a:srgbClr val="000000"/>
              </a:solidFill>
              <a:latin typeface="Calibri"/>
              <a:ea typeface="Calibri"/>
              <a:cs typeface="Calibri"/>
              <a:sym typeface="Calibri"/>
            </a:rPr>
            <a:t> Home to Cell A1</a:t>
          </a:r>
          <a:endParaRPr sz="1400"/>
        </a:p>
        <a:p>
          <a:pPr indent="0" lvl="0" marL="0" rtl="0" algn="l">
            <a:spcBef>
              <a:spcPts val="0"/>
            </a:spcBef>
            <a:spcAft>
              <a:spcPts val="0"/>
            </a:spcAft>
            <a:buNone/>
          </a:pPr>
          <a:r>
            <a:t/>
          </a:r>
          <a:endParaRPr b="1" sz="1100">
            <a:solidFill>
              <a:srgbClr val="000000"/>
            </a:solidFill>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When you are working on a large worksheet, you often want to reorient yourself by going back to cell A1, the "home" cell. This is easy. Just press </a:t>
          </a:r>
          <a:r>
            <a:rPr b="1" lang="en-US" sz="1100">
              <a:solidFill>
                <a:srgbClr val="000000"/>
              </a:solidFill>
              <a:latin typeface="Calibri"/>
              <a:ea typeface="Calibri"/>
              <a:cs typeface="Calibri"/>
              <a:sym typeface="Calibri"/>
            </a:rPr>
            <a:t>control+home</a:t>
          </a:r>
          <a:r>
            <a:rPr b="0" lang="en-US" sz="1100">
              <a:solidFill>
                <a:srgbClr val="000000"/>
              </a:solidFill>
              <a:latin typeface="Calibri"/>
              <a:ea typeface="Calibri"/>
              <a:cs typeface="Calibri"/>
              <a:sym typeface="Calibri"/>
            </a:rPr>
            <a:t> from anywhere in a worksheet, and you will go to cell A1. (Unfortunately, this doesn't work on the many Mac keyboards that don't have a home key.)</a:t>
          </a:r>
          <a:endParaRPr sz="1400"/>
        </a:p>
        <a:p>
          <a:pPr indent="0" lvl="0" marL="0" rtl="0" algn="l">
            <a:spcBef>
              <a:spcPts val="0"/>
            </a:spcBef>
            <a:spcAft>
              <a:spcPts val="0"/>
            </a:spcAft>
            <a:buNone/>
          </a:pPr>
          <a:r>
            <a:t/>
          </a:r>
          <a:endParaRPr b="0" sz="1100">
            <a:solidFill>
              <a:srgbClr val="000000"/>
            </a:solidFill>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Try it! Scroll way down and way across to the right. Then press control+home.</a:t>
          </a:r>
          <a:endParaRPr b="1" sz="1100">
            <a:solidFill>
              <a:srgbClr val="000000"/>
            </a:solidFill>
          </a:endParaRPr>
        </a:p>
      </xdr:txBody>
    </xdr:sp>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xdr:colOff>
      <xdr:row>2</xdr:row>
      <xdr:rowOff>-9525</xdr:rowOff>
    </xdr:from>
    <xdr:ext cx="5372100" cy="3086100"/>
    <xdr:sp>
      <xdr:nvSpPr>
        <xdr:cNvPr id="8" name="Shape 8"/>
        <xdr:cNvSpPr/>
      </xdr:nvSpPr>
      <xdr:spPr>
        <a:xfrm>
          <a:off x="2669475" y="2251238"/>
          <a:ext cx="5353050" cy="305752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Splitting the Screen</a:t>
          </a:r>
          <a:endParaRPr sz="1400"/>
        </a:p>
        <a:p>
          <a:pPr indent="0" lvl="0" marL="0" rtl="0" algn="l">
            <a:spcBef>
              <a:spcPts val="0"/>
            </a:spcBef>
            <a:spcAft>
              <a:spcPts val="0"/>
            </a:spcAft>
            <a:buNone/>
          </a:pPr>
          <a:r>
            <a:t/>
          </a:r>
          <a:endParaRPr sz="1100">
            <a:solidFill>
              <a:srgbClr val="000000"/>
            </a:solidFill>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It is often useful to split the screen so that you can see more data. </a:t>
          </a:r>
          <a:br>
            <a:rPr lang="en-US" sz="1100">
              <a:solidFill>
                <a:srgbClr val="000000"/>
              </a:solidFill>
              <a:latin typeface="Calibri"/>
              <a:ea typeface="Calibri"/>
              <a:cs typeface="Calibri"/>
              <a:sym typeface="Calibri"/>
            </a:rPr>
          </a:br>
          <a:br>
            <a:rPr lang="en-US" sz="1100">
              <a:solidFill>
                <a:srgbClr val="000000"/>
              </a:solidFill>
              <a:latin typeface="Calibri"/>
              <a:ea typeface="Calibri"/>
              <a:cs typeface="Calibri"/>
              <a:sym typeface="Calibri"/>
            </a:rPr>
          </a:br>
          <a:r>
            <a:rPr lang="en-US" sz="1100">
              <a:solidFill>
                <a:srgbClr val="000000"/>
              </a:solidFill>
              <a:latin typeface="Calibri"/>
              <a:ea typeface="Calibri"/>
              <a:cs typeface="Calibri"/>
              <a:sym typeface="Calibri"/>
            </a:rPr>
            <a:t>To split the screen:</a:t>
          </a:r>
          <a:endParaRPr sz="1400"/>
        </a:p>
        <a:p>
          <a:pPr indent="0" lvl="0" marL="0" rtl="0" algn="l">
            <a:spcBef>
              <a:spcPts val="0"/>
            </a:spcBef>
            <a:spcAft>
              <a:spcPts val="0"/>
            </a:spcAft>
            <a:buNone/>
          </a:pPr>
          <a:r>
            <a:t/>
          </a:r>
          <a:endParaRPr sz="1100">
            <a:solidFill>
              <a:srgbClr val="000000"/>
            </a:solidFill>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Select the cell where you want the split to occur and then</a:t>
          </a:r>
          <a:r>
            <a:rPr lang="en-US" sz="1100">
              <a:solidFill>
                <a:srgbClr val="000000"/>
              </a:solidFill>
              <a:latin typeface="Calibri"/>
              <a:ea typeface="Calibri"/>
              <a:cs typeface="Calibri"/>
              <a:sym typeface="Calibri"/>
            </a:rPr>
            <a:t> click the Split button on the View ribbon. This provides four panes that operate independently. </a:t>
          </a:r>
          <a:r>
            <a:rPr lang="en-US" sz="1100">
              <a:solidFill>
                <a:srgbClr val="000000"/>
              </a:solidFill>
              <a:latin typeface="Calibri"/>
              <a:ea typeface="Calibri"/>
              <a:cs typeface="Calibri"/>
              <a:sym typeface="Calibri"/>
            </a:rPr>
            <a:t>Once you have these panes, practice scrolling around in any of them, and see how the others react. </a:t>
          </a:r>
          <a:br>
            <a:rPr lang="en-US" sz="1100">
              <a:solidFill>
                <a:srgbClr val="000000"/>
              </a:solidFill>
              <a:latin typeface="Calibri"/>
              <a:ea typeface="Calibri"/>
              <a:cs typeface="Calibri"/>
              <a:sym typeface="Calibri"/>
            </a:rPr>
          </a:br>
          <a:br>
            <a:rPr lang="en-US" sz="1100">
              <a:solidFill>
                <a:srgbClr val="000000"/>
              </a:solidFill>
              <a:latin typeface="Calibri"/>
              <a:ea typeface="Calibri"/>
              <a:cs typeface="Calibri"/>
              <a:sym typeface="Calibri"/>
            </a:rPr>
          </a:br>
          <a:r>
            <a:rPr lang="en-US" sz="1100">
              <a:solidFill>
                <a:srgbClr val="000000"/>
              </a:solidFill>
              <a:latin typeface="Calibri"/>
              <a:ea typeface="Calibri"/>
              <a:cs typeface="Calibri"/>
              <a:sym typeface="Calibri"/>
            </a:rPr>
            <a:t>Try it! Split the screen so that you can see the top left cell and the bottom right cell in the data set to the right. Then remove the splits by clicking the Split button again. Actually, if</a:t>
          </a:r>
          <a:r>
            <a:rPr lang="en-US" sz="1100">
              <a:solidFill>
                <a:srgbClr val="000000"/>
              </a:solidFill>
              <a:latin typeface="Calibri"/>
              <a:ea typeface="Calibri"/>
              <a:cs typeface="Calibri"/>
              <a:sym typeface="Calibri"/>
            </a:rPr>
            <a:t> you want to remove only one of the splits, horizontal or vertical, you can drag the split line to the right or down to the edge of the window.</a:t>
          </a:r>
          <a:endParaRPr sz="1100">
            <a:solidFill>
              <a:srgbClr val="000000"/>
            </a:solidFill>
          </a:endParaRPr>
        </a:p>
      </xdr:txBody>
    </xdr:sp>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xdr:colOff>
      <xdr:row>1</xdr:row>
      <xdr:rowOff>171450</xdr:rowOff>
    </xdr:from>
    <xdr:ext cx="5067300" cy="2143125"/>
    <xdr:sp>
      <xdr:nvSpPr>
        <xdr:cNvPr id="9" name="Shape 9"/>
        <xdr:cNvSpPr/>
      </xdr:nvSpPr>
      <xdr:spPr>
        <a:xfrm>
          <a:off x="2821875" y="2717963"/>
          <a:ext cx="5048250" cy="212407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Selecting a Range with Key</a:t>
          </a:r>
          <a:r>
            <a:rPr b="1" lang="en-US" sz="1100">
              <a:solidFill>
                <a:srgbClr val="000000"/>
              </a:solidFill>
              <a:latin typeface="Calibri"/>
              <a:ea typeface="Calibri"/>
              <a:cs typeface="Calibri"/>
              <a:sym typeface="Calibri"/>
            </a:rPr>
            <a:t> Combinations</a:t>
          </a:r>
          <a:endParaRPr sz="1400"/>
        </a:p>
        <a:p>
          <a:pPr indent="0" lvl="0" marL="0" rtl="0" algn="l">
            <a:spcBef>
              <a:spcPts val="0"/>
            </a:spcBef>
            <a:spcAft>
              <a:spcPts val="0"/>
            </a:spcAft>
            <a:buNone/>
          </a:pPr>
          <a:r>
            <a:t/>
          </a:r>
          <a:endParaRPr b="1" sz="1100">
            <a:solidFill>
              <a:srgbClr val="000000"/>
            </a:solidFill>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If you favor keystrokes to mouse clicks, you can try the methods on this worksheet for selecting large ranges or for moving around in them. Four types of keystroke combinations are illustrated here: (1) </a:t>
          </a:r>
          <a:r>
            <a:rPr b="1" lang="en-US" sz="1100">
              <a:solidFill>
                <a:srgbClr val="000000"/>
              </a:solidFill>
              <a:latin typeface="Calibri"/>
              <a:ea typeface="Calibri"/>
              <a:cs typeface="Calibri"/>
              <a:sym typeface="Calibri"/>
            </a:rPr>
            <a:t>command+arrow </a:t>
          </a:r>
          <a:r>
            <a:rPr b="0" lang="en-US" sz="1100">
              <a:solidFill>
                <a:srgbClr val="000000"/>
              </a:solidFill>
              <a:latin typeface="Calibri"/>
              <a:ea typeface="Calibri"/>
              <a:cs typeface="Calibri"/>
              <a:sym typeface="Calibri"/>
            </a:rPr>
            <a:t>combinations, </a:t>
          </a:r>
          <a:r>
            <a:rPr b="0" lang="en-US" sz="1100">
              <a:solidFill>
                <a:schemeClr val="dk1"/>
              </a:solidFill>
              <a:latin typeface="Calibri"/>
              <a:ea typeface="Calibri"/>
              <a:cs typeface="Calibri"/>
              <a:sym typeface="Calibri"/>
            </a:rPr>
            <a:t>(2) </a:t>
          </a:r>
          <a:r>
            <a:rPr b="1" lang="en-US" sz="1100">
              <a:solidFill>
                <a:schemeClr val="dk1"/>
              </a:solidFill>
              <a:latin typeface="Calibri"/>
              <a:ea typeface="Calibri"/>
              <a:cs typeface="Calibri"/>
              <a:sym typeface="Calibri"/>
            </a:rPr>
            <a:t>end, arrow </a:t>
          </a:r>
          <a:r>
            <a:rPr b="0" lang="en-US" sz="1100">
              <a:solidFill>
                <a:schemeClr val="dk1"/>
              </a:solidFill>
              <a:latin typeface="Calibri"/>
              <a:ea typeface="Calibri"/>
              <a:cs typeface="Calibri"/>
              <a:sym typeface="Calibri"/>
            </a:rPr>
            <a:t>combinations, </a:t>
          </a:r>
          <a:r>
            <a:rPr b="0" lang="en-US" sz="1100">
              <a:solidFill>
                <a:srgbClr val="000000"/>
              </a:solidFill>
              <a:latin typeface="Calibri"/>
              <a:ea typeface="Calibri"/>
              <a:cs typeface="Calibri"/>
              <a:sym typeface="Calibri"/>
            </a:rPr>
            <a:t>(3) </a:t>
          </a:r>
          <a:r>
            <a:rPr b="1" lang="en-US" sz="1100">
              <a:solidFill>
                <a:srgbClr val="000000"/>
              </a:solidFill>
              <a:latin typeface="Calibri"/>
              <a:ea typeface="Calibri"/>
              <a:cs typeface="Calibri"/>
              <a:sym typeface="Calibri"/>
            </a:rPr>
            <a:t>control+end</a:t>
          </a:r>
          <a:r>
            <a:rPr b="0" lang="en-US" sz="1100">
              <a:solidFill>
                <a:srgbClr val="000000"/>
              </a:solidFill>
              <a:latin typeface="Calibri"/>
              <a:ea typeface="Calibri"/>
              <a:cs typeface="Calibri"/>
              <a:sym typeface="Calibri"/>
            </a:rPr>
            <a:t>, and (4) </a:t>
          </a:r>
          <a:r>
            <a:rPr b="1" lang="en-US" sz="1100">
              <a:solidFill>
                <a:srgbClr val="000000"/>
              </a:solidFill>
              <a:latin typeface="Calibri"/>
              <a:ea typeface="Calibri"/>
              <a:cs typeface="Calibri"/>
              <a:sym typeface="Calibri"/>
            </a:rPr>
            <a:t>command+shift+spacebar</a:t>
          </a:r>
          <a:r>
            <a:rPr b="0" lang="en-US" sz="1100">
              <a:solidFill>
                <a:srgbClr val="000000"/>
              </a:solidFill>
              <a:latin typeface="Calibri"/>
              <a:ea typeface="Calibri"/>
              <a:cs typeface="Calibri"/>
              <a:sym typeface="Calibri"/>
            </a:rPr>
            <a:t>. The first two are basically for moving to corners of a data range, usually one that doesn't fit on a screen. Just be aware that if you use either of the first two, the active cell </a:t>
          </a:r>
          <a:r>
            <a:rPr b="0" i="1" lang="en-US" sz="1100">
              <a:solidFill>
                <a:srgbClr val="000000"/>
              </a:solidFill>
              <a:latin typeface="Calibri"/>
              <a:ea typeface="Calibri"/>
              <a:cs typeface="Calibri"/>
              <a:sym typeface="Calibri"/>
            </a:rPr>
            <a:t>moves </a:t>
          </a:r>
          <a:r>
            <a:rPr b="0" i="0" lang="en-US" sz="1100">
              <a:solidFill>
                <a:srgbClr val="000000"/>
              </a:solidFill>
              <a:latin typeface="Calibri"/>
              <a:ea typeface="Calibri"/>
              <a:cs typeface="Calibri"/>
              <a:sym typeface="Calibri"/>
            </a:rPr>
            <a:t>from corner to corner, but nothing in between is selected. To select, you need to hold the shift key.</a:t>
          </a:r>
          <a:endParaRPr b="0" sz="1100">
            <a:solidFill>
              <a:srgbClr val="000000"/>
            </a:solidFill>
          </a:endParaRPr>
        </a:p>
      </xdr:txBody>
    </xdr:sp>
    <xdr:clientData fLocksWithSheet="0"/>
  </xdr:oneCellAnchor>
  <xdr:oneCellAnchor>
    <xdr:from>
      <xdr:col>1</xdr:col>
      <xdr:colOff>0</xdr:colOff>
      <xdr:row>14</xdr:row>
      <xdr:rowOff>0</xdr:rowOff>
    </xdr:from>
    <xdr:ext cx="5057775" cy="3829050"/>
    <xdr:sp>
      <xdr:nvSpPr>
        <xdr:cNvPr id="10" name="Shape 10"/>
        <xdr:cNvSpPr/>
      </xdr:nvSpPr>
      <xdr:spPr>
        <a:xfrm>
          <a:off x="2821875" y="1875000"/>
          <a:ext cx="5048250" cy="381000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Command+Arrow</a:t>
          </a:r>
          <a:r>
            <a:rPr b="1" lang="en-US" sz="1100">
              <a:solidFill>
                <a:srgbClr val="000000"/>
              </a:solidFill>
              <a:latin typeface="Calibri"/>
              <a:ea typeface="Calibri"/>
              <a:cs typeface="Calibri"/>
              <a:sym typeface="Calibri"/>
            </a:rPr>
            <a:t> </a:t>
          </a:r>
          <a:r>
            <a:rPr b="1" lang="en-US" sz="1100">
              <a:solidFill>
                <a:srgbClr val="000000"/>
              </a:solidFill>
              <a:latin typeface="Calibri"/>
              <a:ea typeface="Calibri"/>
              <a:cs typeface="Calibri"/>
              <a:sym typeface="Calibri"/>
            </a:rPr>
            <a:t>Combinations </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It</a:t>
          </a:r>
          <a:r>
            <a:rPr lang="en-US" sz="1100">
              <a:solidFill>
                <a:srgbClr val="000000"/>
              </a:solidFill>
              <a:latin typeface="Calibri"/>
              <a:ea typeface="Calibri"/>
              <a:cs typeface="Calibri"/>
              <a:sym typeface="Calibri"/>
            </a:rPr>
            <a:t> is often useful to zoom to the bottom, top, right, or left corner of a data range. You can do this easily with the command+arrow combinations. </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To go to the bottom, top, bottom, right,</a:t>
          </a:r>
          <a:r>
            <a:rPr lang="en-US" sz="1100">
              <a:solidFill>
                <a:srgbClr val="000000"/>
              </a:solidFill>
              <a:latin typeface="Calibri"/>
              <a:ea typeface="Calibri"/>
              <a:cs typeface="Calibri"/>
              <a:sym typeface="Calibri"/>
            </a:rPr>
            <a:t> or left corner of a range</a:t>
          </a:r>
          <a:r>
            <a:rPr lang="en-US" sz="1100">
              <a:solidFill>
                <a:srgbClr val="000000"/>
              </a:solidFill>
              <a:latin typeface="Calibri"/>
              <a:ea typeface="Calibri"/>
              <a:cs typeface="Calibri"/>
              <a:sym typeface="Calibri"/>
            </a:rPr>
            <a:t>:</a:t>
          </a:r>
          <a:endParaRPr sz="1100">
            <a:solidFill>
              <a:srgbClr val="000000"/>
            </a:solidFill>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Select</a:t>
          </a:r>
          <a:r>
            <a:rPr lang="en-US" sz="1100">
              <a:solidFill>
                <a:srgbClr val="000000"/>
              </a:solidFill>
              <a:latin typeface="Calibri"/>
              <a:ea typeface="Calibri"/>
              <a:cs typeface="Calibri"/>
              <a:sym typeface="Calibri"/>
            </a:rPr>
            <a:t> some cell in the data range, usually the upper left cell. Then p</a:t>
          </a:r>
          <a:r>
            <a:rPr lang="en-US" sz="1100">
              <a:solidFill>
                <a:srgbClr val="000000"/>
              </a:solidFill>
              <a:latin typeface="Calibri"/>
              <a:ea typeface="Calibri"/>
              <a:cs typeface="Calibri"/>
              <a:sym typeface="Calibri"/>
            </a:rPr>
            <a:t>ress the command key and the appropriate arrow key simultaneously. For example, press command+right arrow to go to the right corner of a range.</a:t>
          </a:r>
          <a:endParaRPr sz="1100">
            <a:solidFill>
              <a:srgbClr val="000000"/>
            </a:solidFill>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 </a:t>
          </a:r>
          <a:endParaRPr sz="1100">
            <a:solidFill>
              <a:srgbClr val="000000"/>
            </a:solidFill>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Try it! Starting at the gray cell to the right, move around to the other corners of the large data range. You should end back</a:t>
          </a:r>
          <a:r>
            <a:rPr b="0" lang="en-US" sz="1100">
              <a:solidFill>
                <a:srgbClr val="000000"/>
              </a:solidFill>
              <a:latin typeface="Calibri"/>
              <a:ea typeface="Calibri"/>
              <a:cs typeface="Calibri"/>
              <a:sym typeface="Calibri"/>
            </a:rPr>
            <a:t> in the gray cell.</a:t>
          </a:r>
          <a:endParaRPr sz="1100">
            <a:solidFill>
              <a:srgbClr val="000000"/>
            </a:solidFill>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Try it again! This time hold the shift</a:t>
          </a:r>
          <a:r>
            <a:rPr lang="en-US" sz="1100">
              <a:solidFill>
                <a:srgbClr val="000000"/>
              </a:solidFill>
              <a:latin typeface="Calibri"/>
              <a:ea typeface="Calibri"/>
              <a:cs typeface="Calibri"/>
              <a:sym typeface="Calibri"/>
            </a:rPr>
            <a:t> key. Then command+down arrow followed by command+right arrow combination selects the entire range. </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Try it again! Starting in the blue cell in the small data set above, use the command+arrow combinations to see how they are affected by blank cells.</a:t>
          </a:r>
          <a:endParaRPr b="1" sz="1100">
            <a:solidFill>
              <a:srgbClr val="000000"/>
            </a:solidFill>
            <a:latin typeface="Calibri"/>
            <a:ea typeface="Calibri"/>
            <a:cs typeface="Calibri"/>
            <a:sym typeface="Calibri"/>
          </a:endParaRPr>
        </a:p>
      </xdr:txBody>
    </xdr:sp>
    <xdr:clientData fLocksWithSheet="0"/>
  </xdr:oneCellAnchor>
  <xdr:oneCellAnchor>
    <xdr:from>
      <xdr:col>1</xdr:col>
      <xdr:colOff>-9525</xdr:colOff>
      <xdr:row>35</xdr:row>
      <xdr:rowOff>-9525</xdr:rowOff>
    </xdr:from>
    <xdr:ext cx="5067300" cy="1924050"/>
    <xdr:sp>
      <xdr:nvSpPr>
        <xdr:cNvPr id="11" name="Shape 11"/>
        <xdr:cNvSpPr/>
      </xdr:nvSpPr>
      <xdr:spPr>
        <a:xfrm>
          <a:off x="2821875" y="2827500"/>
          <a:ext cx="5048250" cy="190500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End, Arrow Combinations</a:t>
          </a:r>
          <a:endParaRPr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end, arrow combinations are equivalent alternatives to the control+arrow combinations. (Of course, they assume your keyboard has an end key. Not all do.) However, with an end, arrow key combination, you let go of the end key before pressing an arrow key. Again, you can hold the shift key while you use the end, arrow combinations to select a range.</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Try it! Do the same exercises as above but now with end, arrow combinations.</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xdr:txBody>
    </xdr:sp>
    <xdr:clientData fLocksWithSheet="0"/>
  </xdr:oneCellAnchor>
  <xdr:oneCellAnchor>
    <xdr:from>
      <xdr:col>1</xdr:col>
      <xdr:colOff>-9525</xdr:colOff>
      <xdr:row>46</xdr:row>
      <xdr:rowOff>-9525</xdr:rowOff>
    </xdr:from>
    <xdr:ext cx="5067300" cy="3048000"/>
    <xdr:sp>
      <xdr:nvSpPr>
        <xdr:cNvPr id="12" name="Shape 12"/>
        <xdr:cNvSpPr/>
      </xdr:nvSpPr>
      <xdr:spPr>
        <a:xfrm>
          <a:off x="2821875" y="2265525"/>
          <a:ext cx="5048250" cy="302895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rgbClr val="000000"/>
            </a:buClr>
            <a:buSzPts val="1100"/>
            <a:buFont typeface="Calibri"/>
            <a:buNone/>
          </a:pPr>
          <a:r>
            <a:rPr b="1" lang="en-US" sz="1100">
              <a:solidFill>
                <a:srgbClr val="000000"/>
              </a:solidFill>
              <a:latin typeface="Calibri"/>
              <a:ea typeface="Calibri"/>
              <a:cs typeface="Calibri"/>
              <a:sym typeface="Calibri"/>
            </a:rPr>
            <a:t>Control+End combination</a:t>
          </a:r>
          <a:endParaRPr sz="1400"/>
        </a:p>
        <a:p>
          <a:pPr indent="0" lvl="0" marL="0" marR="0" rtl="0" algn="l">
            <a:lnSpc>
              <a:spcPct val="100000"/>
            </a:lnSpc>
            <a:spcBef>
              <a:spcPts val="0"/>
            </a:spcBef>
            <a:spcAft>
              <a:spcPts val="0"/>
            </a:spcAft>
            <a:buSzPts val="1100"/>
            <a:buFont typeface="Arial"/>
            <a:buNone/>
          </a:pPr>
          <a:r>
            <a:t/>
          </a:r>
          <a:endParaRPr b="1"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Another possibility is to use the control+end combination. (Again, this assumes your keyboard has an end key.) Starting from </a:t>
          </a:r>
          <a:r>
            <a:rPr i="1" lang="en-US" sz="1100">
              <a:solidFill>
                <a:srgbClr val="000000"/>
              </a:solidFill>
              <a:latin typeface="Calibri"/>
              <a:ea typeface="Calibri"/>
              <a:cs typeface="Calibri"/>
              <a:sym typeface="Calibri"/>
            </a:rPr>
            <a:t>any</a:t>
          </a:r>
          <a:r>
            <a:rPr lang="en-US" sz="1100">
              <a:solidFill>
                <a:srgbClr val="000000"/>
              </a:solidFill>
              <a:latin typeface="Calibri"/>
              <a:ea typeface="Calibri"/>
              <a:cs typeface="Calibri"/>
              <a:sym typeface="Calibri"/>
            </a:rPr>
            <a:t> cell, this selects the bottom right </a:t>
          </a:r>
          <a:r>
            <a:rPr i="1" lang="en-US" sz="1100">
              <a:solidFill>
                <a:srgbClr val="000000"/>
              </a:solidFill>
              <a:latin typeface="Calibri"/>
              <a:ea typeface="Calibri"/>
              <a:cs typeface="Calibri"/>
              <a:sym typeface="Calibri"/>
            </a:rPr>
            <a:t>nonempty</a:t>
          </a:r>
          <a:r>
            <a:rPr lang="en-US" sz="1100">
              <a:solidFill>
                <a:srgbClr val="000000"/>
              </a:solidFill>
              <a:latin typeface="Calibri"/>
              <a:ea typeface="Calibri"/>
              <a:cs typeface="Calibri"/>
              <a:sym typeface="Calibri"/>
            </a:rPr>
            <a:t> cell in the worksheet. If you hold the shift key, this selects the range from the active cell to the bottom right nonempty cell in the worksheet.</a:t>
          </a:r>
          <a:endParaRPr sz="1400"/>
        </a:p>
        <a:p>
          <a:pPr indent="0" lvl="0" marL="0" marR="0" rtl="0" algn="l">
            <a:lnSpc>
              <a:spcPct val="100000"/>
            </a:lnSpc>
            <a:spcBef>
              <a:spcPts val="0"/>
            </a:spcBef>
            <a:spcAft>
              <a:spcPts val="0"/>
            </a:spcAft>
            <a:buSzPts val="1100"/>
            <a:buFont typeface="Arial"/>
            <a:buNone/>
          </a:pPr>
          <a:r>
            <a:t/>
          </a:r>
          <a:endParaRPr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Try it! Select the large data range to the right with the shift+control+end combination. You should start with the upper left cell in the data range.</a:t>
          </a:r>
          <a:endParaRPr sz="1400"/>
        </a:p>
        <a:p>
          <a:pPr indent="0" lvl="0" marL="0" marR="0" rtl="0" algn="l">
            <a:lnSpc>
              <a:spcPct val="100000"/>
            </a:lnSpc>
            <a:spcBef>
              <a:spcPts val="0"/>
            </a:spcBef>
            <a:spcAft>
              <a:spcPts val="0"/>
            </a:spcAft>
            <a:buSzPts val="1100"/>
            <a:buFont typeface="Arial"/>
            <a:buNone/>
          </a:pPr>
          <a:r>
            <a:t/>
          </a:r>
          <a:endParaRPr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This key combination often comes in handy when files much larger than you think they should be. For example, you might see that the size of your "small" file is 1MB or more. It could be that junk is somewhere way down in a worksheet. If you press control+end and it takes you way down or across, well beyond your data, this is a sure sign of junk that you can then delete.</a:t>
          </a:r>
          <a:endParaRPr sz="1100">
            <a:solidFill>
              <a:srgbClr val="000000"/>
            </a:solidFill>
          </a:endParaRPr>
        </a:p>
      </xdr:txBody>
    </xdr:sp>
    <xdr:clientData fLocksWithSheet="0"/>
  </xdr:oneCellAnchor>
  <xdr:oneCellAnchor>
    <xdr:from>
      <xdr:col>1</xdr:col>
      <xdr:colOff>-9525</xdr:colOff>
      <xdr:row>63</xdr:row>
      <xdr:rowOff>-9525</xdr:rowOff>
    </xdr:from>
    <xdr:ext cx="5067300" cy="2514600"/>
    <xdr:sp>
      <xdr:nvSpPr>
        <xdr:cNvPr id="13" name="Shape 13"/>
        <xdr:cNvSpPr/>
      </xdr:nvSpPr>
      <xdr:spPr>
        <a:xfrm>
          <a:off x="2821875" y="2536988"/>
          <a:ext cx="5048250" cy="248602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rgbClr val="000000"/>
            </a:buClr>
            <a:buSzPts val="1100"/>
            <a:buFont typeface="Calibri"/>
            <a:buNone/>
          </a:pPr>
          <a:r>
            <a:rPr b="1" lang="en-US" sz="1100">
              <a:solidFill>
                <a:srgbClr val="000000"/>
              </a:solidFill>
              <a:latin typeface="Calibri"/>
              <a:ea typeface="Calibri"/>
              <a:cs typeface="Calibri"/>
              <a:sym typeface="Calibri"/>
            </a:rPr>
            <a:t>Command+Shift+Spacebar combination</a:t>
          </a:r>
          <a:endParaRPr sz="1400"/>
        </a:p>
        <a:p>
          <a:pPr indent="0" lvl="0" marL="0" marR="0" rtl="0" algn="l">
            <a:lnSpc>
              <a:spcPct val="100000"/>
            </a:lnSpc>
            <a:spcBef>
              <a:spcPts val="0"/>
            </a:spcBef>
            <a:spcAft>
              <a:spcPts val="0"/>
            </a:spcAft>
            <a:buSzPts val="1100"/>
            <a:buFont typeface="Arial"/>
            <a:buNone/>
          </a:pPr>
          <a:r>
            <a:t/>
          </a:r>
          <a:endParaRPr b="1"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A last quick way to select a data range, even one with some blanks as in the small data set above, is to select any of the cells in the range and press command+shift+spacebar.</a:t>
          </a:r>
          <a:endParaRPr sz="1400"/>
        </a:p>
        <a:p>
          <a:pPr indent="0" lvl="0" marL="0" marR="0" rtl="0" algn="l">
            <a:lnSpc>
              <a:spcPct val="100000"/>
            </a:lnSpc>
            <a:spcBef>
              <a:spcPts val="0"/>
            </a:spcBef>
            <a:spcAft>
              <a:spcPts val="0"/>
            </a:spcAft>
            <a:buSzPts val="1100"/>
            <a:buFont typeface="Arial"/>
            <a:buNone/>
          </a:pPr>
          <a:r>
            <a:t/>
          </a:r>
          <a:endParaRPr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Try it! Use command+shift+spacebar to select either the small data set or large data set to the right. You will note that every cell "surrounding" the selected cell is selected, even the labels above the data sets. This is why labels such as these are often separated by blank rows from the real data ranges.</a:t>
          </a:r>
          <a:endParaRPr sz="1400"/>
        </a:p>
        <a:p>
          <a:pPr indent="0" lvl="0" marL="0" marR="0" rtl="0" algn="l">
            <a:lnSpc>
              <a:spcPct val="100000"/>
            </a:lnSpc>
            <a:spcBef>
              <a:spcPts val="0"/>
            </a:spcBef>
            <a:spcAft>
              <a:spcPts val="0"/>
            </a:spcAft>
            <a:buSzPts val="1100"/>
            <a:buFont typeface="Arial"/>
            <a:buNone/>
          </a:pPr>
          <a:r>
            <a:t/>
          </a:r>
          <a:endParaRPr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This is another combination that you can use to locate junk, as described in the previous text box.</a:t>
          </a:r>
          <a:endParaRPr sz="1100">
            <a:solidFill>
              <a:srgbClr val="000000"/>
            </a:solidFill>
          </a:endParaRPr>
        </a:p>
        <a:p>
          <a:pPr indent="0" lvl="0" marL="0" rtl="0" algn="l">
            <a:spcBef>
              <a:spcPts val="0"/>
            </a:spcBef>
            <a:spcAft>
              <a:spcPts val="0"/>
            </a:spcAft>
            <a:buNone/>
          </a:pPr>
          <a:r>
            <a:t/>
          </a:r>
          <a:endParaRPr sz="1100">
            <a:solidFill>
              <a:srgbClr val="000000"/>
            </a:solidFill>
          </a:endParaRPr>
        </a:p>
      </xdr:txBody>
    </xdr:sp>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219075</xdr:colOff>
      <xdr:row>2</xdr:row>
      <xdr:rowOff>-9525</xdr:rowOff>
    </xdr:from>
    <xdr:ext cx="5076825" cy="2419350"/>
    <xdr:sp>
      <xdr:nvSpPr>
        <xdr:cNvPr id="14" name="Shape 14"/>
        <xdr:cNvSpPr/>
      </xdr:nvSpPr>
      <xdr:spPr>
        <a:xfrm>
          <a:off x="2817113" y="2579850"/>
          <a:ext cx="5057775" cy="240030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Selecting a Range by Pointing to Top Left, Bottom Right Cells</a:t>
          </a:r>
          <a:endParaRPr sz="1400"/>
        </a:p>
        <a:p>
          <a:pPr indent="0" lvl="0" marL="0" rtl="0" algn="l">
            <a:spcBef>
              <a:spcPts val="0"/>
            </a:spcBef>
            <a:spcAft>
              <a:spcPts val="0"/>
            </a:spcAft>
            <a:buNone/>
          </a:pPr>
          <a:r>
            <a:t/>
          </a:r>
          <a:endParaRPr b="1" sz="1100">
            <a:solidFill>
              <a:srgbClr val="000000"/>
            </a:solidFill>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In Excel, you usually select a range and then do something to it, such as enter a formula in it, format it, delete its contents, and so on. Therefore, it is extremely important to be able to select a range efficiently. </a:t>
          </a:r>
          <a:endParaRPr sz="1100">
            <a:solidFill>
              <a:srgbClr val="000000"/>
            </a:solidFill>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First,</a:t>
          </a:r>
          <a:r>
            <a:rPr lang="en-US" sz="1100">
              <a:solidFill>
                <a:srgbClr val="000000"/>
              </a:solidFill>
              <a:latin typeface="Calibri"/>
              <a:ea typeface="Calibri"/>
              <a:cs typeface="Calibri"/>
              <a:sym typeface="Calibri"/>
            </a:rPr>
            <a:t> it is important to realize that a rectangular range is defined by its upper left cell and its bottom right cell. For example, the range address A1:D10 indicates that the upper left cell is A1 and the bottom right cell is D10. So an easy way to select a range is to click its upper left cell, hold the Shift key, and click its bottom right cell.</a:t>
          </a:r>
          <a:endParaRPr sz="1100">
            <a:solidFill>
              <a:srgbClr val="000000"/>
            </a:solidFill>
          </a:endParaRPr>
        </a:p>
        <a:p>
          <a:pPr indent="0" lvl="0" marL="0" rtl="0" algn="l">
            <a:spcBef>
              <a:spcPts val="0"/>
            </a:spcBef>
            <a:spcAft>
              <a:spcPts val="0"/>
            </a:spcAft>
            <a:buNone/>
          </a:pPr>
          <a:r>
            <a:t/>
          </a:r>
          <a:endParaRPr b="1" sz="1100">
            <a:solidFill>
              <a:srgbClr val="000000"/>
            </a:solidFill>
          </a:endParaRPr>
        </a:p>
      </xdr:txBody>
    </xdr:sp>
    <xdr:clientData fLocksWithSheet="0"/>
  </xdr:oneCellAnchor>
  <xdr:oneCellAnchor>
    <xdr:from>
      <xdr:col>1</xdr:col>
      <xdr:colOff>-9525</xdr:colOff>
      <xdr:row>15</xdr:row>
      <xdr:rowOff>-9525</xdr:rowOff>
    </xdr:from>
    <xdr:ext cx="5076825" cy="2571750"/>
    <xdr:sp>
      <xdr:nvSpPr>
        <xdr:cNvPr id="15" name="Shape 15"/>
        <xdr:cNvSpPr/>
      </xdr:nvSpPr>
      <xdr:spPr>
        <a:xfrm>
          <a:off x="2817113" y="2508413"/>
          <a:ext cx="5057775" cy="254317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Selecting a Range That Fits</a:t>
          </a:r>
          <a:r>
            <a:rPr b="1" lang="en-US" sz="1100">
              <a:solidFill>
                <a:srgbClr val="000000"/>
              </a:solidFill>
              <a:latin typeface="Calibri"/>
              <a:ea typeface="Calibri"/>
              <a:cs typeface="Calibri"/>
              <a:sym typeface="Calibri"/>
            </a:rPr>
            <a:t> on the Screen</a:t>
          </a:r>
          <a:endParaRPr b="1" sz="1100">
            <a:solidFill>
              <a:srgbClr val="000000"/>
            </a:solidFill>
          </a:endParaRPr>
        </a:p>
        <a:p>
          <a:pPr indent="0" lvl="0" marL="0" rtl="0" algn="l">
            <a:spcBef>
              <a:spcPts val="0"/>
            </a:spcBef>
            <a:spcAft>
              <a:spcPts val="0"/>
            </a:spcAft>
            <a:buNone/>
          </a:pPr>
          <a:r>
            <a:t/>
          </a:r>
          <a:endParaRPr sz="1100">
            <a:solidFill>
              <a:srgbClr val="000000"/>
            </a:solidFill>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To select a range that fits on a screen:</a:t>
          </a:r>
          <a:endParaRPr sz="1400"/>
        </a:p>
        <a:p>
          <a:pPr indent="0" lvl="0" marL="0" rtl="0" algn="l">
            <a:spcBef>
              <a:spcPts val="0"/>
            </a:spcBef>
            <a:spcAft>
              <a:spcPts val="0"/>
            </a:spcAft>
            <a:buNone/>
          </a:pPr>
          <a:br>
            <a:rPr lang="en-US" sz="1100">
              <a:solidFill>
                <a:srgbClr val="000000"/>
              </a:solidFill>
              <a:latin typeface="Calibri"/>
              <a:ea typeface="Calibri"/>
              <a:cs typeface="Calibri"/>
              <a:sym typeface="Calibri"/>
            </a:rPr>
          </a:br>
          <a:r>
            <a:rPr lang="en-US" sz="1100">
              <a:solidFill>
                <a:srgbClr val="000000"/>
              </a:solidFill>
              <a:latin typeface="Calibri"/>
              <a:ea typeface="Calibri"/>
              <a:cs typeface="Calibri"/>
              <a:sym typeface="Calibri"/>
            </a:rPr>
            <a:t>Click the upper left cell</a:t>
          </a:r>
          <a:r>
            <a:rPr lang="en-US" sz="1100">
              <a:solidFill>
                <a:srgbClr val="000000"/>
              </a:solidFill>
              <a:latin typeface="Calibri"/>
              <a:ea typeface="Calibri"/>
              <a:cs typeface="Calibri"/>
              <a:sym typeface="Calibri"/>
            </a:rPr>
            <a:t> </a:t>
          </a:r>
          <a:r>
            <a:rPr lang="en-US" sz="1100">
              <a:solidFill>
                <a:srgbClr val="000000"/>
              </a:solidFill>
              <a:latin typeface="Calibri"/>
              <a:ea typeface="Calibri"/>
              <a:cs typeface="Calibri"/>
              <a:sym typeface="Calibri"/>
            </a:rPr>
            <a:t>of the range and drag to the bottom right cell.</a:t>
          </a:r>
          <a:endParaRPr sz="1400"/>
        </a:p>
        <a:p>
          <a:pPr indent="0" lvl="0" marL="0" rtl="0" algn="l">
            <a:spcBef>
              <a:spcPts val="0"/>
            </a:spcBef>
            <a:spcAft>
              <a:spcPts val="0"/>
            </a:spcAft>
            <a:buNone/>
          </a:pPr>
          <a:br>
            <a:rPr lang="en-US" sz="1100">
              <a:solidFill>
                <a:srgbClr val="000000"/>
              </a:solidFill>
              <a:latin typeface="Calibri"/>
              <a:ea typeface="Calibri"/>
              <a:cs typeface="Calibri"/>
              <a:sym typeface="Calibri"/>
            </a:rPr>
          </a:br>
          <a:r>
            <a:rPr lang="en-US" sz="1100">
              <a:solidFill>
                <a:srgbClr val="000000"/>
              </a:solidFill>
              <a:latin typeface="Calibri"/>
              <a:ea typeface="Calibri"/>
              <a:cs typeface="Calibri"/>
              <a:sym typeface="Calibri"/>
            </a:rPr>
            <a:t>Or:</a:t>
          </a:r>
          <a:endParaRPr sz="1400"/>
        </a:p>
        <a:p>
          <a:pPr indent="0" lvl="0" marL="0" rtl="0" algn="l">
            <a:spcBef>
              <a:spcPts val="0"/>
            </a:spcBef>
            <a:spcAft>
              <a:spcPts val="0"/>
            </a:spcAft>
            <a:buNone/>
          </a:pPr>
          <a:br>
            <a:rPr lang="en-US" sz="1100">
              <a:solidFill>
                <a:srgbClr val="000000"/>
              </a:solidFill>
              <a:latin typeface="Calibri"/>
              <a:ea typeface="Calibri"/>
              <a:cs typeface="Calibri"/>
              <a:sym typeface="Calibri"/>
            </a:rPr>
          </a:br>
          <a:r>
            <a:rPr lang="en-US" sz="1100">
              <a:solidFill>
                <a:srgbClr val="000000"/>
              </a:solidFill>
              <a:latin typeface="Calibri"/>
              <a:ea typeface="Calibri"/>
              <a:cs typeface="Calibri"/>
              <a:sym typeface="Calibri"/>
            </a:rPr>
            <a:t>Click the upper left cell, hold the shift key, and click the bottom right cell. </a:t>
          </a:r>
          <a:endParaRPr sz="1400"/>
        </a:p>
        <a:p>
          <a:pPr indent="0" lvl="0" marL="0" rtl="0" algn="l">
            <a:spcBef>
              <a:spcPts val="0"/>
            </a:spcBef>
            <a:spcAft>
              <a:spcPts val="0"/>
            </a:spcAft>
            <a:buNone/>
          </a:pPr>
          <a:br>
            <a:rPr lang="en-US" sz="1100">
              <a:solidFill>
                <a:srgbClr val="000000"/>
              </a:solidFill>
              <a:latin typeface="Calibri"/>
              <a:ea typeface="Calibri"/>
              <a:cs typeface="Calibri"/>
              <a:sym typeface="Calibri"/>
            </a:rPr>
          </a:br>
          <a:r>
            <a:rPr lang="en-US" sz="1100">
              <a:solidFill>
                <a:srgbClr val="000000"/>
              </a:solidFill>
              <a:latin typeface="Calibri"/>
              <a:ea typeface="Calibri"/>
              <a:cs typeface="Calibri"/>
              <a:sym typeface="Calibri"/>
            </a:rPr>
            <a:t>Try it! Select the small data range to the right by each of</a:t>
          </a:r>
          <a:r>
            <a:rPr lang="en-US" sz="1100">
              <a:solidFill>
                <a:srgbClr val="000000"/>
              </a:solidFill>
              <a:latin typeface="Calibri"/>
              <a:ea typeface="Calibri"/>
              <a:cs typeface="Calibri"/>
              <a:sym typeface="Calibri"/>
            </a:rPr>
            <a:t> these methods</a:t>
          </a:r>
          <a:r>
            <a:rPr lang="en-US" sz="1100">
              <a:solidFill>
                <a:srgbClr val="000000"/>
              </a:solidFill>
              <a:latin typeface="Calibri"/>
              <a:ea typeface="Calibri"/>
              <a:cs typeface="Calibri"/>
              <a:sym typeface="Calibri"/>
            </a:rPr>
            <a:t>. They</a:t>
          </a:r>
          <a:r>
            <a:rPr lang="en-US" sz="1100">
              <a:solidFill>
                <a:srgbClr val="000000"/>
              </a:solidFill>
              <a:latin typeface="Calibri"/>
              <a:ea typeface="Calibri"/>
              <a:cs typeface="Calibri"/>
              <a:sym typeface="Calibri"/>
            </a:rPr>
            <a:t> are both easy because the range is so small.</a:t>
          </a:r>
          <a:endParaRPr sz="1100">
            <a:solidFill>
              <a:srgbClr val="000000"/>
            </a:solidFill>
          </a:endParaRPr>
        </a:p>
      </xdr:txBody>
    </xdr:sp>
    <xdr:clientData fLocksWithSheet="0"/>
  </xdr:oneCellAnchor>
  <xdr:oneCellAnchor>
    <xdr:from>
      <xdr:col>1</xdr:col>
      <xdr:colOff>-9525</xdr:colOff>
      <xdr:row>29</xdr:row>
      <xdr:rowOff>-9525</xdr:rowOff>
    </xdr:from>
    <xdr:ext cx="5200650" cy="3467100"/>
    <xdr:sp>
      <xdr:nvSpPr>
        <xdr:cNvPr id="16" name="Shape 16"/>
        <xdr:cNvSpPr/>
      </xdr:nvSpPr>
      <xdr:spPr>
        <a:xfrm>
          <a:off x="2759963" y="2060738"/>
          <a:ext cx="5172075" cy="343852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Selecting a Range That Doesn't Fit on the Screen</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Selecting a range with the top-left/bottom-right method</a:t>
          </a:r>
          <a:r>
            <a:rPr lang="en-US" sz="1100">
              <a:solidFill>
                <a:srgbClr val="000000"/>
              </a:solidFill>
              <a:latin typeface="Calibri"/>
              <a:ea typeface="Calibri"/>
              <a:cs typeface="Calibri"/>
              <a:sym typeface="Calibri"/>
            </a:rPr>
            <a:t> is</a:t>
          </a:r>
          <a:r>
            <a:rPr lang="en-US" sz="1100">
              <a:solidFill>
                <a:srgbClr val="000000"/>
              </a:solidFill>
              <a:latin typeface="Calibri"/>
              <a:ea typeface="Calibri"/>
              <a:cs typeface="Calibri"/>
              <a:sym typeface="Calibri"/>
            </a:rPr>
            <a:t> trickier if you can’t see the whole range on the screen. Dragging, the method most users seem to use, can be frustrating because things scroll by too quickly. You scroll too far, then not far enough, then too far again, and so on. To avoid this endless scrolling </a:t>
          </a:r>
          <a:r>
            <a:rPr lang="en-US" sz="1100">
              <a:solidFill>
                <a:srgbClr val="000000"/>
              </a:solidFill>
              <a:latin typeface="Calibri"/>
              <a:ea typeface="Calibri"/>
              <a:cs typeface="Calibri"/>
              <a:sym typeface="Calibri"/>
            </a:rPr>
            <a:t>, use the following method instead.</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Split the screen horizontally and vertically. To do this, select any cell in the dat</a:t>
          </a:r>
          <a:r>
            <a:rPr lang="en-US" sz="1100">
              <a:solidFill>
                <a:srgbClr val="000000"/>
              </a:solidFill>
              <a:latin typeface="Calibri"/>
              <a:ea typeface="Calibri"/>
              <a:cs typeface="Calibri"/>
              <a:sym typeface="Calibri"/>
            </a:rPr>
            <a:t>a range and click the Split button on the View ribbon. Then in the bottom right pane, press command+down arrow and then command+right arrow to zoom to the bottom right cell of the data range. Now that you can see the upper left and bottom right cells of the range, c</a:t>
          </a:r>
          <a:r>
            <a:rPr lang="en-US" sz="1100">
              <a:solidFill>
                <a:srgbClr val="000000"/>
              </a:solidFill>
              <a:latin typeface="Calibri"/>
              <a:ea typeface="Calibri"/>
              <a:cs typeface="Calibri"/>
              <a:sym typeface="Calibri"/>
            </a:rPr>
            <a:t>lick the upper left cell, hold the shift key, and click the bottom right cell. Then</a:t>
          </a:r>
          <a:r>
            <a:rPr lang="en-US" sz="1100">
              <a:solidFill>
                <a:srgbClr val="000000"/>
              </a:solidFill>
              <a:latin typeface="Calibri"/>
              <a:ea typeface="Calibri"/>
              <a:cs typeface="Calibri"/>
              <a:sym typeface="Calibri"/>
            </a:rPr>
            <a:t> you can remove the split.</a:t>
          </a:r>
          <a:endParaRPr sz="1100">
            <a:solidFill>
              <a:srgbClr val="000000"/>
            </a:solidFill>
            <a:latin typeface="Calibri"/>
            <a:ea typeface="Calibri"/>
            <a:cs typeface="Calibri"/>
            <a:sym typeface="Calibri"/>
          </a:endParaRPr>
        </a:p>
        <a:p>
          <a:pPr indent="0" lvl="0" marL="0" rtl="0" algn="l">
            <a:spcBef>
              <a:spcPts val="0"/>
            </a:spcBef>
            <a:spcAft>
              <a:spcPts val="0"/>
            </a:spcAft>
            <a:buNone/>
          </a:pPr>
          <a:r>
            <a:t/>
          </a:r>
          <a:endParaRPr b="0"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Try it! Select the entire data range with the method just described. With a little practice, you should be able to do it in a few seconds.</a:t>
          </a:r>
          <a:endParaRPr sz="1400"/>
        </a:p>
      </xdr:txBody>
    </xdr:sp>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xdr:colOff>
      <xdr:row>2</xdr:row>
      <xdr:rowOff>-9525</xdr:rowOff>
    </xdr:from>
    <xdr:ext cx="5086350" cy="3362325"/>
    <xdr:sp>
      <xdr:nvSpPr>
        <xdr:cNvPr id="17" name="Shape 17"/>
        <xdr:cNvSpPr/>
      </xdr:nvSpPr>
      <xdr:spPr>
        <a:xfrm>
          <a:off x="2812350" y="2108363"/>
          <a:ext cx="5067300" cy="334327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Selecting Multiple (Discontiguous) Ranges</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Suppose you want to format more than one range in a certain way. The quickest way is to select all ranges at once and then format them all at once.</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To select multiple ranges:</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Select the first range, press the command key, select the second range, press the command key, select the third range, and so on.</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For example, to select the top two ranges to the right, select cell K3, hold the shift key and select cell L5 (so now the first range is selected), hold the command key and select cell N3, and release the command </a:t>
          </a:r>
          <a:r>
            <a:rPr lang="en-US" sz="1100">
              <a:solidFill>
                <a:srgbClr val="000000"/>
              </a:solidFill>
              <a:latin typeface="Calibri"/>
              <a:ea typeface="Calibri"/>
              <a:cs typeface="Calibri"/>
              <a:sym typeface="Calibri"/>
            </a:rPr>
            <a:t>key. F</a:t>
          </a:r>
          <a:r>
            <a:rPr lang="en-US" sz="1100">
              <a:solidFill>
                <a:srgbClr val="000000"/>
              </a:solidFill>
              <a:latin typeface="Calibri"/>
              <a:ea typeface="Calibri"/>
              <a:cs typeface="Calibri"/>
              <a:sym typeface="Calibri"/>
            </a:rPr>
            <a:t>inally, hold the shift key and select cell O7.</a:t>
          </a:r>
          <a:endParaRPr sz="1400"/>
        </a:p>
        <a:p>
          <a:pPr indent="0" lvl="0" marL="0" rtl="0" algn="l">
            <a:spcBef>
              <a:spcPts val="0"/>
            </a:spcBef>
            <a:spcAft>
              <a:spcPts val="0"/>
            </a:spcAft>
            <a:buNone/>
          </a:pPr>
          <a:r>
            <a:rPr lang="en-US" sz="1100">
              <a:solidFill>
                <a:srgbClr val="000000"/>
              </a:solidFill>
              <a:latin typeface="Calibri"/>
              <a:ea typeface="Calibri"/>
              <a:cs typeface="Calibri"/>
              <a:sym typeface="Calibri"/>
            </a:rPr>
            <a:t> </a:t>
          </a:r>
          <a:endParaRPr sz="1400"/>
        </a:p>
        <a:p>
          <a:pPr indent="0" lvl="0" marL="0" rtl="0" algn="l">
            <a:spcBef>
              <a:spcPts val="0"/>
            </a:spcBef>
            <a:spcAft>
              <a:spcPts val="0"/>
            </a:spcAft>
            <a:buNone/>
          </a:pPr>
          <a:r>
            <a:rPr b="0" lang="en-US" sz="1100">
              <a:solidFill>
                <a:srgbClr val="000000"/>
              </a:solidFill>
              <a:latin typeface="Calibri"/>
              <a:ea typeface="Calibri"/>
              <a:cs typeface="Calibri"/>
              <a:sym typeface="Calibri"/>
            </a:rPr>
            <a:t>Try it! Select all three numeric ranges to the right.</a:t>
          </a:r>
          <a:endParaRPr sz="1400"/>
        </a:p>
      </xdr:txBody>
    </xdr:sp>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xdr:colOff>
      <xdr:row>2</xdr:row>
      <xdr:rowOff>-9525</xdr:rowOff>
    </xdr:from>
    <xdr:ext cx="5229225" cy="2028825"/>
    <xdr:sp>
      <xdr:nvSpPr>
        <xdr:cNvPr id="18" name="Shape 18"/>
        <xdr:cNvSpPr/>
      </xdr:nvSpPr>
      <xdr:spPr>
        <a:xfrm>
          <a:off x="2740913" y="2779875"/>
          <a:ext cx="5210175" cy="200025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General Copying and Pasting Comments</a:t>
          </a:r>
          <a:endParaRPr sz="1400"/>
        </a:p>
        <a:p>
          <a:pPr indent="0" lvl="0" marL="0" rtl="0" algn="l">
            <a:spcBef>
              <a:spcPts val="0"/>
            </a:spcBef>
            <a:spcAft>
              <a:spcPts val="0"/>
            </a:spcAft>
            <a:buNone/>
          </a:pPr>
          <a:r>
            <a:t/>
          </a:r>
          <a:endParaRPr sz="1100">
            <a:solidFill>
              <a:srgbClr val="000000"/>
            </a:solidFill>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Copying and pasting (often formulas) is one of the most frequently performed tasks in Excel, and it can be a real time-waster if it is done inefficiently. For example, many people scroll through a long range to select it, then click the Copy button or a Copy menu item, then scroll again to select a paste range, and finally click the Paste button or a Paste menu item. If this sounds familiar, you can definitely benefit from the tips here. As usual</a:t>
          </a:r>
          <a:r>
            <a:rPr lang="en-US" sz="1100">
              <a:solidFill>
                <a:srgbClr val="000000"/>
              </a:solidFill>
              <a:latin typeface="Calibri"/>
              <a:ea typeface="Calibri"/>
              <a:cs typeface="Calibri"/>
              <a:sym typeface="Calibri"/>
            </a:rPr>
            <a:t> in Microsoft products, there are multiple ways to perform the same task. You can use any or all of the methods described here.</a:t>
          </a:r>
          <a:endParaRPr sz="1100">
            <a:solidFill>
              <a:srgbClr val="000000"/>
            </a:solidFill>
          </a:endParaRPr>
        </a:p>
      </xdr:txBody>
    </xdr:sp>
    <xdr:clientData fLocksWithSheet="0"/>
  </xdr:oneCellAnchor>
  <xdr:oneCellAnchor>
    <xdr:from>
      <xdr:col>0</xdr:col>
      <xdr:colOff>219075</xdr:colOff>
      <xdr:row>12</xdr:row>
      <xdr:rowOff>171450</xdr:rowOff>
    </xdr:from>
    <xdr:ext cx="5229225" cy="4143375"/>
    <xdr:sp>
      <xdr:nvSpPr>
        <xdr:cNvPr id="19" name="Shape 19"/>
        <xdr:cNvSpPr/>
      </xdr:nvSpPr>
      <xdr:spPr>
        <a:xfrm>
          <a:off x="2740913" y="1717838"/>
          <a:ext cx="5210175" cy="412432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Copying and Pasting with the control+c and control+v Shortcut</a:t>
          </a:r>
          <a:r>
            <a:rPr b="1" lang="en-US" sz="1100">
              <a:solidFill>
                <a:srgbClr val="000000"/>
              </a:solidFill>
              <a:latin typeface="Calibri"/>
              <a:ea typeface="Calibri"/>
              <a:cs typeface="Calibri"/>
              <a:sym typeface="Calibri"/>
            </a:rPr>
            <a:t> Keys</a:t>
          </a:r>
          <a:endParaRPr b="1"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To copy and paste using keyboard shortcuts:</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Select the copy range (using one of the efficient selection methods described in the "Selecting" topics</a:t>
          </a:r>
          <a:r>
            <a:rPr lang="en-US" sz="1100">
              <a:solidFill>
                <a:srgbClr val="000000"/>
              </a:solidFill>
              <a:latin typeface="Calibri"/>
              <a:ea typeface="Calibri"/>
              <a:cs typeface="Calibri"/>
              <a:sym typeface="Calibri"/>
            </a:rPr>
            <a:t> of this tutorial</a:t>
          </a:r>
          <a:r>
            <a:rPr lang="en-US" sz="1100">
              <a:solidFill>
                <a:srgbClr val="000000"/>
              </a:solidFill>
              <a:latin typeface="Calibri"/>
              <a:ea typeface="Calibri"/>
              <a:cs typeface="Calibri"/>
              <a:sym typeface="Calibri"/>
            </a:rPr>
            <a:t>), press </a:t>
          </a:r>
          <a:r>
            <a:rPr b="1" lang="en-US" sz="1100">
              <a:solidFill>
                <a:srgbClr val="000000"/>
              </a:solidFill>
              <a:latin typeface="Calibri"/>
              <a:ea typeface="Calibri"/>
              <a:cs typeface="Calibri"/>
              <a:sym typeface="Calibri"/>
            </a:rPr>
            <a:t>control+c</a:t>
          </a:r>
          <a:r>
            <a:rPr lang="en-US" sz="1100">
              <a:solidFill>
                <a:srgbClr val="000000"/>
              </a:solidFill>
              <a:latin typeface="Calibri"/>
              <a:ea typeface="Calibri"/>
              <a:cs typeface="Calibri"/>
              <a:sym typeface="Calibri"/>
            </a:rPr>
            <a:t> (for copy), select the paste range (again, efficiently), and press </a:t>
          </a:r>
          <a:r>
            <a:rPr b="1" lang="en-US" sz="1100">
              <a:solidFill>
                <a:srgbClr val="000000"/>
              </a:solidFill>
              <a:latin typeface="Calibri"/>
              <a:ea typeface="Calibri"/>
              <a:cs typeface="Calibri"/>
              <a:sym typeface="Calibri"/>
            </a:rPr>
            <a:t>control+v</a:t>
          </a:r>
          <a:r>
            <a:rPr lang="en-US" sz="1100">
              <a:solidFill>
                <a:srgbClr val="000000"/>
              </a:solidFill>
              <a:latin typeface="Calibri"/>
              <a:ea typeface="Calibri"/>
              <a:cs typeface="Calibri"/>
              <a:sym typeface="Calibri"/>
            </a:rPr>
            <a:t> (for paste). </a:t>
          </a:r>
          <a:r>
            <a:rPr lang="en-US" sz="1100">
              <a:solidFill>
                <a:srgbClr val="000000"/>
              </a:solidFill>
              <a:latin typeface="Calibri"/>
              <a:ea typeface="Calibri"/>
              <a:cs typeface="Calibri"/>
              <a:sym typeface="Calibri"/>
            </a:rPr>
            <a:t>(If you prefer, the command+c and command+v combinations work just as well.) </a:t>
          </a:r>
          <a:r>
            <a:rPr lang="en-US" sz="1100">
              <a:solidFill>
                <a:srgbClr val="000000"/>
              </a:solidFill>
              <a:latin typeface="Calibri"/>
              <a:ea typeface="Calibri"/>
              <a:cs typeface="Calibri"/>
              <a:sym typeface="Calibri"/>
            </a:rPr>
            <a:t>If you practice pressing control+c or control+v with the little finger and index finger of your left hand, it will quickly become automatic. </a:t>
          </a:r>
          <a:endParaRPr sz="1400"/>
        </a:p>
        <a:p>
          <a:pPr indent="0" lvl="0" marL="0" rtl="0" algn="l">
            <a:spcBef>
              <a:spcPts val="0"/>
            </a:spcBef>
            <a:spcAft>
              <a:spcPts val="0"/>
            </a:spcAft>
            <a:buNone/>
          </a:pPr>
          <a:r>
            <a:rPr lang="en-US" sz="1100">
              <a:solidFill>
                <a:srgbClr val="000000"/>
              </a:solidFill>
              <a:latin typeface="Calibri"/>
              <a:ea typeface="Calibri"/>
              <a:cs typeface="Calibri"/>
              <a:sym typeface="Calibri"/>
            </a:rPr>
            <a:t>																									</a:t>
          </a:r>
          <a:endParaRPr sz="1400"/>
        </a:p>
        <a:p>
          <a:pPr indent="0" lvl="0" marL="0" rtl="0" algn="l">
            <a:spcBef>
              <a:spcPts val="0"/>
            </a:spcBef>
            <a:spcAft>
              <a:spcPts val="0"/>
            </a:spcAft>
            <a:buNone/>
          </a:pPr>
          <a:r>
            <a:rPr lang="en-US" sz="1100">
              <a:solidFill>
                <a:srgbClr val="000000"/>
              </a:solidFill>
              <a:latin typeface="Calibri"/>
              <a:ea typeface="Calibri"/>
              <a:cs typeface="Calibri"/>
              <a:sym typeface="Calibri"/>
            </a:rPr>
            <a:t>Of course, you can also click the Copy and Paste buttons on the Home ribbon, but the keyboard shortcuts are faster.</a:t>
          </a:r>
          <a:endParaRPr sz="1400"/>
        </a:p>
        <a:p>
          <a:pPr indent="0" lvl="0" marL="0" rtl="0" algn="l">
            <a:spcBef>
              <a:spcPts val="0"/>
            </a:spcBef>
            <a:spcAft>
              <a:spcPts val="0"/>
            </a:spcAft>
            <a:buNone/>
          </a:pPr>
          <a:r>
            <a:rPr lang="en-US" sz="1100">
              <a:solidFill>
                <a:srgbClr val="000000"/>
              </a:solidFill>
              <a:latin typeface="Calibri"/>
              <a:ea typeface="Calibri"/>
              <a:cs typeface="Calibri"/>
              <a:sym typeface="Calibri"/>
            </a:rPr>
            <a:t>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Note that after pressing control+v, the copy range still has the "marching ants" </a:t>
          </a:r>
          <a:r>
            <a:rPr lang="en-US" sz="1100">
              <a:solidFill>
                <a:srgbClr val="000000"/>
              </a:solidFill>
              <a:latin typeface="Calibri"/>
              <a:ea typeface="Calibri"/>
              <a:cs typeface="Calibri"/>
              <a:sym typeface="Calibri"/>
            </a:rPr>
            <a:t> dotted lines </a:t>
          </a:r>
          <a:r>
            <a:rPr lang="en-US" sz="1100">
              <a:solidFill>
                <a:srgbClr val="000000"/>
              </a:solidFill>
              <a:latin typeface="Calibri"/>
              <a:ea typeface="Calibri"/>
              <a:cs typeface="Calibri"/>
              <a:sym typeface="Calibri"/>
            </a:rPr>
            <a:t>around it, meaning that it could be pasted again. Press the esc key to get rid of the marching ants. </a:t>
          </a:r>
          <a:endParaRPr sz="1400"/>
        </a:p>
        <a:p>
          <a:pPr indent="0" lvl="0" marL="0" rtl="0" algn="l">
            <a:spcBef>
              <a:spcPts val="0"/>
            </a:spcBef>
            <a:spcAft>
              <a:spcPts val="0"/>
            </a:spcAft>
            <a:buNone/>
          </a:pPr>
          <a:r>
            <a:t/>
          </a:r>
          <a:endParaRPr b="0"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Try it! Copy the formula in the top gray cell to the right to the entire gray range by using control+c and control+v.</a:t>
          </a:r>
          <a:endParaRPr sz="1400"/>
        </a:p>
      </xdr:txBody>
    </xdr:sp>
    <xdr:clientData fLocksWithSheet="0"/>
  </xdr:oneCellAnchor>
  <xdr:oneCellAnchor>
    <xdr:from>
      <xdr:col>1</xdr:col>
      <xdr:colOff>-9525</xdr:colOff>
      <xdr:row>35</xdr:row>
      <xdr:rowOff>-9525</xdr:rowOff>
    </xdr:from>
    <xdr:ext cx="5229225" cy="6105525"/>
    <xdr:sp>
      <xdr:nvSpPr>
        <xdr:cNvPr id="20" name="Shape 20"/>
        <xdr:cNvSpPr/>
      </xdr:nvSpPr>
      <xdr:spPr>
        <a:xfrm>
          <a:off x="2740913" y="736763"/>
          <a:ext cx="5210175" cy="608647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Copying with the control+return Shortcut</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A frequent task is to enter a formula in one cell and copy it down a column or across a row. There are several </a:t>
          </a:r>
          <a:r>
            <a:rPr i="1" lang="en-US" sz="1100">
              <a:solidFill>
                <a:srgbClr val="000000"/>
              </a:solidFill>
              <a:latin typeface="Calibri"/>
              <a:ea typeface="Calibri"/>
              <a:cs typeface="Calibri"/>
              <a:sym typeface="Calibri"/>
            </a:rPr>
            <a:t>very</a:t>
          </a:r>
          <a:r>
            <a:rPr lang="en-US" sz="1100">
              <a:solidFill>
                <a:srgbClr val="000000"/>
              </a:solidFill>
              <a:latin typeface="Calibri"/>
              <a:ea typeface="Calibri"/>
              <a:cs typeface="Calibri"/>
              <a:sym typeface="Calibri"/>
            </a:rPr>
            <a:t> efficient ways to do this. One</a:t>
          </a:r>
          <a:r>
            <a:rPr lang="en-US" sz="1100">
              <a:solidFill>
                <a:srgbClr val="000000"/>
              </a:solidFill>
              <a:latin typeface="Calibri"/>
              <a:ea typeface="Calibri"/>
              <a:cs typeface="Calibri"/>
              <a:sym typeface="Calibri"/>
            </a:rPr>
            <a:t> way is to use the </a:t>
          </a:r>
          <a:r>
            <a:rPr b="1" lang="en-US" sz="1100">
              <a:solidFill>
                <a:srgbClr val="000000"/>
              </a:solidFill>
              <a:latin typeface="Calibri"/>
              <a:ea typeface="Calibri"/>
              <a:cs typeface="Calibri"/>
              <a:sym typeface="Calibri"/>
            </a:rPr>
            <a:t>control+return </a:t>
          </a:r>
          <a:r>
            <a:rPr b="0" lang="en-US" sz="1100">
              <a:solidFill>
                <a:srgbClr val="000000"/>
              </a:solidFill>
              <a:latin typeface="Calibri"/>
              <a:ea typeface="Calibri"/>
              <a:cs typeface="Calibri"/>
              <a:sym typeface="Calibri"/>
            </a:rPr>
            <a:t>keyboard</a:t>
          </a:r>
          <a:r>
            <a:rPr b="0" lang="en-US" sz="1100">
              <a:solidFill>
                <a:srgbClr val="000000"/>
              </a:solidFill>
              <a:latin typeface="Calibri"/>
              <a:ea typeface="Calibri"/>
              <a:cs typeface="Calibri"/>
              <a:sym typeface="Calibri"/>
            </a:rPr>
            <a:t> shortcut. (Note: command+</a:t>
          </a:r>
          <a:r>
            <a:rPr b="0" lang="en-US" sz="1100">
              <a:solidFill>
                <a:srgbClr val="000000"/>
              </a:solidFill>
              <a:latin typeface="Calibri"/>
              <a:ea typeface="Calibri"/>
              <a:cs typeface="Calibri"/>
              <a:sym typeface="Calibri"/>
            </a:rPr>
            <a:t>return</a:t>
          </a:r>
          <a:r>
            <a:rPr b="0" lang="en-US" sz="1100">
              <a:solidFill>
                <a:srgbClr val="000000"/>
              </a:solidFill>
              <a:latin typeface="Calibri"/>
              <a:ea typeface="Calibri"/>
              <a:cs typeface="Calibri"/>
              <a:sym typeface="Calibri"/>
            </a:rPr>
            <a:t> does </a:t>
          </a:r>
          <a:r>
            <a:rPr b="0" i="1" lang="en-US" sz="1100">
              <a:solidFill>
                <a:srgbClr val="000000"/>
              </a:solidFill>
              <a:latin typeface="Calibri"/>
              <a:ea typeface="Calibri"/>
              <a:cs typeface="Calibri"/>
              <a:sym typeface="Calibri"/>
            </a:rPr>
            <a:t>not </a:t>
          </a:r>
          <a:r>
            <a:rPr b="0" i="0" lang="en-US" sz="1100">
              <a:solidFill>
                <a:srgbClr val="000000"/>
              </a:solidFill>
              <a:latin typeface="Calibri"/>
              <a:ea typeface="Calibri"/>
              <a:cs typeface="Calibri"/>
              <a:sym typeface="Calibri"/>
            </a:rPr>
            <a:t>work.)</a:t>
          </a:r>
          <a:endParaRPr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Starting with the top or left cell, select the range where the results will go. (Use the efficient</a:t>
          </a:r>
          <a:r>
            <a:rPr lang="en-US" sz="1100">
              <a:solidFill>
                <a:srgbClr val="000000"/>
              </a:solidFill>
              <a:latin typeface="Calibri"/>
              <a:ea typeface="Calibri"/>
              <a:cs typeface="Calibri"/>
              <a:sym typeface="Calibri"/>
            </a:rPr>
            <a:t> </a:t>
          </a:r>
          <a:r>
            <a:rPr lang="en-US" sz="1100">
              <a:solidFill>
                <a:srgbClr val="000000"/>
              </a:solidFill>
              <a:latin typeface="Calibri"/>
              <a:ea typeface="Calibri"/>
              <a:cs typeface="Calibri"/>
              <a:sym typeface="Calibri"/>
            </a:rPr>
            <a:t>selection methods described earlier, especially if this range is a large one.) Type the typical</a:t>
          </a:r>
          <a:r>
            <a:rPr lang="en-US" sz="1100">
              <a:solidFill>
                <a:srgbClr val="000000"/>
              </a:solidFill>
              <a:latin typeface="Calibri"/>
              <a:ea typeface="Calibri"/>
              <a:cs typeface="Calibri"/>
              <a:sym typeface="Calibri"/>
            </a:rPr>
            <a:t> </a:t>
          </a:r>
          <a:r>
            <a:rPr lang="en-US" sz="1100">
              <a:solidFill>
                <a:srgbClr val="000000"/>
              </a:solidFill>
              <a:latin typeface="Calibri"/>
              <a:ea typeface="Calibri"/>
              <a:cs typeface="Calibri"/>
              <a:sym typeface="Calibri"/>
            </a:rPr>
            <a:t>formula and press </a:t>
          </a:r>
          <a:r>
            <a:rPr b="0" lang="en-US" sz="1100">
              <a:solidFill>
                <a:srgbClr val="000000"/>
              </a:solidFill>
              <a:latin typeface="Calibri"/>
              <a:ea typeface="Calibri"/>
              <a:cs typeface="Calibri"/>
              <a:sym typeface="Calibri"/>
            </a:rPr>
            <a:t>control+return</a:t>
          </a:r>
          <a:r>
            <a:rPr lang="en-US" sz="1100">
              <a:solidFill>
                <a:srgbClr val="000000"/>
              </a:solidFill>
              <a:latin typeface="Calibri"/>
              <a:ea typeface="Calibri"/>
              <a:cs typeface="Calibri"/>
              <a:sym typeface="Calibri"/>
            </a:rPr>
            <a:t> (both keys at</a:t>
          </a:r>
          <a:r>
            <a:rPr lang="en-US" sz="1100">
              <a:solidFill>
                <a:srgbClr val="000000"/>
              </a:solidFill>
              <a:latin typeface="Calibri"/>
              <a:ea typeface="Calibri"/>
              <a:cs typeface="Calibri"/>
              <a:sym typeface="Calibri"/>
            </a:rPr>
            <a:t> once) </a:t>
          </a:r>
          <a:r>
            <a:rPr lang="en-US" sz="1100">
              <a:solidFill>
                <a:srgbClr val="000000"/>
              </a:solidFill>
              <a:latin typeface="Calibri"/>
              <a:ea typeface="Calibri"/>
              <a:cs typeface="Calibri"/>
              <a:sym typeface="Calibri"/>
            </a:rPr>
            <a:t>instead of just </a:t>
          </a:r>
          <a:r>
            <a:rPr b="0" lang="en-US" sz="1100">
              <a:solidFill>
                <a:srgbClr val="000000"/>
              </a:solidFill>
              <a:latin typeface="Calibri"/>
              <a:ea typeface="Calibri"/>
              <a:cs typeface="Calibri"/>
              <a:sym typeface="Calibri"/>
            </a:rPr>
            <a:t>return</a:t>
          </a:r>
          <a:r>
            <a:rPr lang="en-US" sz="1100">
              <a:solidFill>
                <a:srgbClr val="000000"/>
              </a:solidFill>
              <a:latin typeface="Calibri"/>
              <a:ea typeface="Calibri"/>
              <a:cs typeface="Calibri"/>
              <a:sym typeface="Calibri"/>
            </a:rPr>
            <a:t>.</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Try it! Fill the entire gray range to the right with control+enter. Each cell</a:t>
          </a:r>
          <a:r>
            <a:rPr b="0" lang="en-US" sz="1100">
              <a:solidFill>
                <a:srgbClr val="000000"/>
              </a:solidFill>
              <a:latin typeface="Calibri"/>
              <a:ea typeface="Calibri"/>
              <a:cs typeface="Calibri"/>
              <a:sym typeface="Calibri"/>
            </a:rPr>
            <a:t> should be the product of the two values to its left.</a:t>
          </a:r>
          <a:endParaRPr sz="1400"/>
        </a:p>
        <a:p>
          <a:pPr indent="0" lvl="0" marL="0" rtl="0" algn="l">
            <a:spcBef>
              <a:spcPts val="0"/>
            </a:spcBef>
            <a:spcAft>
              <a:spcPts val="0"/>
            </a:spcAft>
            <a:buNone/>
          </a:pPr>
          <a:r>
            <a:t/>
          </a:r>
          <a:endParaRPr b="0"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Pressing control+</a:t>
          </a:r>
          <a:r>
            <a:rPr b="0" lang="en-US" sz="1100">
              <a:solidFill>
                <a:srgbClr val="000000"/>
              </a:solidFill>
              <a:latin typeface="Calibri"/>
              <a:ea typeface="Calibri"/>
              <a:cs typeface="Calibri"/>
              <a:sym typeface="Calibri"/>
            </a:rPr>
            <a:t>return</a:t>
          </a:r>
          <a:r>
            <a:rPr lang="en-US" sz="1100">
              <a:solidFill>
                <a:srgbClr val="000000"/>
              </a:solidFill>
              <a:latin typeface="Calibri"/>
              <a:ea typeface="Calibri"/>
              <a:cs typeface="Calibri"/>
              <a:sym typeface="Calibri"/>
            </a:rPr>
            <a:t> enters what you typed in all of the selected cells (adjusted for relative addresses), so in general, it can be a real time-saver. For example, it can be used to enter the number 10 in a whole range of cells. Just select the range, type 10, and press control+</a:t>
          </a:r>
          <a:r>
            <a:rPr b="0" lang="en-US" sz="1100">
              <a:solidFill>
                <a:srgbClr val="000000"/>
              </a:solidFill>
              <a:latin typeface="Calibri"/>
              <a:ea typeface="Calibri"/>
              <a:cs typeface="Calibri"/>
              <a:sym typeface="Calibri"/>
            </a:rPr>
            <a:t>return</a:t>
          </a:r>
          <a:r>
            <a:rPr lang="en-US" sz="1100">
              <a:solidFill>
                <a:srgbClr val="000000"/>
              </a:solidFill>
              <a:latin typeface="Calibri"/>
              <a:ea typeface="Calibri"/>
              <a:cs typeface="Calibri"/>
              <a:sym typeface="Calibri"/>
            </a:rPr>
            <a:t>. </a:t>
          </a:r>
          <a:endParaRPr sz="1100">
            <a:solidFill>
              <a:srgbClr val="000000"/>
            </a:solidFill>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Try it! Fill the entire blue range to the right with 10 by using </a:t>
          </a:r>
          <a:r>
            <a:rPr lang="en-US" sz="1100">
              <a:solidFill>
                <a:srgbClr val="000000"/>
              </a:solidFill>
              <a:latin typeface="Calibri"/>
              <a:ea typeface="Calibri"/>
              <a:cs typeface="Calibri"/>
              <a:sym typeface="Calibri"/>
            </a:rPr>
            <a:t>control+</a:t>
          </a:r>
          <a:r>
            <a:rPr b="0" lang="en-US" sz="1100">
              <a:solidFill>
                <a:srgbClr val="000000"/>
              </a:solidFill>
              <a:latin typeface="Calibri"/>
              <a:ea typeface="Calibri"/>
              <a:cs typeface="Calibri"/>
              <a:sym typeface="Calibri"/>
            </a:rPr>
            <a:t>return.</a:t>
          </a:r>
          <a:endParaRPr sz="1400"/>
        </a:p>
        <a:p>
          <a:pPr indent="0" lvl="0" marL="0" rtl="0" algn="l">
            <a:spcBef>
              <a:spcPts val="0"/>
            </a:spcBef>
            <a:spcAft>
              <a:spcPts val="0"/>
            </a:spcAft>
            <a:buNone/>
          </a:pPr>
          <a:r>
            <a:t/>
          </a:r>
          <a:endParaRPr b="0" sz="1100">
            <a:solidFill>
              <a:srgbClr val="000000"/>
            </a:solidFill>
            <a:latin typeface="Calibri"/>
            <a:ea typeface="Calibri"/>
            <a:cs typeface="Calibri"/>
            <a:sym typeface="Calibri"/>
          </a:endParaRPr>
        </a:p>
        <a:p>
          <a:pPr indent="0" lvl="0" marL="0" rtl="0" algn="l">
            <a:spcBef>
              <a:spcPts val="0"/>
            </a:spcBef>
            <a:spcAft>
              <a:spcPts val="0"/>
            </a:spcAft>
            <a:buNone/>
          </a:pPr>
          <a:r>
            <a:rPr b="1" lang="en-US" sz="1100">
              <a:solidFill>
                <a:srgbClr val="000000"/>
              </a:solidFill>
              <a:latin typeface="Calibri"/>
              <a:ea typeface="Calibri"/>
              <a:cs typeface="Calibri"/>
              <a:sym typeface="Calibri"/>
            </a:rPr>
            <a:t>Note:</a:t>
          </a:r>
          <a:r>
            <a:rPr b="1" lang="en-US" sz="1100">
              <a:solidFill>
                <a:srgbClr val="000000"/>
              </a:solidFill>
              <a:latin typeface="Calibri"/>
              <a:ea typeface="Calibri"/>
              <a:cs typeface="Calibri"/>
              <a:sym typeface="Calibri"/>
            </a:rPr>
            <a:t> </a:t>
          </a:r>
          <a:r>
            <a:rPr b="0" lang="en-US" sz="1100">
              <a:solidFill>
                <a:srgbClr val="000000"/>
              </a:solidFill>
              <a:latin typeface="Calibri"/>
              <a:ea typeface="Calibri"/>
              <a:cs typeface="Calibri"/>
              <a:sym typeface="Calibri"/>
            </a:rPr>
            <a:t>The </a:t>
          </a:r>
          <a:r>
            <a:rPr lang="en-US" sz="1100">
              <a:solidFill>
                <a:srgbClr val="000000"/>
              </a:solidFill>
              <a:latin typeface="Calibri"/>
              <a:ea typeface="Calibri"/>
              <a:cs typeface="Calibri"/>
              <a:sym typeface="Calibri"/>
            </a:rPr>
            <a:t>control+</a:t>
          </a:r>
          <a:r>
            <a:rPr b="0" lang="en-US" sz="1100">
              <a:solidFill>
                <a:srgbClr val="000000"/>
              </a:solidFill>
              <a:latin typeface="Calibri"/>
              <a:ea typeface="Calibri"/>
              <a:cs typeface="Calibri"/>
              <a:sym typeface="Calibri"/>
            </a:rPr>
            <a:t>return</a:t>
          </a:r>
          <a:r>
            <a:rPr lang="en-US" sz="1100">
              <a:solidFill>
                <a:srgbClr val="000000"/>
              </a:solidFill>
              <a:latin typeface="Calibri"/>
              <a:ea typeface="Calibri"/>
              <a:cs typeface="Calibri"/>
              <a:sym typeface="Calibri"/>
            </a:rPr>
            <a:t> </a:t>
          </a:r>
          <a:r>
            <a:rPr b="0" lang="en-US" sz="1100">
              <a:solidFill>
                <a:srgbClr val="000000"/>
              </a:solidFill>
              <a:latin typeface="Calibri"/>
              <a:ea typeface="Calibri"/>
              <a:cs typeface="Calibri"/>
              <a:sym typeface="Calibri"/>
            </a:rPr>
            <a:t>shortcut has one other use. If you enter a value or a formula in a cell and press enter, an adjacent cell becomes the next active cell. However, there are often times when you want the current cell to remain selected. To do this, enter the value and press </a:t>
          </a:r>
          <a:r>
            <a:rPr lang="en-US" sz="1100">
              <a:solidFill>
                <a:srgbClr val="000000"/>
              </a:solidFill>
              <a:latin typeface="Calibri"/>
              <a:ea typeface="Calibri"/>
              <a:cs typeface="Calibri"/>
              <a:sym typeface="Calibri"/>
            </a:rPr>
            <a:t>control+enter</a:t>
          </a:r>
          <a:r>
            <a:rPr b="0" lang="en-US" sz="1100">
              <a:solidFill>
                <a:srgbClr val="000000"/>
              </a:solidFill>
              <a:latin typeface="Calibri"/>
              <a:ea typeface="Calibri"/>
              <a:cs typeface="Calibri"/>
              <a:sym typeface="Calibri"/>
            </a:rPr>
            <a:t>.</a:t>
          </a:r>
          <a:endParaRPr sz="1400"/>
        </a:p>
        <a:p>
          <a:pPr indent="0" lvl="0" marL="0" rtl="0" algn="l">
            <a:spcBef>
              <a:spcPts val="0"/>
            </a:spcBef>
            <a:spcAft>
              <a:spcPts val="0"/>
            </a:spcAft>
            <a:buNone/>
          </a:pPr>
          <a:r>
            <a:t/>
          </a:r>
          <a:endParaRPr b="0"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Try it! Enter the value 1500 in the red cell to the right and press enter. Which cell is now active? This depends on the Excel Preferences setting on your Mac. Whatever cell is active, enter 2000 in it, but this time press </a:t>
          </a:r>
          <a:r>
            <a:rPr lang="en-US" sz="1100">
              <a:solidFill>
                <a:srgbClr val="000000"/>
              </a:solidFill>
              <a:latin typeface="Calibri"/>
              <a:ea typeface="Calibri"/>
              <a:cs typeface="Calibri"/>
              <a:sym typeface="Calibri"/>
            </a:rPr>
            <a:t>control+</a:t>
          </a:r>
          <a:r>
            <a:rPr b="0" lang="en-US" sz="1100">
              <a:solidFill>
                <a:srgbClr val="000000"/>
              </a:solidFill>
              <a:latin typeface="Calibri"/>
              <a:ea typeface="Calibri"/>
              <a:cs typeface="Calibri"/>
              <a:sym typeface="Calibri"/>
            </a:rPr>
            <a:t>return</a:t>
          </a:r>
          <a:r>
            <a:rPr b="0" lang="en-US" sz="1100">
              <a:solidFill>
                <a:srgbClr val="000000"/>
              </a:solidFill>
              <a:latin typeface="Calibri"/>
              <a:ea typeface="Calibri"/>
              <a:cs typeface="Calibri"/>
              <a:sym typeface="Calibri"/>
            </a:rPr>
            <a:t>. Which cell is now active?</a:t>
          </a:r>
          <a:endParaRPr b="1" sz="1100">
            <a:solidFill>
              <a:srgbClr val="000000"/>
            </a:solidFill>
            <a:latin typeface="Calibri"/>
            <a:ea typeface="Calibri"/>
            <a:cs typeface="Calibri"/>
            <a:sym typeface="Calibri"/>
          </a:endParaRPr>
        </a:p>
        <a:p>
          <a:pPr indent="0" lvl="0" marL="0" rtl="0" algn="l">
            <a:spcBef>
              <a:spcPts val="0"/>
            </a:spcBef>
            <a:spcAft>
              <a:spcPts val="0"/>
            </a:spcAft>
            <a:buNone/>
          </a:pPr>
          <a:r>
            <a:t/>
          </a:r>
          <a:endParaRPr b="0"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endParaRPr>
        </a:p>
      </xdr:txBody>
    </xdr:sp>
    <xdr:clientData fLocksWithSheet="0"/>
  </xdr:oneCellAnchor>
  <xdr:oneCellAnchor>
    <xdr:from>
      <xdr:col>1</xdr:col>
      <xdr:colOff>-9525</xdr:colOff>
      <xdr:row>67</xdr:row>
      <xdr:rowOff>-9525</xdr:rowOff>
    </xdr:from>
    <xdr:ext cx="5229225" cy="2924175"/>
    <xdr:sp>
      <xdr:nvSpPr>
        <xdr:cNvPr id="21" name="Shape 21"/>
        <xdr:cNvSpPr/>
      </xdr:nvSpPr>
      <xdr:spPr>
        <a:xfrm>
          <a:off x="2740913" y="2327438"/>
          <a:ext cx="5210175" cy="290512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Copying by Dragging the AutoFill Handle</a:t>
          </a:r>
          <a:endParaRPr sz="1400"/>
        </a:p>
        <a:p>
          <a:pPr indent="0" lvl="0" marL="0" rtl="0" algn="l">
            <a:spcBef>
              <a:spcPts val="0"/>
            </a:spcBef>
            <a:spcAft>
              <a:spcPts val="0"/>
            </a:spcAft>
            <a:buNone/>
          </a:pPr>
          <a:r>
            <a:t/>
          </a:r>
          <a:endParaRPr b="0"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If you place the cursor at the bottom right of a cell, the cursor becomes a plus sign. This is called the </a:t>
          </a:r>
          <a:r>
            <a:rPr b="1" lang="en-US" sz="1100">
              <a:solidFill>
                <a:srgbClr val="000000"/>
              </a:solidFill>
              <a:latin typeface="Calibri"/>
              <a:ea typeface="Calibri"/>
              <a:cs typeface="Calibri"/>
              <a:sym typeface="Calibri"/>
            </a:rPr>
            <a:t>AutoFill handle</a:t>
          </a:r>
          <a:r>
            <a:rPr b="0" lang="en-US" sz="1100">
              <a:solidFill>
                <a:srgbClr val="000000"/>
              </a:solidFill>
              <a:latin typeface="Calibri"/>
              <a:ea typeface="Calibri"/>
              <a:cs typeface="Calibri"/>
              <a:sym typeface="Calibri"/>
            </a:rPr>
            <a:t>. </a:t>
          </a:r>
          <a:r>
            <a:rPr b="0" lang="en-US" sz="1100">
              <a:solidFill>
                <a:srgbClr val="000000"/>
              </a:solidFill>
              <a:latin typeface="Calibri"/>
              <a:ea typeface="Calibri"/>
              <a:cs typeface="Calibri"/>
              <a:sym typeface="Calibri"/>
            </a:rPr>
            <a:t>To copy</a:t>
          </a:r>
          <a:r>
            <a:rPr b="0" lang="en-US" sz="1100">
              <a:solidFill>
                <a:srgbClr val="000000"/>
              </a:solidFill>
              <a:latin typeface="Calibri"/>
              <a:ea typeface="Calibri"/>
              <a:cs typeface="Calibri"/>
              <a:sym typeface="Calibri"/>
            </a:rPr>
            <a:t> a formula down, you can use the AutoFill handle in two different ways. Here is the first.</a:t>
          </a:r>
          <a:endParaRPr sz="1400"/>
        </a:p>
        <a:p>
          <a:pPr indent="0" lvl="0" marL="0" rtl="0" algn="l">
            <a:spcBef>
              <a:spcPts val="0"/>
            </a:spcBef>
            <a:spcAft>
              <a:spcPts val="0"/>
            </a:spcAft>
            <a:buNone/>
          </a:pPr>
          <a:r>
            <a:t/>
          </a:r>
          <a:endParaRPr b="0"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To copy with the </a:t>
          </a:r>
          <a:r>
            <a:rPr b="0" lang="en-US" sz="1100">
              <a:solidFill>
                <a:srgbClr val="000000"/>
              </a:solidFill>
              <a:latin typeface="Calibri"/>
              <a:ea typeface="Calibri"/>
              <a:cs typeface="Calibri"/>
              <a:sym typeface="Calibri"/>
            </a:rPr>
            <a:t>AutoFill </a:t>
          </a:r>
          <a:r>
            <a:rPr b="0" lang="en-US" sz="1100">
              <a:solidFill>
                <a:srgbClr val="000000"/>
              </a:solidFill>
              <a:latin typeface="Calibri"/>
              <a:ea typeface="Calibri"/>
              <a:cs typeface="Calibri"/>
              <a:sym typeface="Calibri"/>
            </a:rPr>
            <a:t>handle by dragging:</a:t>
          </a:r>
          <a:endParaRPr sz="1400"/>
        </a:p>
        <a:p>
          <a:pPr indent="0" lvl="0" marL="0" rtl="0" algn="l">
            <a:spcBef>
              <a:spcPts val="0"/>
            </a:spcBef>
            <a:spcAft>
              <a:spcPts val="0"/>
            </a:spcAft>
            <a:buNone/>
          </a:pPr>
          <a:r>
            <a:t/>
          </a:r>
          <a:endParaRPr b="0"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Enter the formula in the top or left cell of the intended range. Place the cursor on the </a:t>
          </a:r>
          <a:r>
            <a:rPr b="0" lang="en-US" sz="1100">
              <a:solidFill>
                <a:srgbClr val="000000"/>
              </a:solidFill>
              <a:latin typeface="Calibri"/>
              <a:ea typeface="Calibri"/>
              <a:cs typeface="Calibri"/>
              <a:sym typeface="Calibri"/>
            </a:rPr>
            <a:t>AutoFill </a:t>
          </a:r>
          <a:r>
            <a:rPr b="0" lang="en-US" sz="1100">
              <a:solidFill>
                <a:srgbClr val="000000"/>
              </a:solidFill>
              <a:latin typeface="Calibri"/>
              <a:ea typeface="Calibri"/>
              <a:cs typeface="Calibri"/>
              <a:sym typeface="Calibri"/>
            </a:rPr>
            <a:t>handle at the lower right of this cell, so that the cursor becomes a plus sign, and drag this handle down or across to copy. </a:t>
          </a:r>
          <a:endParaRPr sz="1400"/>
        </a:p>
        <a:p>
          <a:pPr indent="0" lvl="0" marL="0" rtl="0" algn="l">
            <a:spcBef>
              <a:spcPts val="0"/>
            </a:spcBef>
            <a:spcAft>
              <a:spcPts val="0"/>
            </a:spcAft>
            <a:buNone/>
          </a:pPr>
          <a:r>
            <a:t/>
          </a:r>
          <a:endParaRPr b="0"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Try it! Copy the formula in the top gray cell to the right to the entire gray range by dragging the </a:t>
          </a:r>
          <a:r>
            <a:rPr b="0" lang="en-US" sz="1100">
              <a:solidFill>
                <a:srgbClr val="000000"/>
              </a:solidFill>
              <a:latin typeface="Calibri"/>
              <a:ea typeface="Calibri"/>
              <a:cs typeface="Calibri"/>
              <a:sym typeface="Calibri"/>
            </a:rPr>
            <a:t>AutoFill </a:t>
          </a:r>
          <a:r>
            <a:rPr b="0" lang="en-US" sz="1100">
              <a:solidFill>
                <a:srgbClr val="000000"/>
              </a:solidFill>
              <a:latin typeface="Calibri"/>
              <a:ea typeface="Calibri"/>
              <a:cs typeface="Calibri"/>
              <a:sym typeface="Calibri"/>
            </a:rPr>
            <a:t>handle.</a:t>
          </a:r>
          <a:endParaRPr b="0" sz="1100">
            <a:solidFill>
              <a:srgbClr val="000000"/>
            </a:solidFill>
          </a:endParaRPr>
        </a:p>
      </xdr:txBody>
    </xdr:sp>
    <xdr:clientData fLocksWithSheet="0"/>
  </xdr:oneCellAnchor>
  <xdr:oneCellAnchor>
    <xdr:from>
      <xdr:col>1</xdr:col>
      <xdr:colOff>-9525</xdr:colOff>
      <xdr:row>82</xdr:row>
      <xdr:rowOff>171450</xdr:rowOff>
    </xdr:from>
    <xdr:ext cx="5229225" cy="4200525"/>
    <xdr:sp>
      <xdr:nvSpPr>
        <xdr:cNvPr id="22" name="Shape 22"/>
        <xdr:cNvSpPr/>
      </xdr:nvSpPr>
      <xdr:spPr>
        <a:xfrm>
          <a:off x="2740913" y="1694025"/>
          <a:ext cx="5210175" cy="417195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Copying by Double-Clicking</a:t>
          </a:r>
          <a:r>
            <a:rPr b="1" lang="en-US" sz="1100">
              <a:solidFill>
                <a:srgbClr val="000000"/>
              </a:solidFill>
              <a:latin typeface="Calibri"/>
              <a:ea typeface="Calibri"/>
              <a:cs typeface="Calibri"/>
              <a:sym typeface="Calibri"/>
            </a:rPr>
            <a:t> the AutoFill Handle</a:t>
          </a:r>
          <a:endParaRPr b="1"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second way to copy down is to double-click</a:t>
          </a:r>
          <a:r>
            <a:rPr lang="en-US" sz="1100">
              <a:solidFill>
                <a:srgbClr val="000000"/>
              </a:solidFill>
              <a:latin typeface="Calibri"/>
              <a:ea typeface="Calibri"/>
              <a:cs typeface="Calibri"/>
              <a:sym typeface="Calibri"/>
            </a:rPr>
            <a:t> the </a:t>
          </a:r>
          <a:r>
            <a:rPr b="0" lang="en-US" sz="1100">
              <a:solidFill>
                <a:srgbClr val="000000"/>
              </a:solidFill>
              <a:latin typeface="Calibri"/>
              <a:ea typeface="Calibri"/>
              <a:cs typeface="Calibri"/>
              <a:sym typeface="Calibri"/>
            </a:rPr>
            <a:t>AutoFill </a:t>
          </a:r>
          <a:r>
            <a:rPr lang="en-US" sz="1100">
              <a:solidFill>
                <a:srgbClr val="000000"/>
              </a:solidFill>
              <a:latin typeface="Calibri"/>
              <a:ea typeface="Calibri"/>
              <a:cs typeface="Calibri"/>
              <a:sym typeface="Calibri"/>
            </a:rPr>
            <a:t>handle.</a:t>
          </a:r>
          <a:endParaRPr sz="1400"/>
        </a:p>
        <a:p>
          <a:pPr indent="0" lvl="0" marL="0" rtl="0" algn="l">
            <a:spcBef>
              <a:spcPts val="0"/>
            </a:spcBef>
            <a:spcAft>
              <a:spcPts val="0"/>
            </a:spcAft>
            <a:buNone/>
          </a:pPr>
          <a:r>
            <a:t/>
          </a:r>
          <a:endParaRPr b="0"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This method uses Excel’s built-in intelligence, but it works only in certain situations. Let’s say you have numbers in the range A3:B100. You want to enter a formula in cell C3 and copy it down to cell C100. Because this is a very common task, Excel does it for you if you double-click the </a:t>
          </a:r>
          <a:r>
            <a:rPr b="0" lang="en-US" sz="1100">
              <a:solidFill>
                <a:srgbClr val="000000"/>
              </a:solidFill>
              <a:latin typeface="Calibri"/>
              <a:ea typeface="Calibri"/>
              <a:cs typeface="Calibri"/>
              <a:sym typeface="Calibri"/>
            </a:rPr>
            <a:t>AutoFill </a:t>
          </a:r>
          <a:r>
            <a:rPr lang="en-US" sz="1100">
              <a:solidFill>
                <a:srgbClr val="000000"/>
              </a:solidFill>
              <a:latin typeface="Calibri"/>
              <a:ea typeface="Calibri"/>
              <a:cs typeface="Calibri"/>
              <a:sym typeface="Calibri"/>
            </a:rPr>
            <a:t>handle in cell C3. It senses the “filled-up” range in column B and guesses that you want another filled-up range right next to it in column C. If there were no adjacent filled-up range, double-clicking the AutoFill handle wouldn’t work. Also, </a:t>
          </a:r>
          <a:r>
            <a:rPr lang="en-US" sz="1100">
              <a:solidFill>
                <a:srgbClr val="000000"/>
              </a:solidFill>
              <a:latin typeface="Calibri"/>
              <a:ea typeface="Calibri"/>
              <a:cs typeface="Calibri"/>
              <a:sym typeface="Calibri"/>
            </a:rPr>
            <a:t>if there is a missing value (a blank) in, say, cell B56, the AutoFill method might not work the way you want.</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Try it! In the </a:t>
          </a:r>
          <a:r>
            <a:rPr b="0" lang="en-US" sz="1100">
              <a:solidFill>
                <a:srgbClr val="000000"/>
              </a:solidFill>
              <a:latin typeface="Calibri"/>
              <a:ea typeface="Calibri"/>
              <a:cs typeface="Calibri"/>
              <a:sym typeface="Calibri"/>
            </a:rPr>
            <a:t>data range to the right, c</a:t>
          </a:r>
          <a:r>
            <a:rPr b="0" lang="en-US" sz="1100">
              <a:solidFill>
                <a:srgbClr val="000000"/>
              </a:solidFill>
              <a:latin typeface="Calibri"/>
              <a:ea typeface="Calibri"/>
              <a:cs typeface="Calibri"/>
              <a:sym typeface="Calibri"/>
            </a:rPr>
            <a:t>opy the formula in the top gray cell to the entire gray range by double-clicking the AutoFill handle.</a:t>
          </a:r>
          <a:endParaRPr sz="1400"/>
        </a:p>
        <a:p>
          <a:pPr indent="0" lvl="0" marL="0" rtl="0" algn="l">
            <a:spcBef>
              <a:spcPts val="0"/>
            </a:spcBef>
            <a:spcAft>
              <a:spcPts val="0"/>
            </a:spcAft>
            <a:buNone/>
          </a:pPr>
          <a:r>
            <a:t/>
          </a:r>
          <a:endParaRPr b="0" sz="1100">
            <a:solidFill>
              <a:srgbClr val="000000"/>
            </a:solidFill>
            <a:latin typeface="Calibri"/>
            <a:ea typeface="Calibri"/>
            <a:cs typeface="Calibri"/>
            <a:sym typeface="Calibri"/>
          </a:endParaRPr>
        </a:p>
        <a:p>
          <a:pPr indent="0" lvl="0" marL="0" rtl="0" algn="l">
            <a:spcBef>
              <a:spcPts val="0"/>
            </a:spcBef>
            <a:spcAft>
              <a:spcPts val="0"/>
            </a:spcAft>
            <a:buNone/>
          </a:pPr>
          <a:r>
            <a:rPr b="1" lang="en-US" sz="1100">
              <a:solidFill>
                <a:srgbClr val="000000"/>
              </a:solidFill>
              <a:latin typeface="Calibri"/>
              <a:ea typeface="Calibri"/>
              <a:cs typeface="Calibri"/>
              <a:sym typeface="Calibri"/>
            </a:rPr>
            <a:t>Notes: </a:t>
          </a:r>
          <a:r>
            <a:rPr b="0" lang="en-US" sz="1100">
              <a:solidFill>
                <a:srgbClr val="000000"/>
              </a:solidFill>
              <a:latin typeface="Calibri"/>
              <a:ea typeface="Calibri"/>
              <a:cs typeface="Calibri"/>
              <a:sym typeface="Calibri"/>
            </a:rPr>
            <a:t>For some odd reason, double-clicking</a:t>
          </a:r>
          <a:r>
            <a:rPr b="0" lang="en-US" sz="1100">
              <a:solidFill>
                <a:srgbClr val="000000"/>
              </a:solidFill>
              <a:latin typeface="Calibri"/>
              <a:ea typeface="Calibri"/>
              <a:cs typeface="Calibri"/>
              <a:sym typeface="Calibri"/>
            </a:rPr>
            <a:t> the AutoFill handle works only if you are copying </a:t>
          </a:r>
          <a:r>
            <a:rPr b="0" i="1" lang="en-US" sz="1100">
              <a:solidFill>
                <a:srgbClr val="000000"/>
              </a:solidFill>
              <a:latin typeface="Calibri"/>
              <a:ea typeface="Calibri"/>
              <a:cs typeface="Calibri"/>
              <a:sym typeface="Calibri"/>
            </a:rPr>
            <a:t>down </a:t>
          </a:r>
          <a:r>
            <a:rPr b="0" i="0" lang="en-US" sz="1100">
              <a:solidFill>
                <a:srgbClr val="000000"/>
              </a:solidFill>
              <a:latin typeface="Calibri"/>
              <a:ea typeface="Calibri"/>
              <a:cs typeface="Calibri"/>
              <a:sym typeface="Calibri"/>
            </a:rPr>
            <a:t>a column. It doesn't work if you are copying </a:t>
          </a:r>
          <a:r>
            <a:rPr b="0" i="1" lang="en-US" sz="1100">
              <a:solidFill>
                <a:srgbClr val="000000"/>
              </a:solidFill>
              <a:latin typeface="Calibri"/>
              <a:ea typeface="Calibri"/>
              <a:cs typeface="Calibri"/>
              <a:sym typeface="Calibri"/>
            </a:rPr>
            <a:t>across </a:t>
          </a:r>
          <a:r>
            <a:rPr b="0" i="0" lang="en-US" sz="1100">
              <a:solidFill>
                <a:srgbClr val="000000"/>
              </a:solidFill>
              <a:latin typeface="Calibri"/>
              <a:ea typeface="Calibri"/>
              <a:cs typeface="Calibri"/>
              <a:sym typeface="Calibri"/>
            </a:rPr>
            <a:t>a row (although you </a:t>
          </a:r>
          <a:r>
            <a:rPr b="0" i="1" lang="en-US" sz="1100">
              <a:solidFill>
                <a:srgbClr val="000000"/>
              </a:solidFill>
              <a:latin typeface="Calibri"/>
              <a:ea typeface="Calibri"/>
              <a:cs typeface="Calibri"/>
              <a:sym typeface="Calibri"/>
            </a:rPr>
            <a:t>can </a:t>
          </a:r>
          <a:r>
            <a:rPr b="0" i="0" lang="en-US" sz="1100">
              <a:solidFill>
                <a:srgbClr val="000000"/>
              </a:solidFill>
              <a:latin typeface="Calibri"/>
              <a:ea typeface="Calibri"/>
              <a:cs typeface="Calibri"/>
              <a:sym typeface="Calibri"/>
            </a:rPr>
            <a:t>drag the AutoFill handle across a row). It would be nice if this functionality were eventually changed in Excel. We'll see. However, it </a:t>
          </a:r>
          <a:r>
            <a:rPr b="0" i="1" lang="en-US" sz="1100">
              <a:solidFill>
                <a:srgbClr val="000000"/>
              </a:solidFill>
              <a:latin typeface="Calibri"/>
              <a:ea typeface="Calibri"/>
              <a:cs typeface="Calibri"/>
              <a:sym typeface="Calibri"/>
            </a:rPr>
            <a:t>does </a:t>
          </a:r>
          <a:r>
            <a:rPr b="0" i="0" lang="en-US" sz="1100">
              <a:solidFill>
                <a:srgbClr val="000000"/>
              </a:solidFill>
              <a:latin typeface="Calibri"/>
              <a:ea typeface="Calibri"/>
              <a:cs typeface="Calibri"/>
              <a:sym typeface="Calibri"/>
            </a:rPr>
            <a:t>work if you are entering the formulas in a column to the </a:t>
          </a:r>
          <a:r>
            <a:rPr b="0" i="1" lang="en-US" sz="1100">
              <a:solidFill>
                <a:srgbClr val="000000"/>
              </a:solidFill>
              <a:latin typeface="Calibri"/>
              <a:ea typeface="Calibri"/>
              <a:cs typeface="Calibri"/>
              <a:sym typeface="Calibri"/>
            </a:rPr>
            <a:t>left </a:t>
          </a:r>
          <a:r>
            <a:rPr b="0" i="0" lang="en-US" sz="1100">
              <a:solidFill>
                <a:srgbClr val="000000"/>
              </a:solidFill>
              <a:latin typeface="Calibri"/>
              <a:ea typeface="Calibri"/>
              <a:cs typeface="Calibri"/>
              <a:sym typeface="Calibri"/>
            </a:rPr>
            <a:t>of the data, that is, if the gray range were in column J instead of column M.</a:t>
          </a:r>
          <a:endParaRPr b="1" sz="1100">
            <a:solidFill>
              <a:srgbClr val="000000"/>
            </a:solidFill>
          </a:endParaRPr>
        </a:p>
      </xdr:txBody>
    </xdr:sp>
    <xdr:clientData fLocksWithSheet="0"/>
  </xdr:oneCellAnchor>
  <xdr:oneCellAnchor>
    <xdr:from>
      <xdr:col>1</xdr:col>
      <xdr:colOff>-9525</xdr:colOff>
      <xdr:row>105</xdr:row>
      <xdr:rowOff>-9525</xdr:rowOff>
    </xdr:from>
    <xdr:ext cx="5229225" cy="2152650"/>
    <xdr:sp>
      <xdr:nvSpPr>
        <xdr:cNvPr id="23" name="Shape 23"/>
        <xdr:cNvSpPr/>
      </xdr:nvSpPr>
      <xdr:spPr>
        <a:xfrm>
          <a:off x="2740913" y="2713200"/>
          <a:ext cx="5210175" cy="213360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Copying by control+dragging an Entire</a:t>
          </a:r>
          <a:r>
            <a:rPr b="1" lang="en-US" sz="1100">
              <a:solidFill>
                <a:srgbClr val="000000"/>
              </a:solidFill>
              <a:latin typeface="Calibri"/>
              <a:ea typeface="Calibri"/>
              <a:cs typeface="Calibri"/>
              <a:sym typeface="Calibri"/>
            </a:rPr>
            <a:t> Range</a:t>
          </a:r>
          <a:endParaRPr b="1"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One final way to copy</a:t>
          </a:r>
          <a:r>
            <a:rPr lang="en-US" sz="1100">
              <a:solidFill>
                <a:srgbClr val="000000"/>
              </a:solidFill>
              <a:latin typeface="Calibri"/>
              <a:ea typeface="Calibri"/>
              <a:cs typeface="Calibri"/>
              <a:sym typeface="Calibri"/>
            </a:rPr>
            <a:t> a range is to select it, hold down the control key, place the cursor on any edge of the range so that it becomes a hand, and drag to where you want to paste it. You will see a pop-up menu asking how you want to copy.</a:t>
          </a:r>
          <a:endParaRPr sz="1400"/>
        </a:p>
        <a:p>
          <a:pPr indent="0" lvl="0" marL="0" rtl="0" algn="l">
            <a:spcBef>
              <a:spcPts val="0"/>
            </a:spcBef>
            <a:spcAft>
              <a:spcPts val="0"/>
            </a:spcAft>
            <a:buNone/>
          </a:pPr>
          <a:r>
            <a:t/>
          </a:r>
          <a:endParaRPr b="1"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Try it! The gray range to the right has numbers in columns K and L, and formulas in column M. Use the method in this text box to copy the entire gray range, using the red cell as the top left cell of the paste range.</a:t>
          </a:r>
          <a:endParaRPr b="0" sz="1100">
            <a:solidFill>
              <a:srgbClr val="000000"/>
            </a:solidFill>
          </a:endParaRPr>
        </a:p>
      </xdr:txBody>
    </xdr:sp>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219075</xdr:colOff>
      <xdr:row>1</xdr:row>
      <xdr:rowOff>171450</xdr:rowOff>
    </xdr:from>
    <xdr:ext cx="5181600" cy="5229225"/>
    <xdr:sp>
      <xdr:nvSpPr>
        <xdr:cNvPr id="24" name="Shape 24"/>
        <xdr:cNvSpPr/>
      </xdr:nvSpPr>
      <xdr:spPr>
        <a:xfrm>
          <a:off x="2764725" y="1170150"/>
          <a:ext cx="5162550" cy="521970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Cutting and Pasting</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Often you would like to move data (or shapes, such as text boxes) from one location to another.</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To move (cut and paste):</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Select the range (or shape) to be cut, press </a:t>
          </a:r>
          <a:r>
            <a:rPr b="1" lang="en-US" sz="1100">
              <a:solidFill>
                <a:srgbClr val="000000"/>
              </a:solidFill>
              <a:latin typeface="Calibri"/>
              <a:ea typeface="Calibri"/>
              <a:cs typeface="Calibri"/>
              <a:sym typeface="Calibri"/>
            </a:rPr>
            <a:t>control+x</a:t>
          </a:r>
          <a:r>
            <a:rPr lang="en-US" sz="1100">
              <a:solidFill>
                <a:srgbClr val="000000"/>
              </a:solidFill>
              <a:latin typeface="Calibri"/>
              <a:ea typeface="Calibri"/>
              <a:cs typeface="Calibri"/>
              <a:sym typeface="Calibri"/>
            </a:rPr>
            <a:t> (for cutting), select the upper left corner of the paste range, and press control+v. (The little finger/index finger combination on your left hand is good for pressing control+x or</a:t>
          </a:r>
          <a:r>
            <a:rPr lang="en-US" sz="1100">
              <a:solidFill>
                <a:srgbClr val="000000"/>
              </a:solidFill>
              <a:latin typeface="Calibri"/>
              <a:ea typeface="Calibri"/>
              <a:cs typeface="Calibri"/>
              <a:sym typeface="Calibri"/>
            </a:rPr>
            <a:t> </a:t>
          </a:r>
          <a:r>
            <a:rPr lang="en-US" sz="1100">
              <a:solidFill>
                <a:srgbClr val="000000"/>
              </a:solidFill>
              <a:latin typeface="Calibri"/>
              <a:ea typeface="Calibri"/>
              <a:cs typeface="Calibri"/>
              <a:sym typeface="Calibri"/>
            </a:rPr>
            <a:t>control</a:t>
          </a:r>
          <a:r>
            <a:rPr lang="en-US" sz="1100">
              <a:solidFill>
                <a:srgbClr val="000000"/>
              </a:solidFill>
              <a:latin typeface="Calibri"/>
              <a:ea typeface="Calibri"/>
              <a:cs typeface="Calibri"/>
              <a:sym typeface="Calibri"/>
            </a:rPr>
            <a:t>+v</a:t>
          </a:r>
          <a:r>
            <a:rPr lang="en-US" sz="1100">
              <a:solidFill>
                <a:srgbClr val="000000"/>
              </a:solidFill>
              <a:latin typeface="Calibri"/>
              <a:ea typeface="Calibri"/>
              <a:cs typeface="Calibri"/>
              <a:sym typeface="Calibri"/>
            </a:rPr>
            <a:t>.)</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As with copying and pasting, ribbon buttons can be used instead of key combinations, but the key combinations are quicker. Also, note that you need only select the upper left cell of the paste range. Excel knows that the shape of the paste range must be the same as the shape of the cut range.</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Try it! Move the gray range one row down. </a:t>
          </a:r>
          <a:r>
            <a:rPr b="0" lang="en-US" sz="1100">
              <a:solidFill>
                <a:srgbClr val="000000"/>
              </a:solidFill>
              <a:latin typeface="Calibri"/>
              <a:ea typeface="Calibri"/>
              <a:cs typeface="Calibri"/>
              <a:sym typeface="Calibri"/>
            </a:rPr>
            <a:t>(You might want to do this so that you can add labels above the numbers.) </a:t>
          </a:r>
          <a:r>
            <a:rPr b="0" lang="en-US" sz="1100">
              <a:solidFill>
                <a:srgbClr val="000000"/>
              </a:solidFill>
              <a:latin typeface="Calibri"/>
              <a:ea typeface="Calibri"/>
              <a:cs typeface="Calibri"/>
              <a:sym typeface="Calibri"/>
            </a:rPr>
            <a:t>Watch how relative addresses affect the eventual formulas in column M.</a:t>
          </a:r>
          <a:endParaRPr sz="1400"/>
        </a:p>
        <a:p>
          <a:pPr indent="0" lvl="0" marL="0" rtl="0" algn="l">
            <a:spcBef>
              <a:spcPts val="0"/>
            </a:spcBef>
            <a:spcAft>
              <a:spcPts val="0"/>
            </a:spcAft>
            <a:buNone/>
          </a:pPr>
          <a:r>
            <a:t/>
          </a:r>
          <a:endParaRPr b="0"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There</a:t>
          </a:r>
          <a:r>
            <a:rPr b="0" lang="en-US" sz="1100">
              <a:solidFill>
                <a:srgbClr val="000000"/>
              </a:solidFill>
              <a:latin typeface="Calibri"/>
              <a:ea typeface="Calibri"/>
              <a:cs typeface="Calibri"/>
              <a:sym typeface="Calibri"/>
            </a:rPr>
            <a:t> is an even quicker way to move a range. Select the range you want to move, put the cursor on an edge of the range so that it becomes a hand, and drag the range to where you want it.</a:t>
          </a:r>
          <a:endParaRPr sz="1400"/>
        </a:p>
        <a:p>
          <a:pPr indent="0" lvl="0" marL="0" rtl="0" algn="l">
            <a:spcBef>
              <a:spcPts val="0"/>
            </a:spcBef>
            <a:spcAft>
              <a:spcPts val="0"/>
            </a:spcAft>
            <a:buNone/>
          </a:pPr>
          <a:r>
            <a:t/>
          </a:r>
          <a:endParaRPr b="0"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Try it! Use the hand method to move the range back to where it was originally, with cell K3 as its top left cell.</a:t>
          </a:r>
          <a:endParaRPr b="0" sz="1100">
            <a:solidFill>
              <a:srgbClr val="000000"/>
            </a:solidFill>
            <a:latin typeface="Calibri"/>
            <a:ea typeface="Calibri"/>
            <a:cs typeface="Calibri"/>
            <a:sym typeface="Calibri"/>
          </a:endParaRPr>
        </a:p>
      </xdr:txBody>
    </xdr:sp>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xdr:colOff>
      <xdr:row>2</xdr:row>
      <xdr:rowOff>-9525</xdr:rowOff>
    </xdr:from>
    <xdr:ext cx="4895850" cy="4610100"/>
    <xdr:sp>
      <xdr:nvSpPr>
        <xdr:cNvPr id="25" name="Shape 25"/>
        <xdr:cNvSpPr/>
      </xdr:nvSpPr>
      <xdr:spPr>
        <a:xfrm>
          <a:off x="2907600" y="1484475"/>
          <a:ext cx="4876800" cy="459105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Paste Special Options</a:t>
          </a:r>
          <a:endParaRPr b="1"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When</a:t>
          </a:r>
          <a:r>
            <a:rPr lang="en-US" sz="1100">
              <a:solidFill>
                <a:srgbClr val="000000"/>
              </a:solidFill>
              <a:latin typeface="Calibri"/>
              <a:ea typeface="Calibri"/>
              <a:cs typeface="Calibri"/>
              <a:sym typeface="Calibri"/>
            </a:rPr>
            <a:t> you do a "regular" paste with control+v or one of the equivalent methods discussed in the Copying and Pasting  topic of this tutorial, several things are pasted to the paste range: (1) if a copied cell has a value or text, it is pasted; (2) if a copied cell has a formula, the formula is pasted, adjusted for relative and absolute addresses; (3) the number formatting of any copied cell is pasted;  (4) other formats of the copied cell, including font, background color, and border, are pasted. This is what you expect, and this is why you usually use control+v or an equivalent method to paste.</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However, Excel contains many paste variations in its Paste Special options. One of the most common is to copy formulas and paste them as values, but there are quite a few other options.</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Before continuing, be aware that one other way to get to Paste Special options is to copy, select where you want to paste, control+click, and select Paste Special. This takes you directly to the Paste Special dialog box. Two even qucker methods are to use the </a:t>
          </a:r>
          <a:r>
            <a:rPr b="1" lang="en-US" sz="1100">
              <a:solidFill>
                <a:srgbClr val="000000"/>
              </a:solidFill>
              <a:latin typeface="Calibri"/>
              <a:ea typeface="Calibri"/>
              <a:cs typeface="Calibri"/>
              <a:sym typeface="Calibri"/>
            </a:rPr>
            <a:t>control+option+v</a:t>
          </a:r>
          <a:r>
            <a:rPr lang="en-US" sz="1100">
              <a:solidFill>
                <a:srgbClr val="000000"/>
              </a:solidFill>
              <a:latin typeface="Calibri"/>
              <a:ea typeface="Calibri"/>
              <a:cs typeface="Calibri"/>
              <a:sym typeface="Calibri"/>
            </a:rPr>
            <a:t> shortcut or to right-click and select Paste Special.</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rest of this worksheet explains and illustrates some of the Paste Special options. Note that one Paste Special option, transposing, is discussed in the Transposing a Range topic of the tutorial.</a:t>
          </a:r>
          <a:endParaRPr sz="1400"/>
        </a:p>
      </xdr:txBody>
    </xdr:sp>
    <xdr:clientData fLocksWithSheet="0"/>
  </xdr:oneCellAnchor>
  <xdr:oneCellAnchor>
    <xdr:from>
      <xdr:col>1</xdr:col>
      <xdr:colOff>-9525</xdr:colOff>
      <xdr:row>29</xdr:row>
      <xdr:rowOff>-9525</xdr:rowOff>
    </xdr:from>
    <xdr:ext cx="4914900" cy="5486400"/>
    <xdr:sp>
      <xdr:nvSpPr>
        <xdr:cNvPr id="26" name="Shape 26"/>
        <xdr:cNvSpPr/>
      </xdr:nvSpPr>
      <xdr:spPr>
        <a:xfrm>
          <a:off x="2902838" y="1046325"/>
          <a:ext cx="4886325" cy="546735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Pasting Special as Values</a:t>
          </a:r>
          <a:endParaRPr sz="1400"/>
        </a:p>
        <a:p>
          <a:pPr indent="0" lvl="0" marL="0" rtl="0" algn="l">
            <a:spcBef>
              <a:spcPts val="0"/>
            </a:spcBef>
            <a:spcAft>
              <a:spcPts val="0"/>
            </a:spcAft>
            <a:buNone/>
          </a:pPr>
          <a:r>
            <a:t/>
          </a:r>
          <a:endParaRPr sz="1100">
            <a:solidFill>
              <a:srgbClr val="000000"/>
            </a:solidFill>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You often have a range of cells that contain formulas, and you would like to replace the formulas with the values they produce. Usually, you paste these values </a:t>
          </a:r>
          <a:r>
            <a:rPr i="1" lang="en-US" sz="1100">
              <a:solidFill>
                <a:srgbClr val="000000"/>
              </a:solidFill>
              <a:latin typeface="Calibri"/>
              <a:ea typeface="Calibri"/>
              <a:cs typeface="Calibri"/>
              <a:sym typeface="Calibri"/>
            </a:rPr>
            <a:t>over</a:t>
          </a:r>
          <a:r>
            <a:rPr lang="en-US" sz="1100">
              <a:solidFill>
                <a:srgbClr val="000000"/>
              </a:solidFill>
              <a:latin typeface="Calibri"/>
              <a:ea typeface="Calibri"/>
              <a:cs typeface="Calibri"/>
              <a:sym typeface="Calibri"/>
            </a:rPr>
            <a:t> the copy range, that is, you overwrite the formulas with values. However, it is also possible to select </a:t>
          </a:r>
          <a:r>
            <a:rPr i="0" lang="en-US" sz="1100">
              <a:solidFill>
                <a:srgbClr val="000000"/>
              </a:solidFill>
              <a:latin typeface="Calibri"/>
              <a:ea typeface="Calibri"/>
              <a:cs typeface="Calibri"/>
              <a:sym typeface="Calibri"/>
            </a:rPr>
            <a:t>another</a:t>
          </a:r>
          <a:r>
            <a:rPr lang="en-US" sz="1100">
              <a:solidFill>
                <a:srgbClr val="000000"/>
              </a:solidFill>
              <a:latin typeface="Calibri"/>
              <a:ea typeface="Calibri"/>
              <a:cs typeface="Calibri"/>
              <a:sym typeface="Calibri"/>
            </a:rPr>
            <a:t> range for the paste range. This is totally up to you.</a:t>
          </a:r>
          <a:endParaRPr sz="1400"/>
        </a:p>
        <a:p>
          <a:pPr indent="0" lvl="0" marL="0" rtl="0" algn="l">
            <a:spcBef>
              <a:spcPts val="0"/>
            </a:spcBef>
            <a:spcAft>
              <a:spcPts val="0"/>
            </a:spcAft>
            <a:buNone/>
          </a:pPr>
          <a:br>
            <a:rPr lang="en-US" sz="1100">
              <a:solidFill>
                <a:srgbClr val="000000"/>
              </a:solidFill>
              <a:latin typeface="Calibri"/>
              <a:ea typeface="Calibri"/>
              <a:cs typeface="Calibri"/>
              <a:sym typeface="Calibri"/>
            </a:rPr>
          </a:br>
          <a:r>
            <a:rPr lang="en-US" sz="1100">
              <a:solidFill>
                <a:srgbClr val="000000"/>
              </a:solidFill>
              <a:latin typeface="Calibri"/>
              <a:ea typeface="Calibri"/>
              <a:cs typeface="Calibri"/>
              <a:sym typeface="Calibri"/>
            </a:rPr>
            <a:t>To copy formulas and paste as values:</a:t>
          </a:r>
          <a:endParaRPr sz="1400"/>
        </a:p>
        <a:p>
          <a:pPr indent="0" lvl="0" marL="0" rtl="0" algn="l">
            <a:spcBef>
              <a:spcPts val="0"/>
            </a:spcBef>
            <a:spcAft>
              <a:spcPts val="0"/>
            </a:spcAft>
            <a:buNone/>
          </a:pPr>
          <a:br>
            <a:rPr lang="en-US" sz="1100">
              <a:solidFill>
                <a:srgbClr val="000000"/>
              </a:solidFill>
              <a:latin typeface="Calibri"/>
              <a:ea typeface="Calibri"/>
              <a:cs typeface="Calibri"/>
              <a:sym typeface="Calibri"/>
            </a:rPr>
          </a:br>
          <a:r>
            <a:rPr lang="en-US" sz="1100">
              <a:solidFill>
                <a:srgbClr val="000000"/>
              </a:solidFill>
              <a:latin typeface="Calibri"/>
              <a:ea typeface="Calibri"/>
              <a:cs typeface="Calibri"/>
              <a:sym typeface="Calibri"/>
            </a:rPr>
            <a:t>Copy the range with formulas and then select the range where you want to paste the values,</a:t>
          </a:r>
          <a:r>
            <a:rPr lang="en-US" sz="1100">
              <a:solidFill>
                <a:srgbClr val="000000"/>
              </a:solidFill>
              <a:latin typeface="Calibri"/>
              <a:ea typeface="Calibri"/>
              <a:cs typeface="Calibri"/>
              <a:sym typeface="Calibri"/>
            </a:rPr>
            <a:t> </a:t>
          </a:r>
          <a:r>
            <a:rPr lang="en-US" sz="1100">
              <a:solidFill>
                <a:srgbClr val="000000"/>
              </a:solidFill>
              <a:latin typeface="Calibri"/>
              <a:ea typeface="Calibri"/>
              <a:cs typeface="Calibri"/>
              <a:sym typeface="Calibri"/>
            </a:rPr>
            <a:t>often the same as the copy range. Then select the Paste dropdown on the Home ribbon, and select one of the "Paste Values" options. Alternatively, press </a:t>
          </a:r>
          <a:r>
            <a:rPr b="1" lang="en-US" sz="1100">
              <a:solidFill>
                <a:srgbClr val="000000"/>
              </a:solidFill>
              <a:latin typeface="Calibri"/>
              <a:ea typeface="Calibri"/>
              <a:cs typeface="Calibri"/>
              <a:sym typeface="Calibri"/>
            </a:rPr>
            <a:t>control+option+v</a:t>
          </a:r>
          <a:r>
            <a:rPr lang="en-US" sz="1100">
              <a:solidFill>
                <a:srgbClr val="000000"/>
              </a:solidFill>
              <a:latin typeface="Calibri"/>
              <a:ea typeface="Calibri"/>
              <a:cs typeface="Calibri"/>
              <a:sym typeface="Calibri"/>
            </a:rPr>
            <a:t> to open the Paste Special dialog box and</a:t>
          </a:r>
          <a:r>
            <a:rPr lang="en-US" sz="1100">
              <a:solidFill>
                <a:srgbClr val="000000"/>
              </a:solidFill>
              <a:latin typeface="Calibri"/>
              <a:ea typeface="Calibri"/>
              <a:cs typeface="Calibri"/>
              <a:sym typeface="Calibri"/>
            </a:rPr>
            <a:t> select one of the "Values" options.</a:t>
          </a:r>
          <a:endParaRPr sz="1100">
            <a:solidFill>
              <a:srgbClr val="000000"/>
            </a:solidFill>
          </a:endParaRPr>
        </a:p>
        <a:p>
          <a:pPr indent="0" lvl="0" marL="0" rtl="0" algn="l">
            <a:spcBef>
              <a:spcPts val="0"/>
            </a:spcBef>
            <a:spcAft>
              <a:spcPts val="0"/>
            </a:spcAft>
            <a:buNone/>
          </a:pPr>
          <a:br>
            <a:rPr lang="en-US" sz="1100">
              <a:solidFill>
                <a:srgbClr val="000000"/>
              </a:solidFill>
              <a:latin typeface="Calibri"/>
              <a:ea typeface="Calibri"/>
              <a:cs typeface="Calibri"/>
              <a:sym typeface="Calibri"/>
            </a:rPr>
          </a:br>
          <a:r>
            <a:rPr lang="en-US" sz="1100">
              <a:solidFill>
                <a:srgbClr val="000000"/>
              </a:solidFill>
              <a:latin typeface="Calibri"/>
              <a:ea typeface="Calibri"/>
              <a:cs typeface="Calibri"/>
              <a:sym typeface="Calibri"/>
            </a:rPr>
            <a:t>Try it! Copy the top gray range to the right and paste it over itself as values</a:t>
          </a:r>
          <a:r>
            <a:rPr i="0" lang="en-US" sz="1100">
              <a:solidFill>
                <a:srgbClr val="000000"/>
              </a:solidFill>
              <a:latin typeface="Calibri"/>
              <a:ea typeface="Calibri"/>
              <a:cs typeface="Calibri"/>
              <a:sym typeface="Calibri"/>
            </a:rPr>
            <a:t>.  Then </a:t>
          </a:r>
          <a:r>
            <a:rPr lang="en-US" sz="1100">
              <a:solidFill>
                <a:srgbClr val="000000"/>
              </a:solidFill>
              <a:latin typeface="Calibri"/>
              <a:ea typeface="Calibri"/>
              <a:cs typeface="Calibri"/>
              <a:sym typeface="Calibri"/>
            </a:rPr>
            <a:t>check that the paste range</a:t>
          </a:r>
          <a:r>
            <a:rPr lang="en-US" sz="1100">
              <a:solidFill>
                <a:srgbClr val="000000"/>
              </a:solidFill>
              <a:latin typeface="Calibri"/>
              <a:ea typeface="Calibri"/>
              <a:cs typeface="Calibri"/>
              <a:sym typeface="Calibri"/>
            </a:rPr>
            <a:t> contains</a:t>
          </a:r>
          <a:r>
            <a:rPr lang="en-US" sz="1100">
              <a:solidFill>
                <a:srgbClr val="000000"/>
              </a:solidFill>
              <a:latin typeface="Calibri"/>
              <a:ea typeface="Calibri"/>
              <a:cs typeface="Calibri"/>
              <a:sym typeface="Calibri"/>
            </a:rPr>
            <a:t> values,</a:t>
          </a:r>
          <a:r>
            <a:rPr lang="en-US" sz="1100">
              <a:solidFill>
                <a:srgbClr val="000000"/>
              </a:solidFill>
              <a:latin typeface="Calibri"/>
              <a:ea typeface="Calibri"/>
              <a:cs typeface="Calibri"/>
              <a:sym typeface="Calibri"/>
            </a:rPr>
            <a:t> not formulas. </a:t>
          </a:r>
          <a:endParaRPr sz="1400"/>
        </a:p>
        <a:p>
          <a:pPr indent="0" lvl="0" marL="0" rtl="0" algn="l">
            <a:spcBef>
              <a:spcPts val="0"/>
            </a:spcBef>
            <a:spcAft>
              <a:spcPts val="0"/>
            </a:spcAft>
            <a:buNone/>
          </a:pPr>
          <a:r>
            <a:t/>
          </a:r>
          <a:endParaRPr sz="1100">
            <a:solidFill>
              <a:srgbClr val="000000"/>
            </a:solidFill>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Try it again! Copy the </a:t>
          </a:r>
          <a:r>
            <a:rPr i="0" lang="en-US" sz="1100">
              <a:solidFill>
                <a:srgbClr val="000000"/>
              </a:solidFill>
              <a:latin typeface="Calibri"/>
              <a:ea typeface="Calibri"/>
              <a:cs typeface="Calibri"/>
              <a:sym typeface="Calibri"/>
            </a:rPr>
            <a:t>bottom gray range to the right and select a cell in column O for pasting.</a:t>
          </a:r>
          <a:endParaRPr sz="1400"/>
        </a:p>
        <a:p>
          <a:pPr indent="0" lvl="0" marL="0" rtl="0" algn="l">
            <a:spcBef>
              <a:spcPts val="0"/>
            </a:spcBef>
            <a:spcAft>
              <a:spcPts val="0"/>
            </a:spcAft>
            <a:buNone/>
          </a:pPr>
          <a:r>
            <a:t/>
          </a:r>
          <a:endParaRPr sz="1100">
            <a:solidFill>
              <a:srgbClr val="000000"/>
            </a:solidFill>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Here is something interesting about the examples you just tried. In the first example, it doesn't matter which of the "Paste Values" options you choose. The gray background and dollar formatting are retained because they start this way, and pasting special doesn't change them. However, in the second example, when you paste the bottom gray range to a range that starts with plain formatting, it </a:t>
          </a:r>
          <a:r>
            <a:rPr i="1" lang="en-US" sz="1100">
              <a:solidFill>
                <a:srgbClr val="000000"/>
              </a:solidFill>
              <a:latin typeface="Calibri"/>
              <a:ea typeface="Calibri"/>
              <a:cs typeface="Calibri"/>
              <a:sym typeface="Calibri"/>
            </a:rPr>
            <a:t>does </a:t>
          </a:r>
          <a:r>
            <a:rPr i="0" lang="en-US" sz="1100">
              <a:solidFill>
                <a:srgbClr val="000000"/>
              </a:solidFill>
              <a:latin typeface="Calibri"/>
              <a:ea typeface="Calibri"/>
              <a:cs typeface="Calibri"/>
              <a:sym typeface="Calibri"/>
            </a:rPr>
            <a:t>matter which "Paste Values" option you choose.</a:t>
          </a:r>
          <a:endParaRPr sz="1400"/>
        </a:p>
      </xdr:txBody>
    </xdr:sp>
    <xdr:clientData fLocksWithSheet="0"/>
  </xdr:oneCellAnchor>
  <xdr:oneCellAnchor>
    <xdr:from>
      <xdr:col>1</xdr:col>
      <xdr:colOff>-9525</xdr:colOff>
      <xdr:row>57</xdr:row>
      <xdr:rowOff>171450</xdr:rowOff>
    </xdr:from>
    <xdr:ext cx="4895850" cy="1971675"/>
    <xdr:sp>
      <xdr:nvSpPr>
        <xdr:cNvPr id="27" name="Shape 27"/>
        <xdr:cNvSpPr/>
      </xdr:nvSpPr>
      <xdr:spPr>
        <a:xfrm>
          <a:off x="2907600" y="2803688"/>
          <a:ext cx="4876800" cy="195262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Pasting Special</a:t>
          </a:r>
          <a:r>
            <a:rPr b="1" lang="en-US" sz="1100">
              <a:solidFill>
                <a:srgbClr val="000000"/>
              </a:solidFill>
              <a:latin typeface="Calibri"/>
              <a:ea typeface="Calibri"/>
              <a:cs typeface="Calibri"/>
              <a:sym typeface="Calibri"/>
            </a:rPr>
            <a:t>: </a:t>
          </a:r>
          <a:r>
            <a:rPr b="1" lang="en-US" sz="1100">
              <a:solidFill>
                <a:srgbClr val="000000"/>
              </a:solidFill>
              <a:latin typeface="Calibri"/>
              <a:ea typeface="Calibri"/>
              <a:cs typeface="Calibri"/>
              <a:sym typeface="Calibri"/>
            </a:rPr>
            <a:t>Formulas Only, Not Formats</a:t>
          </a:r>
          <a:endParaRPr sz="1400"/>
        </a:p>
        <a:p>
          <a:pPr indent="0" lvl="0" marL="0" rtl="0" algn="l">
            <a:spcBef>
              <a:spcPts val="0"/>
            </a:spcBef>
            <a:spcAft>
              <a:spcPts val="0"/>
            </a:spcAft>
            <a:buNone/>
          </a:pPr>
          <a:r>
            <a:t/>
          </a:r>
          <a:endParaRPr sz="1100">
            <a:solidFill>
              <a:srgbClr val="000000"/>
            </a:solidFill>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Sometimes you want to paste formulas to a</a:t>
          </a:r>
          <a:r>
            <a:rPr lang="en-US" sz="1100">
              <a:solidFill>
                <a:srgbClr val="000000"/>
              </a:solidFill>
              <a:latin typeface="Calibri"/>
              <a:ea typeface="Calibri"/>
              <a:cs typeface="Calibri"/>
              <a:sym typeface="Calibri"/>
            </a:rPr>
            <a:t> range, but you don't want to change the formatting of the paste range. You can do this with the "Formulas" or "Formulas &amp;Number Formatting" options.</a:t>
          </a:r>
          <a:endParaRPr sz="1100">
            <a:solidFill>
              <a:srgbClr val="000000"/>
            </a:solidFill>
          </a:endParaRPr>
        </a:p>
        <a:p>
          <a:pPr indent="0" lvl="0" marL="0" rtl="0" algn="l">
            <a:spcBef>
              <a:spcPts val="0"/>
            </a:spcBef>
            <a:spcAft>
              <a:spcPts val="0"/>
            </a:spcAft>
            <a:buNone/>
          </a:pPr>
          <a:r>
            <a:t/>
          </a:r>
          <a:endParaRPr sz="1100">
            <a:solidFill>
              <a:srgbClr val="000000"/>
            </a:solidFill>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Try it! The gray range to the right</a:t>
          </a:r>
          <a:r>
            <a:rPr lang="en-US" sz="1100">
              <a:solidFill>
                <a:srgbClr val="000000"/>
              </a:solidFill>
              <a:latin typeface="Calibri"/>
              <a:ea typeface="Calibri"/>
              <a:cs typeface="Calibri"/>
              <a:sym typeface="Calibri"/>
            </a:rPr>
            <a:t> contains formulas and various formatting. Paste these formulas to column O, but don't paste the formats. </a:t>
          </a:r>
          <a:endParaRPr sz="1100">
            <a:solidFill>
              <a:srgbClr val="000000"/>
            </a:solidFill>
          </a:endParaRPr>
        </a:p>
      </xdr:txBody>
    </xdr:sp>
    <xdr:clientData fLocksWithSheet="0"/>
  </xdr:oneCellAnchor>
  <xdr:oneCellAnchor>
    <xdr:from>
      <xdr:col>1</xdr:col>
      <xdr:colOff>-9525</xdr:colOff>
      <xdr:row>69</xdr:row>
      <xdr:rowOff>-9525</xdr:rowOff>
    </xdr:from>
    <xdr:ext cx="4895850" cy="2943225"/>
    <xdr:sp>
      <xdr:nvSpPr>
        <xdr:cNvPr id="28" name="Shape 28"/>
        <xdr:cNvSpPr/>
      </xdr:nvSpPr>
      <xdr:spPr>
        <a:xfrm>
          <a:off x="2907600" y="2317913"/>
          <a:ext cx="4876800" cy="292417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Pasting Special: Formats Only</a:t>
          </a:r>
          <a:endParaRPr sz="1400"/>
        </a:p>
        <a:p>
          <a:pPr indent="0" lvl="0" marL="0" rtl="0" algn="l">
            <a:spcBef>
              <a:spcPts val="0"/>
            </a:spcBef>
            <a:spcAft>
              <a:spcPts val="0"/>
            </a:spcAft>
            <a:buNone/>
          </a:pPr>
          <a:r>
            <a:t/>
          </a:r>
          <a:endParaRPr sz="1100">
            <a:solidFill>
              <a:srgbClr val="000000"/>
            </a:solidFill>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You frequently</a:t>
          </a:r>
          <a:r>
            <a:rPr lang="en-US" sz="1100">
              <a:solidFill>
                <a:srgbClr val="000000"/>
              </a:solidFill>
              <a:latin typeface="Calibri"/>
              <a:ea typeface="Calibri"/>
              <a:cs typeface="Calibri"/>
              <a:sym typeface="Calibri"/>
            </a:rPr>
            <a:t> </a:t>
          </a:r>
          <a:r>
            <a:rPr lang="en-US" sz="1100">
              <a:solidFill>
                <a:srgbClr val="000000"/>
              </a:solidFill>
              <a:latin typeface="Calibri"/>
              <a:ea typeface="Calibri"/>
              <a:cs typeface="Calibri"/>
              <a:sym typeface="Calibri"/>
            </a:rPr>
            <a:t>want to copy </a:t>
          </a:r>
          <a:r>
            <a:rPr i="1" lang="en-US" sz="1100">
              <a:solidFill>
                <a:srgbClr val="000000"/>
              </a:solidFill>
              <a:latin typeface="Calibri"/>
              <a:ea typeface="Calibri"/>
              <a:cs typeface="Calibri"/>
              <a:sym typeface="Calibri"/>
            </a:rPr>
            <a:t>only </a:t>
          </a:r>
          <a:r>
            <a:rPr i="0" lang="en-US" sz="1100">
              <a:solidFill>
                <a:srgbClr val="000000"/>
              </a:solidFill>
              <a:latin typeface="Calibri"/>
              <a:ea typeface="Calibri"/>
              <a:cs typeface="Calibri"/>
              <a:sym typeface="Calibri"/>
            </a:rPr>
            <a:t>the formatting of a range.</a:t>
          </a:r>
          <a:endParaRPr sz="1400"/>
        </a:p>
        <a:p>
          <a:pPr indent="0" lvl="0" marL="0" rtl="0" algn="l">
            <a:spcBef>
              <a:spcPts val="0"/>
            </a:spcBef>
            <a:spcAft>
              <a:spcPts val="0"/>
            </a:spcAft>
            <a:buNone/>
          </a:pPr>
          <a:r>
            <a:t/>
          </a:r>
          <a:endParaRPr i="0" sz="1100">
            <a:solidFill>
              <a:srgbClr val="000000"/>
            </a:solidFill>
          </a:endParaRPr>
        </a:p>
        <a:p>
          <a:pPr indent="0" lvl="0" marL="0" rtl="0" algn="l">
            <a:spcBef>
              <a:spcPts val="0"/>
            </a:spcBef>
            <a:spcAft>
              <a:spcPts val="0"/>
            </a:spcAft>
            <a:buNone/>
          </a:pPr>
          <a:r>
            <a:rPr i="0" lang="en-US" sz="1100">
              <a:solidFill>
                <a:srgbClr val="000000"/>
              </a:solidFill>
              <a:latin typeface="Calibri"/>
              <a:ea typeface="Calibri"/>
              <a:cs typeface="Calibri"/>
              <a:sym typeface="Calibri"/>
            </a:rPr>
            <a:t>The easiest way to do this is to use the </a:t>
          </a:r>
          <a:r>
            <a:rPr b="1" i="0" lang="en-US" sz="1100">
              <a:solidFill>
                <a:srgbClr val="000000"/>
              </a:solidFill>
              <a:latin typeface="Calibri"/>
              <a:ea typeface="Calibri"/>
              <a:cs typeface="Calibri"/>
              <a:sym typeface="Calibri"/>
            </a:rPr>
            <a:t>Format Painter </a:t>
          </a:r>
          <a:r>
            <a:rPr i="0" lang="en-US" sz="1100">
              <a:solidFill>
                <a:srgbClr val="000000"/>
              </a:solidFill>
              <a:latin typeface="Calibri"/>
              <a:ea typeface="Calibri"/>
              <a:cs typeface="Calibri"/>
              <a:sym typeface="Calibri"/>
            </a:rPr>
            <a:t>button next to the Paste dropdown, shown to the right. Select a cell with the format you want to copy, click the paint brush, and click a cell (or drag a range) that you want to format. Note that if you </a:t>
          </a:r>
          <a:r>
            <a:rPr i="1" lang="en-US" sz="1100">
              <a:solidFill>
                <a:srgbClr val="000000"/>
              </a:solidFill>
              <a:latin typeface="Calibri"/>
              <a:ea typeface="Calibri"/>
              <a:cs typeface="Calibri"/>
              <a:sym typeface="Calibri"/>
            </a:rPr>
            <a:t>double-click </a:t>
          </a:r>
          <a:r>
            <a:rPr i="0" lang="en-US" sz="1100">
              <a:solidFill>
                <a:srgbClr val="000000"/>
              </a:solidFill>
              <a:latin typeface="Calibri"/>
              <a:ea typeface="Calibri"/>
              <a:cs typeface="Calibri"/>
              <a:sym typeface="Calibri"/>
            </a:rPr>
            <a:t>the paint brush, you can copy the format multiple times. Press the esc key when you are finished. </a:t>
          </a:r>
          <a:endParaRPr sz="1400"/>
        </a:p>
        <a:p>
          <a:pPr indent="0" lvl="0" marL="0" rtl="0" algn="l">
            <a:spcBef>
              <a:spcPts val="0"/>
            </a:spcBef>
            <a:spcAft>
              <a:spcPts val="0"/>
            </a:spcAft>
            <a:buNone/>
          </a:pPr>
          <a:r>
            <a:t/>
          </a:r>
          <a:endParaRPr i="0"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i="0" lang="en-US" sz="1100">
              <a:solidFill>
                <a:srgbClr val="000000"/>
              </a:solidFill>
              <a:latin typeface="Calibri"/>
              <a:ea typeface="Calibri"/>
              <a:cs typeface="Calibri"/>
              <a:sym typeface="Calibri"/>
            </a:rPr>
            <a:t>Try it! Copy the formats (numbers formats, font, background, and border) in column K to column M. Don't copy the values, just the formats. Then enter some values in column M to check that the formatting is correct.</a:t>
          </a:r>
          <a:endParaRPr sz="1100">
            <a:solidFill>
              <a:srgbClr val="000000"/>
            </a:solidFill>
          </a:endParaRPr>
        </a:p>
      </xdr:txBody>
    </xdr:sp>
    <xdr:clientData fLocksWithSheet="0"/>
  </xdr:oneCellAnchor>
  <xdr:oneCellAnchor>
    <xdr:from>
      <xdr:col>1</xdr:col>
      <xdr:colOff>-9525</xdr:colOff>
      <xdr:row>84</xdr:row>
      <xdr:rowOff>171450</xdr:rowOff>
    </xdr:from>
    <xdr:ext cx="4895850" cy="3971925"/>
    <xdr:sp>
      <xdr:nvSpPr>
        <xdr:cNvPr id="29" name="Shape 29"/>
        <xdr:cNvSpPr/>
      </xdr:nvSpPr>
      <xdr:spPr>
        <a:xfrm>
          <a:off x="2907600" y="1808325"/>
          <a:ext cx="4876800" cy="394335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Paste</a:t>
          </a:r>
          <a:r>
            <a:rPr b="1" lang="en-US" sz="1100">
              <a:solidFill>
                <a:srgbClr val="000000"/>
              </a:solidFill>
              <a:latin typeface="Calibri"/>
              <a:ea typeface="Calibri"/>
              <a:cs typeface="Calibri"/>
              <a:sym typeface="Calibri"/>
            </a:rPr>
            <a:t> Special: </a:t>
          </a:r>
          <a:r>
            <a:rPr b="1" lang="en-US" sz="1100">
              <a:solidFill>
                <a:srgbClr val="000000"/>
              </a:solidFill>
              <a:latin typeface="Calibri"/>
              <a:ea typeface="Calibri"/>
              <a:cs typeface="Calibri"/>
              <a:sym typeface="Calibri"/>
            </a:rPr>
            <a:t>Multiplying (or Adding, Subtracting, Dividing)</a:t>
          </a:r>
          <a:r>
            <a:rPr b="1" lang="en-US" sz="1100">
              <a:solidFill>
                <a:srgbClr val="000000"/>
              </a:solidFill>
              <a:latin typeface="Calibri"/>
              <a:ea typeface="Calibri"/>
              <a:cs typeface="Calibri"/>
              <a:sym typeface="Calibri"/>
            </a:rPr>
            <a:t> by a Constant</a:t>
          </a:r>
          <a:endParaRPr b="1" sz="1100">
            <a:solidFill>
              <a:srgbClr val="000000"/>
            </a:solidFill>
          </a:endParaRPr>
        </a:p>
        <a:p>
          <a:pPr indent="0" lvl="0" marL="0" rtl="0" algn="l">
            <a:spcBef>
              <a:spcPts val="0"/>
            </a:spcBef>
            <a:spcAft>
              <a:spcPts val="0"/>
            </a:spcAft>
            <a:buNone/>
          </a:pPr>
          <a:r>
            <a:t/>
          </a:r>
          <a:endParaRPr sz="1100">
            <a:solidFill>
              <a:srgbClr val="000000"/>
            </a:solidFill>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Sometimes you would like to multipy each number in a range by a constant. For example, if</a:t>
          </a:r>
          <a:r>
            <a:rPr lang="en-US" sz="1100">
              <a:solidFill>
                <a:srgbClr val="000000"/>
              </a:solidFill>
              <a:latin typeface="Calibri"/>
              <a:ea typeface="Calibri"/>
              <a:cs typeface="Calibri"/>
              <a:sym typeface="Calibri"/>
            </a:rPr>
            <a:t> you have revenues expressed in thousands of dollars, you might want to multiply each value by 1000 so that they are expressed in dollars. Fortunately, you do this </a:t>
          </a:r>
          <a:r>
            <a:rPr i="1" lang="en-US" sz="1100">
              <a:solidFill>
                <a:srgbClr val="000000"/>
              </a:solidFill>
              <a:latin typeface="Calibri"/>
              <a:ea typeface="Calibri"/>
              <a:cs typeface="Calibri"/>
              <a:sym typeface="Calibri"/>
            </a:rPr>
            <a:t>without </a:t>
          </a:r>
          <a:r>
            <a:rPr i="0" lang="en-US" sz="1100">
              <a:solidFill>
                <a:srgbClr val="000000"/>
              </a:solidFill>
              <a:latin typeface="Calibri"/>
              <a:ea typeface="Calibri"/>
              <a:cs typeface="Calibri"/>
              <a:sym typeface="Calibri"/>
            </a:rPr>
            <a:t>any formulas!</a:t>
          </a:r>
          <a:endParaRPr sz="1100">
            <a:solidFill>
              <a:srgbClr val="000000"/>
            </a:solidFill>
          </a:endParaRPr>
        </a:p>
        <a:p>
          <a:pPr indent="0" lvl="0" marL="0" rtl="0" algn="l">
            <a:spcBef>
              <a:spcPts val="0"/>
            </a:spcBef>
            <a:spcAft>
              <a:spcPts val="0"/>
            </a:spcAft>
            <a:buNone/>
          </a:pPr>
          <a:r>
            <a:t/>
          </a:r>
          <a:endParaRPr sz="1100">
            <a:solidFill>
              <a:srgbClr val="000000"/>
            </a:solidFill>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To multiply a range by a constant:</a:t>
          </a:r>
          <a:endParaRPr sz="1400"/>
        </a:p>
        <a:p>
          <a:pPr indent="0" lvl="0" marL="0" rtl="0" algn="l">
            <a:spcBef>
              <a:spcPts val="0"/>
            </a:spcBef>
            <a:spcAft>
              <a:spcPts val="0"/>
            </a:spcAft>
            <a:buNone/>
          </a:pPr>
          <a:r>
            <a:t/>
          </a:r>
          <a:endParaRPr sz="1100">
            <a:solidFill>
              <a:srgbClr val="000000"/>
            </a:solidFill>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Enter the constant in a blank cell, and copy this cell. Then select the range of values to multiply and select Multiply </a:t>
          </a:r>
          <a:r>
            <a:rPr i="0" lang="en-US" sz="1100">
              <a:solidFill>
                <a:srgbClr val="000000"/>
              </a:solidFill>
              <a:latin typeface="Calibri"/>
              <a:ea typeface="Calibri"/>
              <a:cs typeface="Calibri"/>
              <a:sym typeface="Calibri"/>
            </a:rPr>
            <a:t>from the Paste Special dialog box. </a:t>
          </a:r>
          <a:endParaRPr sz="1400"/>
        </a:p>
        <a:p>
          <a:pPr indent="0" lvl="0" marL="0" rtl="0" algn="l">
            <a:spcBef>
              <a:spcPts val="0"/>
            </a:spcBef>
            <a:spcAft>
              <a:spcPts val="0"/>
            </a:spcAft>
            <a:buNone/>
          </a:pPr>
          <a:r>
            <a:t/>
          </a:r>
          <a:endParaRPr i="0" sz="1100">
            <a:solidFill>
              <a:srgbClr val="000000"/>
            </a:solidFill>
            <a:latin typeface="Calibri"/>
            <a:ea typeface="Calibri"/>
            <a:cs typeface="Calibri"/>
            <a:sym typeface="Calibri"/>
          </a:endParaRPr>
        </a:p>
        <a:p>
          <a:pPr indent="0" lvl="0" marL="0" rtl="0" algn="l">
            <a:spcBef>
              <a:spcPts val="0"/>
            </a:spcBef>
            <a:spcAft>
              <a:spcPts val="0"/>
            </a:spcAft>
            <a:buNone/>
          </a:pPr>
          <a:r>
            <a:rPr i="0" lang="en-US" sz="1100">
              <a:solidFill>
                <a:srgbClr val="000000"/>
              </a:solidFill>
              <a:latin typeface="Calibri"/>
              <a:ea typeface="Calibri"/>
              <a:cs typeface="Calibri"/>
              <a:sym typeface="Calibri"/>
            </a:rPr>
            <a:t>This same method can also be used to add, subtract, or divide by a constant. However, note that you </a:t>
          </a:r>
          <a:r>
            <a:rPr i="1" lang="en-US" sz="1100">
              <a:solidFill>
                <a:srgbClr val="000000"/>
              </a:solidFill>
              <a:latin typeface="Calibri"/>
              <a:ea typeface="Calibri"/>
              <a:cs typeface="Calibri"/>
              <a:sym typeface="Calibri"/>
            </a:rPr>
            <a:t>do </a:t>
          </a:r>
          <a:r>
            <a:rPr i="0" lang="en-US" sz="1100">
              <a:solidFill>
                <a:srgbClr val="000000"/>
              </a:solidFill>
              <a:latin typeface="Calibri"/>
              <a:ea typeface="Calibri"/>
              <a:cs typeface="Calibri"/>
              <a:sym typeface="Calibri"/>
            </a:rPr>
            <a:t>need to do this from the Paste Special dialog box.</a:t>
          </a:r>
          <a:endParaRPr sz="1400"/>
        </a:p>
        <a:p>
          <a:pPr indent="0" lvl="0" marL="0" rtl="0" algn="l">
            <a:spcBef>
              <a:spcPts val="0"/>
            </a:spcBef>
            <a:spcAft>
              <a:spcPts val="0"/>
            </a:spcAft>
            <a:buNone/>
          </a:pPr>
          <a:r>
            <a:t/>
          </a:r>
          <a:endParaRPr i="0" sz="1100">
            <a:solidFill>
              <a:srgbClr val="000000"/>
            </a:solidFill>
            <a:latin typeface="Calibri"/>
            <a:ea typeface="Calibri"/>
            <a:cs typeface="Calibri"/>
            <a:sym typeface="Calibri"/>
          </a:endParaRPr>
        </a:p>
        <a:p>
          <a:pPr indent="0" lvl="0" marL="0" rtl="0" algn="l">
            <a:spcBef>
              <a:spcPts val="0"/>
            </a:spcBef>
            <a:spcAft>
              <a:spcPts val="0"/>
            </a:spcAft>
            <a:buNone/>
          </a:pPr>
          <a:r>
            <a:rPr i="0" lang="en-US" sz="1100">
              <a:solidFill>
                <a:srgbClr val="000000"/>
              </a:solidFill>
              <a:latin typeface="Calibri"/>
              <a:ea typeface="Calibri"/>
              <a:cs typeface="Calibri"/>
              <a:sym typeface="Calibri"/>
            </a:rPr>
            <a:t>Try it! Multiply each value in the range to the right by 1000. Then restore them to their original values by dividing each value by 1000. Notice that no formulas are involved; the numbers simply change. So once you are finished, you can delete the multiplier from the cell where you entered it.</a:t>
          </a:r>
          <a:endParaRPr sz="1100">
            <a:solidFill>
              <a:srgbClr val="000000"/>
            </a:solidFill>
          </a:endParaRPr>
        </a:p>
      </xdr:txBody>
    </xdr:sp>
    <xdr:clientData fLocksWithSheet="0"/>
  </xdr:oneCellAnchor>
  <xdr:oneCellAnchor>
    <xdr:from>
      <xdr:col>10</xdr:col>
      <xdr:colOff>0</xdr:colOff>
      <xdr:row>3</xdr:row>
      <xdr:rowOff>0</xdr:rowOff>
    </xdr:from>
    <xdr:ext cx="647700" cy="781050"/>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0</xdr:colOff>
      <xdr:row>7</xdr:row>
      <xdr:rowOff>19050</xdr:rowOff>
    </xdr:from>
    <xdr:ext cx="1838325" cy="3971925"/>
    <xdr:pic>
      <xdr:nvPicPr>
        <xdr:cNvPr id="0" name="image4.png"/>
        <xdr:cNvPicPr preferRelativeResize="0"/>
      </xdr:nvPicPr>
      <xdr:blipFill>
        <a:blip cstate="print" r:embed="rId2"/>
        <a:stretch>
          <a:fillRect/>
        </a:stretch>
      </xdr:blipFill>
      <xdr:spPr>
        <a:prstGeom prst="rect">
          <a:avLst/>
        </a:prstGeom>
        <a:noFill/>
      </xdr:spPr>
    </xdr:pic>
    <xdr:clientData fLocksWithSheet="0"/>
  </xdr:oneCellAnchor>
  <xdr:oneCellAnchor>
    <xdr:from>
      <xdr:col>14</xdr:col>
      <xdr:colOff>0</xdr:colOff>
      <xdr:row>3</xdr:row>
      <xdr:rowOff>0</xdr:rowOff>
    </xdr:from>
    <xdr:ext cx="3009900" cy="3438525"/>
    <xdr:pic>
      <xdr:nvPicPr>
        <xdr:cNvPr id="0" name="image6.png"/>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0</xdr:colOff>
      <xdr:row>70</xdr:row>
      <xdr:rowOff>0</xdr:rowOff>
    </xdr:from>
    <xdr:ext cx="1028700" cy="933450"/>
    <xdr:pic>
      <xdr:nvPicPr>
        <xdr:cNvPr id="0" name="image7.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xdr:colOff>
      <xdr:row>1</xdr:row>
      <xdr:rowOff>171450</xdr:rowOff>
    </xdr:from>
    <xdr:ext cx="4895850" cy="4619625"/>
    <xdr:sp>
      <xdr:nvSpPr>
        <xdr:cNvPr id="30" name="Shape 30"/>
        <xdr:cNvSpPr/>
      </xdr:nvSpPr>
      <xdr:spPr>
        <a:xfrm>
          <a:off x="2907600" y="1479713"/>
          <a:ext cx="4876800" cy="460057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Transposing a Range with Paste Special</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Often you set up a spreadsheet and then decide that you would rather have a portion of it transposed. That is, you would like to “turn it on its side,” so that rows become columns and vice versa. This is simple with one of Excel’s Paste Special options.</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To transpose a range:</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Copy a range that you want to transpose. Then select the upper left cell of the range where you want the transposed version, click the Paste dropdown, and select the Transpose option circled to the right. Alternatively, you can click Paste Special to open the Paste Special dialog box,</a:t>
          </a:r>
          <a:r>
            <a:rPr lang="en-US" sz="1100">
              <a:solidFill>
                <a:srgbClr val="000000"/>
              </a:solidFill>
              <a:latin typeface="Calibri"/>
              <a:ea typeface="Calibri"/>
              <a:cs typeface="Calibri"/>
              <a:sym typeface="Calibri"/>
            </a:rPr>
            <a:t> and then select its Transpose option.</a:t>
          </a:r>
          <a:endParaRPr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Make sure there is enough room for the transposed version. For example, if the original range has 3 rows and 5 columns, the transposed version will have 5 rows and 3 columns. If you select cell D5, say, as the upper left cell for the transposed version, everything in the range D5:F9 will be overwritten by the transposed version.</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Try it! Transpose the range to the right to some</a:t>
          </a:r>
          <a:r>
            <a:rPr b="0" lang="en-US" sz="1100">
              <a:solidFill>
                <a:srgbClr val="000000"/>
              </a:solidFill>
              <a:latin typeface="Calibri"/>
              <a:ea typeface="Calibri"/>
              <a:cs typeface="Calibri"/>
              <a:sym typeface="Calibri"/>
            </a:rPr>
            <a:t> blank </a:t>
          </a:r>
          <a:r>
            <a:rPr b="0" lang="en-US" sz="1100">
              <a:solidFill>
                <a:srgbClr val="000000"/>
              </a:solidFill>
              <a:latin typeface="Calibri"/>
              <a:ea typeface="Calibri"/>
              <a:cs typeface="Calibri"/>
              <a:sym typeface="Calibri"/>
            </a:rPr>
            <a:t>range</a:t>
          </a:r>
          <a:r>
            <a:rPr b="0" lang="en-US" sz="1100">
              <a:solidFill>
                <a:srgbClr val="000000"/>
              </a:solidFill>
              <a:latin typeface="Calibri"/>
              <a:ea typeface="Calibri"/>
              <a:cs typeface="Calibri"/>
              <a:sym typeface="Calibri"/>
            </a:rPr>
            <a:t>. Note that the gray cells contain formulas. Do the corresponding pasted cells still have formulas? Are they still correct? Does the number formatting get pasted? What about other formatting?</a:t>
          </a:r>
          <a:endParaRPr b="0" sz="1100">
            <a:solidFill>
              <a:srgbClr val="000000"/>
            </a:solidFill>
            <a:latin typeface="Calibri"/>
            <a:ea typeface="Calibri"/>
            <a:cs typeface="Calibri"/>
            <a:sym typeface="Calibri"/>
          </a:endParaRPr>
        </a:p>
      </xdr:txBody>
    </xdr:sp>
    <xdr:clientData fLocksWithSheet="0"/>
  </xdr:oneCellAnchor>
  <xdr:oneCellAnchor>
    <xdr:from>
      <xdr:col>1</xdr:col>
      <xdr:colOff>-9525</xdr:colOff>
      <xdr:row>26</xdr:row>
      <xdr:rowOff>-9525</xdr:rowOff>
    </xdr:from>
    <xdr:ext cx="4895850" cy="7362825"/>
    <xdr:sp>
      <xdr:nvSpPr>
        <xdr:cNvPr id="31" name="Shape 31"/>
        <xdr:cNvSpPr/>
      </xdr:nvSpPr>
      <xdr:spPr>
        <a:xfrm>
          <a:off x="2907600" y="112875"/>
          <a:ext cx="4876800" cy="733425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Transposing a Range with the TRANSPOSE Function</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A </a:t>
          </a:r>
          <a:r>
            <a:rPr lang="en-US" sz="1100">
              <a:solidFill>
                <a:srgbClr val="000000"/>
              </a:solidFill>
              <a:latin typeface="Calibri"/>
              <a:ea typeface="Calibri"/>
              <a:cs typeface="Calibri"/>
              <a:sym typeface="Calibri"/>
            </a:rPr>
            <a:t>more advanced way of transposing a range is with Excel's TRANSPOSE function. This a special kind of function that is used only in an </a:t>
          </a:r>
          <a:r>
            <a:rPr i="1" lang="en-US" sz="1100">
              <a:solidFill>
                <a:srgbClr val="000000"/>
              </a:solidFill>
              <a:latin typeface="Calibri"/>
              <a:ea typeface="Calibri"/>
              <a:cs typeface="Calibri"/>
              <a:sym typeface="Calibri"/>
            </a:rPr>
            <a:t>array formula</a:t>
          </a:r>
          <a:r>
            <a:rPr i="0" lang="en-US" sz="1100">
              <a:solidFill>
                <a:srgbClr val="000000"/>
              </a:solidFill>
              <a:latin typeface="Calibri"/>
              <a:ea typeface="Calibri"/>
              <a:cs typeface="Calibri"/>
              <a:sym typeface="Calibri"/>
            </a:rPr>
            <a:t>. An array formula operates on a whole range at once. More information about array formulas is provided in the Array Formulas topic in this tutorial.</a:t>
          </a:r>
          <a:endParaRPr sz="1400"/>
        </a:p>
        <a:p>
          <a:pPr indent="0" lvl="0" marL="0" rtl="0" algn="l">
            <a:spcBef>
              <a:spcPts val="0"/>
            </a:spcBef>
            <a:spcAft>
              <a:spcPts val="0"/>
            </a:spcAft>
            <a:buNone/>
          </a:pPr>
          <a:r>
            <a:t/>
          </a:r>
          <a:endParaRPr i="0" sz="1100">
            <a:solidFill>
              <a:srgbClr val="000000"/>
            </a:solidFill>
            <a:latin typeface="Calibri"/>
            <a:ea typeface="Calibri"/>
            <a:cs typeface="Calibri"/>
            <a:sym typeface="Calibri"/>
          </a:endParaRPr>
        </a:p>
        <a:p>
          <a:pPr indent="0" lvl="0" marL="0" rtl="0" algn="l">
            <a:spcBef>
              <a:spcPts val="0"/>
            </a:spcBef>
            <a:spcAft>
              <a:spcPts val="0"/>
            </a:spcAft>
            <a:buNone/>
          </a:pPr>
          <a:r>
            <a:rPr i="0" lang="en-US" sz="1100">
              <a:solidFill>
                <a:srgbClr val="000000"/>
              </a:solidFill>
              <a:latin typeface="Calibri"/>
              <a:ea typeface="Calibri"/>
              <a:cs typeface="Calibri"/>
              <a:sym typeface="Calibri"/>
            </a:rPr>
            <a:t>To use the TRANSPOSE function:</a:t>
          </a:r>
          <a:endParaRPr sz="1400"/>
        </a:p>
        <a:p>
          <a:pPr indent="0" lvl="0" marL="0" rtl="0" algn="l">
            <a:spcBef>
              <a:spcPts val="0"/>
            </a:spcBef>
            <a:spcAft>
              <a:spcPts val="0"/>
            </a:spcAft>
            <a:buNone/>
          </a:pPr>
          <a:r>
            <a:t/>
          </a:r>
          <a:endParaRPr i="0" sz="1100">
            <a:solidFill>
              <a:srgbClr val="000000"/>
            </a:solidFill>
            <a:latin typeface="Calibri"/>
            <a:ea typeface="Calibri"/>
            <a:cs typeface="Calibri"/>
            <a:sym typeface="Calibri"/>
          </a:endParaRPr>
        </a:p>
        <a:p>
          <a:pPr indent="0" lvl="0" marL="0" rtl="0" algn="l">
            <a:spcBef>
              <a:spcPts val="0"/>
            </a:spcBef>
            <a:spcAft>
              <a:spcPts val="0"/>
            </a:spcAft>
            <a:buNone/>
          </a:pPr>
          <a:r>
            <a:rPr i="0" lang="en-US" sz="1100">
              <a:solidFill>
                <a:srgbClr val="000000"/>
              </a:solidFill>
              <a:latin typeface="Calibri"/>
              <a:ea typeface="Calibri"/>
              <a:cs typeface="Calibri"/>
              <a:sym typeface="Calibri"/>
            </a:rPr>
            <a:t>1. Select the entire range where you want the result to go. For example, if you are transposing a range with 3 rows and 5 columns, select a blank range with 5 rows and 3 columns for the result.</a:t>
          </a:r>
          <a:endParaRPr sz="1400"/>
        </a:p>
        <a:p>
          <a:pPr indent="0" lvl="0" marL="0" rtl="0" algn="l">
            <a:spcBef>
              <a:spcPts val="0"/>
            </a:spcBef>
            <a:spcAft>
              <a:spcPts val="0"/>
            </a:spcAft>
            <a:buNone/>
          </a:pPr>
          <a:r>
            <a:t/>
          </a:r>
          <a:endParaRPr i="0" sz="1100">
            <a:solidFill>
              <a:srgbClr val="000000"/>
            </a:solidFill>
            <a:latin typeface="Calibri"/>
            <a:ea typeface="Calibri"/>
            <a:cs typeface="Calibri"/>
            <a:sym typeface="Calibri"/>
          </a:endParaRPr>
        </a:p>
        <a:p>
          <a:pPr indent="0" lvl="0" marL="0" rtl="0" algn="l">
            <a:spcBef>
              <a:spcPts val="0"/>
            </a:spcBef>
            <a:spcAft>
              <a:spcPts val="0"/>
            </a:spcAft>
            <a:buNone/>
          </a:pPr>
          <a:r>
            <a:rPr i="0" lang="en-US" sz="1100">
              <a:solidFill>
                <a:srgbClr val="000000"/>
              </a:solidFill>
              <a:latin typeface="Calibri"/>
              <a:ea typeface="Calibri"/>
              <a:cs typeface="Calibri"/>
              <a:sym typeface="Calibri"/>
            </a:rPr>
            <a:t>2. Enter the formula in the syntax </a:t>
          </a:r>
          <a:r>
            <a:rPr b="1" i="0" lang="en-US" sz="1100">
              <a:solidFill>
                <a:srgbClr val="000000"/>
              </a:solidFill>
              <a:latin typeface="Calibri"/>
              <a:ea typeface="Calibri"/>
              <a:cs typeface="Calibri"/>
              <a:sym typeface="Calibri"/>
            </a:rPr>
            <a:t>=TRANSPOSE(</a:t>
          </a:r>
          <a:r>
            <a:rPr b="1" i="1" lang="en-US" sz="1100">
              <a:solidFill>
                <a:srgbClr val="000000"/>
              </a:solidFill>
              <a:latin typeface="Calibri"/>
              <a:ea typeface="Calibri"/>
              <a:cs typeface="Calibri"/>
              <a:sym typeface="Calibri"/>
            </a:rPr>
            <a:t>copy_range</a:t>
          </a:r>
          <a:r>
            <a:rPr b="1" i="0" lang="en-US" sz="1100">
              <a:solidFill>
                <a:srgbClr val="000000"/>
              </a:solidFill>
              <a:latin typeface="Calibri"/>
              <a:ea typeface="Calibri"/>
              <a:cs typeface="Calibri"/>
              <a:sym typeface="Calibri"/>
            </a:rPr>
            <a:t>)</a:t>
          </a:r>
          <a:r>
            <a:rPr b="0" i="0" lang="en-US" sz="1100">
              <a:solidFill>
                <a:srgbClr val="000000"/>
              </a:solidFill>
              <a:latin typeface="Calibri"/>
              <a:ea typeface="Calibri"/>
              <a:cs typeface="Calibri"/>
              <a:sym typeface="Calibri"/>
            </a:rPr>
            <a:t>, where </a:t>
          </a:r>
          <a:r>
            <a:rPr b="0" i="1" lang="en-US" sz="1100">
              <a:solidFill>
                <a:srgbClr val="000000"/>
              </a:solidFill>
              <a:latin typeface="Calibri"/>
              <a:ea typeface="Calibri"/>
              <a:cs typeface="Calibri"/>
              <a:sym typeface="Calibri"/>
            </a:rPr>
            <a:t>copy_range </a:t>
          </a:r>
          <a:r>
            <a:rPr b="0" i="0" lang="en-US" sz="1100">
              <a:solidFill>
                <a:srgbClr val="000000"/>
              </a:solidFill>
              <a:latin typeface="Calibri"/>
              <a:ea typeface="Calibri"/>
              <a:cs typeface="Calibri"/>
              <a:sym typeface="Calibri"/>
            </a:rPr>
            <a:t>is the address of the range to be copied. (A range name would also work.)</a:t>
          </a:r>
          <a:endParaRPr sz="1400"/>
        </a:p>
        <a:p>
          <a:pPr indent="0" lvl="0" marL="0" rtl="0" algn="l">
            <a:spcBef>
              <a:spcPts val="0"/>
            </a:spcBef>
            <a:spcAft>
              <a:spcPts val="0"/>
            </a:spcAft>
            <a:buNone/>
          </a:pPr>
          <a:r>
            <a:t/>
          </a:r>
          <a:endParaRPr b="0" i="0" sz="1100">
            <a:solidFill>
              <a:srgbClr val="000000"/>
            </a:solidFill>
            <a:latin typeface="Calibri"/>
            <a:ea typeface="Calibri"/>
            <a:cs typeface="Calibri"/>
            <a:sym typeface="Calibri"/>
          </a:endParaRPr>
        </a:p>
        <a:p>
          <a:pPr indent="0" lvl="0" marL="0" rtl="0" algn="l">
            <a:spcBef>
              <a:spcPts val="0"/>
            </a:spcBef>
            <a:spcAft>
              <a:spcPts val="0"/>
            </a:spcAft>
            <a:buNone/>
          </a:pPr>
          <a:r>
            <a:rPr b="0" i="0" lang="en-US" sz="1100">
              <a:solidFill>
                <a:srgbClr val="000000"/>
              </a:solidFill>
              <a:latin typeface="Calibri"/>
              <a:ea typeface="Calibri"/>
              <a:cs typeface="Calibri"/>
              <a:sym typeface="Calibri"/>
            </a:rPr>
            <a:t>3. Press </a:t>
          </a:r>
          <a:r>
            <a:rPr b="1" i="0" lang="en-US" sz="1100">
              <a:solidFill>
                <a:srgbClr val="000000"/>
              </a:solidFill>
              <a:latin typeface="Calibri"/>
              <a:ea typeface="Calibri"/>
              <a:cs typeface="Calibri"/>
              <a:sym typeface="Calibri"/>
            </a:rPr>
            <a:t>control+shift+return</a:t>
          </a:r>
          <a:r>
            <a:rPr b="0" i="0" lang="en-US" sz="1100">
              <a:solidFill>
                <a:srgbClr val="000000"/>
              </a:solidFill>
              <a:latin typeface="Calibri"/>
              <a:ea typeface="Calibri"/>
              <a:cs typeface="Calibri"/>
              <a:sym typeface="Calibri"/>
            </a:rPr>
            <a:t> (all three keys at once), not just return. You always use this key combination to enter an array formula.</a:t>
          </a:r>
          <a:endParaRPr sz="1400"/>
        </a:p>
        <a:p>
          <a:pPr indent="0" lvl="0" marL="0" rtl="0" algn="l">
            <a:spcBef>
              <a:spcPts val="0"/>
            </a:spcBef>
            <a:spcAft>
              <a:spcPts val="0"/>
            </a:spcAft>
            <a:buNone/>
          </a:pPr>
          <a:r>
            <a:t/>
          </a:r>
          <a:endParaRPr b="0" i="0" sz="1100">
            <a:solidFill>
              <a:srgbClr val="000000"/>
            </a:solidFill>
            <a:latin typeface="Calibri"/>
            <a:ea typeface="Calibri"/>
            <a:cs typeface="Calibri"/>
            <a:sym typeface="Calibri"/>
          </a:endParaRPr>
        </a:p>
        <a:p>
          <a:pPr indent="0" lvl="0" marL="0" rtl="0" algn="l">
            <a:spcBef>
              <a:spcPts val="0"/>
            </a:spcBef>
            <a:spcAft>
              <a:spcPts val="0"/>
            </a:spcAft>
            <a:buNone/>
          </a:pPr>
          <a:r>
            <a:rPr b="0" i="0" lang="en-US" sz="1100">
              <a:solidFill>
                <a:srgbClr val="000000"/>
              </a:solidFill>
              <a:latin typeface="Calibri"/>
              <a:ea typeface="Calibri"/>
              <a:cs typeface="Calibri"/>
              <a:sym typeface="Calibri"/>
            </a:rPr>
            <a:t>Try it! Use the TRANSPOSE function to transpose the range to the right to some blank range. After you press control+shift+return, look at the formula bar. You will see that there are curly brackets around the formula. You do </a:t>
          </a:r>
          <a:r>
            <a:rPr b="0" i="1" lang="en-US" sz="1100">
              <a:solidFill>
                <a:srgbClr val="000000"/>
              </a:solidFill>
              <a:latin typeface="Calibri"/>
              <a:ea typeface="Calibri"/>
              <a:cs typeface="Calibri"/>
              <a:sym typeface="Calibri"/>
            </a:rPr>
            <a:t>not </a:t>
          </a:r>
          <a:r>
            <a:rPr b="0" i="0" lang="en-US" sz="1100">
              <a:solidFill>
                <a:srgbClr val="000000"/>
              </a:solidFill>
              <a:latin typeface="Calibri"/>
              <a:ea typeface="Calibri"/>
              <a:cs typeface="Calibri"/>
              <a:sym typeface="Calibri"/>
            </a:rPr>
            <a:t>actually type these curly brackets. They simply indicate that this is an array formula.</a:t>
          </a:r>
          <a:endParaRPr sz="1400"/>
        </a:p>
        <a:p>
          <a:pPr indent="0" lvl="0" marL="0" rtl="0" algn="l">
            <a:spcBef>
              <a:spcPts val="0"/>
            </a:spcBef>
            <a:spcAft>
              <a:spcPts val="0"/>
            </a:spcAft>
            <a:buNone/>
          </a:pPr>
          <a:r>
            <a:t/>
          </a:r>
          <a:endParaRPr b="0" i="0" sz="1100">
            <a:solidFill>
              <a:srgbClr val="000000"/>
            </a:solidFill>
            <a:latin typeface="Calibri"/>
            <a:ea typeface="Calibri"/>
            <a:cs typeface="Calibri"/>
            <a:sym typeface="Calibri"/>
          </a:endParaRPr>
        </a:p>
        <a:p>
          <a:pPr indent="0" lvl="0" marL="0" rtl="0" algn="l">
            <a:spcBef>
              <a:spcPts val="0"/>
            </a:spcBef>
            <a:spcAft>
              <a:spcPts val="0"/>
            </a:spcAft>
            <a:buNone/>
          </a:pPr>
          <a:r>
            <a:rPr b="0" i="0" lang="en-US" sz="1100">
              <a:solidFill>
                <a:srgbClr val="000000"/>
              </a:solidFill>
              <a:latin typeface="Calibri"/>
              <a:ea typeface="Calibri"/>
              <a:cs typeface="Calibri"/>
              <a:sym typeface="Calibri"/>
            </a:rPr>
            <a:t>At least for this example, the TRANSPOSE function method has a couple of disadvantages. First, the formatting is lost. Second, you will see a 0 in the upper left cell of the transpose range. This is because the upper left cell of the copied range is blank. Unfortunately, you can't delete this 0 (although you could paint it white). The result of TRANSPOSE comes as a "package," and you can't delete or move any part of the package; you can only delete or move the whole thing.</a:t>
          </a:r>
          <a:endParaRPr sz="1400"/>
        </a:p>
        <a:p>
          <a:pPr indent="0" lvl="0" marL="0" rtl="0" algn="l">
            <a:spcBef>
              <a:spcPts val="0"/>
            </a:spcBef>
            <a:spcAft>
              <a:spcPts val="0"/>
            </a:spcAft>
            <a:buNone/>
          </a:pPr>
          <a:r>
            <a:t/>
          </a:r>
          <a:endParaRPr b="0" i="0" sz="1100">
            <a:solidFill>
              <a:srgbClr val="000000"/>
            </a:solidFill>
            <a:latin typeface="Calibri"/>
            <a:ea typeface="Calibri"/>
            <a:cs typeface="Calibri"/>
            <a:sym typeface="Calibri"/>
          </a:endParaRPr>
        </a:p>
        <a:p>
          <a:pPr indent="0" lvl="0" marL="0" rtl="0" algn="l">
            <a:spcBef>
              <a:spcPts val="0"/>
            </a:spcBef>
            <a:spcAft>
              <a:spcPts val="0"/>
            </a:spcAft>
            <a:buNone/>
          </a:pPr>
          <a:r>
            <a:rPr b="0" i="0" lang="en-US" sz="1100">
              <a:solidFill>
                <a:srgbClr val="000000"/>
              </a:solidFill>
              <a:latin typeface="Calibri"/>
              <a:ea typeface="Calibri"/>
              <a:cs typeface="Calibri"/>
              <a:sym typeface="Calibri"/>
            </a:rPr>
            <a:t>However, there is one place where the TRANSPOSE function is really useful, namely, when you perform matrix multiplication (which is discussed in the Array Formulas topic of this tutorial). Then you often need to use TRANSPOSE so that the matrix multiplication is well-defined. For example, you aren't allowed to multiply a 3x1 column by a 3x3 matrix. But you </a:t>
          </a:r>
          <a:r>
            <a:rPr b="0" i="1" lang="en-US" sz="1100">
              <a:solidFill>
                <a:srgbClr val="000000"/>
              </a:solidFill>
              <a:latin typeface="Calibri"/>
              <a:ea typeface="Calibri"/>
              <a:cs typeface="Calibri"/>
              <a:sym typeface="Calibri"/>
            </a:rPr>
            <a:t>can</a:t>
          </a:r>
          <a:r>
            <a:rPr b="0" i="0" lang="en-US" sz="1100">
              <a:solidFill>
                <a:srgbClr val="000000"/>
              </a:solidFill>
              <a:latin typeface="Calibri"/>
              <a:ea typeface="Calibri"/>
              <a:cs typeface="Calibri"/>
              <a:sym typeface="Calibri"/>
            </a:rPr>
            <a:t> multiply a 1x3 row (the column's transpose) by a 3x3 matrix.</a:t>
          </a:r>
          <a:endParaRPr sz="1400"/>
        </a:p>
      </xdr:txBody>
    </xdr:sp>
    <xdr:clientData fLocksWithSheet="0"/>
  </xdr:oneCellAnchor>
  <xdr:oneCellAnchor>
    <xdr:from>
      <xdr:col>10</xdr:col>
      <xdr:colOff>0</xdr:colOff>
      <xdr:row>2</xdr:row>
      <xdr:rowOff>180975</xdr:rowOff>
    </xdr:from>
    <xdr:ext cx="1847850" cy="3819525"/>
    <xdr:pic>
      <xdr:nvPicPr>
        <xdr:cNvPr id="0" name="image8.png"/>
        <xdr:cNvPicPr preferRelativeResize="0"/>
      </xdr:nvPicPr>
      <xdr:blipFill>
        <a:blip cstate="print" r:embed="rId1"/>
        <a:stretch>
          <a:fillRect/>
        </a:stretch>
      </xdr:blipFill>
      <xdr:spPr>
        <a:prstGeom prst="rect">
          <a:avLst/>
        </a:prstGeom>
        <a:noFill/>
      </xdr:spPr>
    </xdr:pic>
    <xdr:clientData fLocksWithSheet="0"/>
  </xdr:oneCellAnchor>
  <xdr:oneCellAnchor>
    <xdr:from>
      <xdr:col>14</xdr:col>
      <xdr:colOff>0</xdr:colOff>
      <xdr:row>3</xdr:row>
      <xdr:rowOff>0</xdr:rowOff>
    </xdr:from>
    <xdr:ext cx="3181350" cy="3800475"/>
    <xdr:pic>
      <xdr:nvPicPr>
        <xdr:cNvPr id="0" name="image9.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219075</xdr:colOff>
      <xdr:row>1</xdr:row>
      <xdr:rowOff>171450</xdr:rowOff>
    </xdr:from>
    <xdr:ext cx="5114925" cy="7362825"/>
    <xdr:sp>
      <xdr:nvSpPr>
        <xdr:cNvPr id="32" name="Shape 32"/>
        <xdr:cNvSpPr/>
      </xdr:nvSpPr>
      <xdr:spPr>
        <a:xfrm>
          <a:off x="2798062" y="109698"/>
          <a:ext cx="5095876" cy="734060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u="none" strike="noStrike">
              <a:solidFill>
                <a:schemeClr val="dk1"/>
              </a:solidFill>
              <a:latin typeface="Calibri"/>
              <a:ea typeface="Calibri"/>
              <a:cs typeface="Calibri"/>
              <a:sym typeface="Calibri"/>
            </a:rPr>
            <a:t>Add a Border Around a Cell or a Range of Cells</a:t>
          </a:r>
          <a:endParaRPr sz="1400"/>
        </a:p>
        <a:p>
          <a:pPr indent="0" lvl="0" marL="0" rtl="0" algn="l">
            <a:spcBef>
              <a:spcPts val="0"/>
            </a:spcBef>
            <a:spcAft>
              <a:spcPts val="0"/>
            </a:spcAft>
            <a:buNone/>
          </a:pPr>
          <a:r>
            <a:t/>
          </a:r>
          <a:endParaRPr b="0" sz="1100">
            <a:solidFill>
              <a:schemeClr val="dk1"/>
            </a:solidFill>
            <a:latin typeface="Calibri"/>
            <a:ea typeface="Calibri"/>
            <a:cs typeface="Calibri"/>
            <a:sym typeface="Calibri"/>
          </a:endParaRPr>
        </a:p>
        <a:p>
          <a:pPr indent="0" lvl="0" marL="0" rtl="0" algn="l">
            <a:spcBef>
              <a:spcPts val="0"/>
            </a:spcBef>
            <a:spcAft>
              <a:spcPts val="0"/>
            </a:spcAft>
            <a:buNone/>
          </a:pPr>
          <a:r>
            <a:rPr lang="en-US" sz="1100">
              <a:solidFill>
                <a:schemeClr val="dk1"/>
              </a:solidFill>
              <a:latin typeface="Calibri"/>
              <a:ea typeface="Calibri"/>
              <a:cs typeface="Calibri"/>
              <a:sym typeface="Calibri"/>
            </a:rPr>
            <a:t>Cell borders often add a nice formatting touch to a worksheet, but they are trickier to implement than you might expect. </a:t>
          </a:r>
          <a:r>
            <a:rPr b="0" lang="en-US" sz="1100">
              <a:solidFill>
                <a:schemeClr val="dk1"/>
              </a:solidFill>
              <a:latin typeface="Calibri"/>
              <a:ea typeface="Calibri"/>
              <a:cs typeface="Calibri"/>
              <a:sym typeface="Calibri"/>
            </a:rPr>
            <a:t>An easy way to add a border is to select a cell or range of cells and click the Borders dropdown in the Font group on the Home ribbon. The icons in this group indicate the type of border you will get. (See to the far right.)</a:t>
          </a:r>
          <a:endParaRPr sz="1400"/>
        </a:p>
        <a:p>
          <a:pPr indent="0" lvl="0" marL="0" rtl="0" algn="l">
            <a:spcBef>
              <a:spcPts val="0"/>
            </a:spcBef>
            <a:spcAft>
              <a:spcPts val="0"/>
            </a:spcAft>
            <a:buNone/>
          </a:pPr>
          <a:r>
            <a:t/>
          </a:r>
          <a:endParaRPr b="0" sz="1100">
            <a:solidFill>
              <a:schemeClr val="dk1"/>
            </a:solidFill>
            <a:latin typeface="Calibri"/>
            <a:ea typeface="Calibri"/>
            <a:cs typeface="Calibri"/>
            <a:sym typeface="Calibri"/>
          </a:endParaRPr>
        </a:p>
        <a:p>
          <a:pPr indent="0" lvl="0" marL="0" rtl="0" algn="l">
            <a:spcBef>
              <a:spcPts val="0"/>
            </a:spcBef>
            <a:spcAft>
              <a:spcPts val="0"/>
            </a:spcAft>
            <a:buNone/>
          </a:pPr>
          <a:r>
            <a:rPr b="0" lang="en-US" sz="1100">
              <a:solidFill>
                <a:schemeClr val="dk1"/>
              </a:solidFill>
              <a:latin typeface="Calibri"/>
              <a:ea typeface="Calibri"/>
              <a:cs typeface="Calibri"/>
              <a:sym typeface="Calibri"/>
            </a:rPr>
            <a:t>Alternatively, you can select a cell or range of cells, press control+1 (or right-click and select Format Cells), and select the Borders tab to get the dialog box shown to the right. Then the trick is to select the options </a:t>
          </a:r>
          <a:r>
            <a:rPr b="0" i="1" lang="en-US" sz="1100">
              <a:solidFill>
                <a:schemeClr val="dk1"/>
              </a:solidFill>
              <a:latin typeface="Calibri"/>
              <a:ea typeface="Calibri"/>
              <a:cs typeface="Calibri"/>
              <a:sym typeface="Calibri"/>
            </a:rPr>
            <a:t>in the right order</a:t>
          </a:r>
          <a:r>
            <a:rPr b="0" i="0" lang="en-US" sz="1100">
              <a:solidFill>
                <a:schemeClr val="dk1"/>
              </a:solidFill>
              <a:latin typeface="Calibri"/>
              <a:ea typeface="Calibri"/>
              <a:cs typeface="Calibri"/>
              <a:sym typeface="Calibri"/>
            </a:rPr>
            <a:t>, and it is easy to do it wrong. Here is how you get the borders for the three ranges to the right.</a:t>
          </a:r>
          <a:endParaRPr sz="1400"/>
        </a:p>
        <a:p>
          <a:pPr indent="0" lvl="0" marL="0" rtl="0" algn="l">
            <a:spcBef>
              <a:spcPts val="0"/>
            </a:spcBef>
            <a:spcAft>
              <a:spcPts val="0"/>
            </a:spcAft>
            <a:buNone/>
          </a:pPr>
          <a:r>
            <a:t/>
          </a:r>
          <a:endParaRPr b="0" i="0" sz="1100">
            <a:solidFill>
              <a:schemeClr val="dk1"/>
            </a:solidFill>
            <a:latin typeface="Calibri"/>
            <a:ea typeface="Calibri"/>
            <a:cs typeface="Calibri"/>
            <a:sym typeface="Calibri"/>
          </a:endParaRPr>
        </a:p>
        <a:p>
          <a:pPr indent="0" lvl="0" marL="0" rtl="0" algn="l">
            <a:spcBef>
              <a:spcPts val="0"/>
            </a:spcBef>
            <a:spcAft>
              <a:spcPts val="0"/>
            </a:spcAft>
            <a:buNone/>
          </a:pPr>
          <a:r>
            <a:rPr b="0" i="0" lang="en-US" sz="1100">
              <a:solidFill>
                <a:schemeClr val="dk1"/>
              </a:solidFill>
              <a:latin typeface="Calibri"/>
              <a:ea typeface="Calibri"/>
              <a:cs typeface="Calibri"/>
              <a:sym typeface="Calibri"/>
            </a:rPr>
            <a:t>For Range 1, you click the Outline preset to get the basic border. Then you click a line style, a color, and finally the "bottom" border icon to get the bottom blue border. This last part wouldn't have worked if you click the "bottom" border icon first and </a:t>
          </a:r>
          <a:r>
            <a:rPr b="0" i="1" lang="en-US" sz="1100">
              <a:solidFill>
                <a:schemeClr val="dk1"/>
              </a:solidFill>
              <a:latin typeface="Calibri"/>
              <a:ea typeface="Calibri"/>
              <a:cs typeface="Calibri"/>
              <a:sym typeface="Calibri"/>
            </a:rPr>
            <a:t>then</a:t>
          </a:r>
          <a:r>
            <a:rPr b="0" i="0" lang="en-US" sz="1100">
              <a:solidFill>
                <a:schemeClr val="dk1"/>
              </a:solidFill>
              <a:latin typeface="Calibri"/>
              <a:ea typeface="Calibri"/>
              <a:cs typeface="Calibri"/>
              <a:sym typeface="Calibri"/>
            </a:rPr>
            <a:t> the line style and color, and this can be a source of frustration.</a:t>
          </a:r>
          <a:endParaRPr sz="1400"/>
        </a:p>
        <a:p>
          <a:pPr indent="0" lvl="0" marL="0" rtl="0" algn="l">
            <a:spcBef>
              <a:spcPts val="0"/>
            </a:spcBef>
            <a:spcAft>
              <a:spcPts val="0"/>
            </a:spcAft>
            <a:buNone/>
          </a:pPr>
          <a:r>
            <a:t/>
          </a:r>
          <a:endParaRPr b="0" i="0" sz="1100">
            <a:solidFill>
              <a:schemeClr val="dk1"/>
            </a:solidFill>
            <a:latin typeface="Calibri"/>
            <a:ea typeface="Calibri"/>
            <a:cs typeface="Calibri"/>
            <a:sym typeface="Calibri"/>
          </a:endParaRPr>
        </a:p>
        <a:p>
          <a:pPr indent="0" lvl="0" marL="0" rtl="0" algn="l">
            <a:spcBef>
              <a:spcPts val="0"/>
            </a:spcBef>
            <a:spcAft>
              <a:spcPts val="0"/>
            </a:spcAft>
            <a:buNone/>
          </a:pPr>
          <a:r>
            <a:rPr b="0" i="0" lang="en-US" sz="1100">
              <a:solidFill>
                <a:schemeClr val="dk1"/>
              </a:solidFill>
              <a:latin typeface="Calibri"/>
              <a:ea typeface="Calibri"/>
              <a:cs typeface="Calibri"/>
              <a:sym typeface="Calibri"/>
            </a:rPr>
            <a:t>For Range 2, don't use a preset. You first choose a line style and a color, and then you click the "left," "top," and "right" border icons. With the dialog still open, you choose another line style and another color, and then you click the "bottom" border icon. As before, you have to select a line style and color first, </a:t>
          </a:r>
          <a:r>
            <a:rPr b="0" i="1" lang="en-US" sz="1100">
              <a:solidFill>
                <a:schemeClr val="dk1"/>
              </a:solidFill>
              <a:latin typeface="Calibri"/>
              <a:ea typeface="Calibri"/>
              <a:cs typeface="Calibri"/>
              <a:sym typeface="Calibri"/>
            </a:rPr>
            <a:t>before </a:t>
          </a:r>
          <a:r>
            <a:rPr b="0" i="0" lang="en-US" sz="1100">
              <a:solidFill>
                <a:schemeClr val="dk1"/>
              </a:solidFill>
              <a:latin typeface="Calibri"/>
              <a:ea typeface="Calibri"/>
              <a:cs typeface="Calibri"/>
              <a:sym typeface="Calibri"/>
            </a:rPr>
            <a:t>clicking the border icons.</a:t>
          </a:r>
          <a:endParaRPr sz="1400"/>
        </a:p>
        <a:p>
          <a:pPr indent="0" lvl="0" marL="0" rtl="0" algn="l">
            <a:spcBef>
              <a:spcPts val="0"/>
            </a:spcBef>
            <a:spcAft>
              <a:spcPts val="0"/>
            </a:spcAft>
            <a:buNone/>
          </a:pPr>
          <a:r>
            <a:t/>
          </a:r>
          <a:endParaRPr b="0" i="0" sz="1100">
            <a:solidFill>
              <a:schemeClr val="dk1"/>
            </a:solidFill>
            <a:latin typeface="Calibri"/>
            <a:ea typeface="Calibri"/>
            <a:cs typeface="Calibri"/>
            <a:sym typeface="Calibri"/>
          </a:endParaRPr>
        </a:p>
        <a:p>
          <a:pPr indent="0" lvl="0" marL="0" rtl="0" algn="l">
            <a:spcBef>
              <a:spcPts val="0"/>
            </a:spcBef>
            <a:spcAft>
              <a:spcPts val="0"/>
            </a:spcAft>
            <a:buNone/>
          </a:pPr>
          <a:r>
            <a:rPr b="0" i="0" lang="en-US" sz="1100">
              <a:solidFill>
                <a:schemeClr val="dk1"/>
              </a:solidFill>
              <a:latin typeface="Calibri"/>
              <a:ea typeface="Calibri"/>
              <a:cs typeface="Calibri"/>
              <a:sym typeface="Calibri"/>
            </a:rPr>
            <a:t>For Range 3, you use both the Outline and Inside presets. Then you choose a line style and a color, and finally you click the two "middle" border icons.</a:t>
          </a:r>
          <a:endParaRPr sz="1400"/>
        </a:p>
        <a:p>
          <a:pPr indent="0" lvl="0" marL="0" rtl="0" algn="l">
            <a:spcBef>
              <a:spcPts val="0"/>
            </a:spcBef>
            <a:spcAft>
              <a:spcPts val="0"/>
            </a:spcAft>
            <a:buNone/>
          </a:pPr>
          <a:r>
            <a:t/>
          </a:r>
          <a:endParaRPr b="0" i="0" sz="1100">
            <a:solidFill>
              <a:schemeClr val="dk1"/>
            </a:solidFill>
            <a:latin typeface="Calibri"/>
            <a:ea typeface="Calibri"/>
            <a:cs typeface="Calibri"/>
            <a:sym typeface="Calibri"/>
          </a:endParaRPr>
        </a:p>
        <a:p>
          <a:pPr indent="0" lvl="0" marL="0" rtl="0" algn="l">
            <a:spcBef>
              <a:spcPts val="0"/>
            </a:spcBef>
            <a:spcAft>
              <a:spcPts val="0"/>
            </a:spcAft>
            <a:buNone/>
          </a:pPr>
          <a:r>
            <a:rPr b="0" i="0" lang="en-US" sz="1100">
              <a:solidFill>
                <a:schemeClr val="dk1"/>
              </a:solidFill>
              <a:latin typeface="Calibri"/>
              <a:ea typeface="Calibri"/>
              <a:cs typeface="Calibri"/>
              <a:sym typeface="Calibri"/>
            </a:rPr>
            <a:t>An easy way to get rid of any of these borders is to select the range, get into the Border dialog, and click the None preset. Alternatively, you can do it from the Borders dropdown on the Home ribbon. You can either select No Border, or you can select Erase Border. In the latter case, the cursor becomes an eraser, and you can erase the borders you don't want. Then press esc to get out of erase mode.</a:t>
          </a:r>
          <a:endParaRPr sz="1400"/>
        </a:p>
        <a:p>
          <a:pPr indent="0" lvl="0" marL="0" rtl="0" algn="l">
            <a:spcBef>
              <a:spcPts val="0"/>
            </a:spcBef>
            <a:spcAft>
              <a:spcPts val="0"/>
            </a:spcAft>
            <a:buNone/>
          </a:pPr>
          <a:r>
            <a:t/>
          </a:r>
          <a:endParaRPr b="0" i="0" sz="1100">
            <a:solidFill>
              <a:schemeClr val="dk1"/>
            </a:solidFill>
            <a:latin typeface="Calibri"/>
            <a:ea typeface="Calibri"/>
            <a:cs typeface="Calibri"/>
            <a:sym typeface="Calibri"/>
          </a:endParaRPr>
        </a:p>
        <a:p>
          <a:pPr indent="0" lvl="0" marL="0" rtl="0" algn="l">
            <a:spcBef>
              <a:spcPts val="0"/>
            </a:spcBef>
            <a:spcAft>
              <a:spcPts val="0"/>
            </a:spcAft>
            <a:buNone/>
          </a:pPr>
          <a:r>
            <a:rPr b="0" i="0" lang="en-US" sz="1100">
              <a:solidFill>
                <a:schemeClr val="dk1"/>
              </a:solidFill>
              <a:latin typeface="Calibri"/>
              <a:ea typeface="Calibri"/>
              <a:cs typeface="Calibri"/>
              <a:sym typeface="Calibri"/>
            </a:rPr>
            <a:t>Try it! Select ranges below the ranges to the right, and format them the same as those above them. Then get rid of the borders you just created.</a:t>
          </a:r>
          <a:endParaRPr b="0" sz="1100">
            <a:solidFill>
              <a:schemeClr val="dk1"/>
            </a:solidFill>
            <a:latin typeface="Calibri"/>
            <a:ea typeface="Calibri"/>
            <a:cs typeface="Calibri"/>
            <a:sym typeface="Calibri"/>
          </a:endParaRPr>
        </a:p>
      </xdr:txBody>
    </xdr:sp>
    <xdr:clientData fLocksWithSheet="0"/>
  </xdr:oneCellAnchor>
  <xdr:oneCellAnchor>
    <xdr:from>
      <xdr:col>9</xdr:col>
      <xdr:colOff>657225</xdr:colOff>
      <xdr:row>1</xdr:row>
      <xdr:rowOff>152400</xdr:rowOff>
    </xdr:from>
    <xdr:ext cx="4314825" cy="4410075"/>
    <xdr:pic>
      <xdr:nvPicPr>
        <xdr:cNvPr id="0" name="image10.png"/>
        <xdr:cNvPicPr preferRelativeResize="0"/>
      </xdr:nvPicPr>
      <xdr:blipFill>
        <a:blip cstate="print" r:embed="rId1"/>
        <a:stretch>
          <a:fillRect/>
        </a:stretch>
      </xdr:blipFill>
      <xdr:spPr>
        <a:prstGeom prst="rect">
          <a:avLst/>
        </a:prstGeom>
        <a:noFill/>
      </xdr:spPr>
    </xdr:pic>
    <xdr:clientData fLocksWithSheet="0"/>
  </xdr:oneCellAnchor>
  <xdr:oneCellAnchor>
    <xdr:from>
      <xdr:col>18</xdr:col>
      <xdr:colOff>9525</xdr:colOff>
      <xdr:row>3</xdr:row>
      <xdr:rowOff>19050</xdr:rowOff>
    </xdr:from>
    <xdr:ext cx="2781300" cy="438150"/>
    <xdr:pic>
      <xdr:nvPicPr>
        <xdr:cNvPr id="0" name="image11.png"/>
        <xdr:cNvPicPr preferRelativeResize="0"/>
      </xdr:nvPicPr>
      <xdr:blipFill>
        <a:blip cstate="print" r:embed="rId2"/>
        <a:stretch>
          <a:fillRect/>
        </a:stretch>
      </xdr:blipFill>
      <xdr:spPr>
        <a:prstGeom prst="rect">
          <a:avLst/>
        </a:prstGeom>
        <a:noFill/>
      </xdr:spPr>
    </xdr:pic>
    <xdr:clientData fLocksWithSheet="0"/>
  </xdr:oneCellAnchor>
  <xdr:oneCellAnchor>
    <xdr:from>
      <xdr:col>19</xdr:col>
      <xdr:colOff>47625</xdr:colOff>
      <xdr:row>5</xdr:row>
      <xdr:rowOff>57150</xdr:rowOff>
    </xdr:from>
    <xdr:ext cx="1714500" cy="4067175"/>
    <xdr:pic>
      <xdr:nvPicPr>
        <xdr:cNvPr id="0" name="image13.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219075</xdr:colOff>
      <xdr:row>1</xdr:row>
      <xdr:rowOff>171450</xdr:rowOff>
    </xdr:from>
    <xdr:ext cx="4819650" cy="6343650"/>
    <xdr:sp>
      <xdr:nvSpPr>
        <xdr:cNvPr id="33" name="Shape 33"/>
        <xdr:cNvSpPr/>
      </xdr:nvSpPr>
      <xdr:spPr>
        <a:xfrm>
          <a:off x="2945700" y="622463"/>
          <a:ext cx="4800600" cy="631507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Shapes and Pictures</a:t>
          </a:r>
          <a:endParaRPr sz="1400"/>
        </a:p>
        <a:p>
          <a:pPr indent="0" lvl="0" marL="0" rtl="0" algn="l">
            <a:spcBef>
              <a:spcPts val="0"/>
            </a:spcBef>
            <a:spcAft>
              <a:spcPts val="0"/>
            </a:spcAft>
            <a:buNone/>
          </a:pPr>
          <a:r>
            <a:t/>
          </a:r>
          <a:endParaRPr sz="1100">
            <a:solidFill>
              <a:srgbClr val="000000"/>
            </a:solidFill>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Illustrations</a:t>
          </a:r>
          <a:r>
            <a:rPr lang="en-US" sz="1100">
              <a:solidFill>
                <a:srgbClr val="000000"/>
              </a:solidFill>
              <a:latin typeface="Calibri"/>
              <a:ea typeface="Calibri"/>
              <a:cs typeface="Calibri"/>
              <a:sym typeface="Calibri"/>
            </a:rPr>
            <a:t> group on the Insert ribbon includes several types of items you can add to a worksheet. These include a wide variety of shapes, such as rectangles and arrows. These shapes are quite easy to use. You just click any of them and then drag it to the location you want.</a:t>
          </a:r>
          <a:endParaRPr sz="1400"/>
        </a:p>
        <a:p>
          <a:pPr indent="0" lvl="0" marL="0" rtl="0" algn="l">
            <a:spcBef>
              <a:spcPts val="0"/>
            </a:spcBef>
            <a:spcAft>
              <a:spcPts val="0"/>
            </a:spcAft>
            <a:buNone/>
          </a:pPr>
          <a:r>
            <a:t/>
          </a:r>
          <a:endParaRPr sz="1100">
            <a:solidFill>
              <a:srgbClr val="000000"/>
            </a:solidFill>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When a shape is selected, a Shape Format ribbon appears (see to the right). This allows you to change the shape in a wide variety of ways. Many of these same options appear if you right-click a shape. The best way to learn the possibilities is to experiment.</a:t>
          </a:r>
          <a:endParaRPr sz="1400"/>
        </a:p>
        <a:p>
          <a:pPr indent="0" lvl="0" marL="0" rtl="0" algn="l">
            <a:spcBef>
              <a:spcPts val="0"/>
            </a:spcBef>
            <a:spcAft>
              <a:spcPts val="0"/>
            </a:spcAft>
            <a:buNone/>
          </a:pPr>
          <a:r>
            <a:t/>
          </a:r>
          <a:endParaRPr sz="1100">
            <a:solidFill>
              <a:srgbClr val="000000"/>
            </a:solidFill>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Try it! Insert a rectangle and modify it so that it looks like the rectangle to the right, including the text inside. Then modify the shape of your rectangle so that it has rounded corners.</a:t>
          </a:r>
          <a:endParaRPr sz="1400"/>
        </a:p>
        <a:p>
          <a:pPr indent="0" lvl="0" marL="0" rtl="0" algn="l">
            <a:spcBef>
              <a:spcPts val="0"/>
            </a:spcBef>
            <a:spcAft>
              <a:spcPts val="0"/>
            </a:spcAft>
            <a:buNone/>
          </a:pPr>
          <a:r>
            <a:t/>
          </a:r>
          <a:endParaRPr sz="1100">
            <a:solidFill>
              <a:srgbClr val="000000"/>
            </a:solidFill>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One nice feature of shapes is that if you want to use arrows to connect rectangles, for example, there are "hot spots" on the sides of the rectangles for connecting. If you start and end the arrows on these hot spots, the arrows will move with the rectangles when you move the rectangles.</a:t>
          </a:r>
          <a:endParaRPr sz="1400"/>
        </a:p>
        <a:p>
          <a:pPr indent="0" lvl="0" marL="0" rtl="0" algn="l">
            <a:spcBef>
              <a:spcPts val="0"/>
            </a:spcBef>
            <a:spcAft>
              <a:spcPts val="0"/>
            </a:spcAft>
            <a:buNone/>
          </a:pPr>
          <a:r>
            <a:t/>
          </a:r>
          <a:endParaRPr sz="1100">
            <a:solidFill>
              <a:srgbClr val="000000"/>
            </a:solidFill>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Try it! Draw two or more rectangles and connect them with arrows, connecting to the hot spots. Then move the rectangles and watch how the arrows move with them.</a:t>
          </a:r>
          <a:endParaRPr sz="1400"/>
        </a:p>
        <a:p>
          <a:pPr indent="0" lvl="0" marL="0" rtl="0" algn="l">
            <a:spcBef>
              <a:spcPts val="0"/>
            </a:spcBef>
            <a:spcAft>
              <a:spcPts val="0"/>
            </a:spcAft>
            <a:buNone/>
          </a:pPr>
          <a:r>
            <a:t/>
          </a:r>
          <a:endParaRPr sz="1100">
            <a:solidFill>
              <a:srgbClr val="000000"/>
            </a:solidFill>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other items in the Illustrations group act similarly, and you can experiment</a:t>
          </a:r>
          <a:r>
            <a:rPr lang="en-US" sz="1100">
              <a:solidFill>
                <a:srgbClr val="000000"/>
              </a:solidFill>
              <a:latin typeface="Calibri"/>
              <a:ea typeface="Calibri"/>
              <a:cs typeface="Calibri"/>
              <a:sym typeface="Calibri"/>
            </a:rPr>
            <a:t> with them. For example, you can insert an image from a picture file and then manipulate it with the Picture Format ribbon that appears when you select the image.</a:t>
          </a:r>
          <a:endParaRPr sz="1400"/>
        </a:p>
        <a:p>
          <a:pPr indent="0" lvl="0" marL="0" rtl="0" algn="l">
            <a:spcBef>
              <a:spcPts val="0"/>
            </a:spcBef>
            <a:spcAft>
              <a:spcPts val="0"/>
            </a:spcAft>
            <a:buNone/>
          </a:pPr>
          <a:r>
            <a:t/>
          </a:r>
          <a:endParaRPr sz="1100">
            <a:solidFill>
              <a:srgbClr val="000000"/>
            </a:solidFill>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Try it! Each of the screenshots to the right is the image of a picture file. Select any of them and check the possibilities on the resulting Picture Format ribbon.</a:t>
          </a:r>
          <a:endParaRPr sz="1100">
            <a:solidFill>
              <a:srgbClr val="000000"/>
            </a:solidFill>
          </a:endParaRPr>
        </a:p>
      </xdr:txBody>
    </xdr:sp>
    <xdr:clientData fLocksWithSheet="0"/>
  </xdr:oneCellAnchor>
  <xdr:oneCellAnchor>
    <xdr:from>
      <xdr:col>16</xdr:col>
      <xdr:colOff>57150</xdr:colOff>
      <xdr:row>17</xdr:row>
      <xdr:rowOff>152400</xdr:rowOff>
    </xdr:from>
    <xdr:ext cx="1352550" cy="857250"/>
    <xdr:sp>
      <xdr:nvSpPr>
        <xdr:cNvPr id="34" name="Shape 34"/>
        <xdr:cNvSpPr/>
      </xdr:nvSpPr>
      <xdr:spPr>
        <a:xfrm>
          <a:off x="4679250" y="3365663"/>
          <a:ext cx="1333500" cy="828675"/>
        </a:xfrm>
        <a:prstGeom prst="rect">
          <a:avLst/>
        </a:prstGeom>
        <a:solidFill>
          <a:schemeClr val="accent5"/>
        </a:solidFill>
        <a:ln cap="flat" cmpd="sng" w="25400">
          <a:solidFill>
            <a:srgbClr val="367D9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lt1"/>
              </a:solidFill>
              <a:latin typeface="Calibri"/>
              <a:ea typeface="Calibri"/>
              <a:cs typeface="Calibri"/>
              <a:sym typeface="Calibri"/>
            </a:rPr>
            <a:t>A cool shape!</a:t>
          </a:r>
          <a:endParaRPr sz="1400"/>
        </a:p>
      </xdr:txBody>
    </xdr:sp>
    <xdr:clientData fLocksWithSheet="0"/>
  </xdr:oneCellAnchor>
  <xdr:oneCellAnchor>
    <xdr:from>
      <xdr:col>9</xdr:col>
      <xdr:colOff>666750</xdr:colOff>
      <xdr:row>3</xdr:row>
      <xdr:rowOff>0</xdr:rowOff>
    </xdr:from>
    <xdr:ext cx="1514475" cy="857250"/>
    <xdr:pic>
      <xdr:nvPicPr>
        <xdr:cNvPr id="0" name="image16.png"/>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0</xdr:colOff>
      <xdr:row>9</xdr:row>
      <xdr:rowOff>0</xdr:rowOff>
    </xdr:from>
    <xdr:ext cx="2638425" cy="3581400"/>
    <xdr:pic>
      <xdr:nvPicPr>
        <xdr:cNvPr id="0" name="image14.png"/>
        <xdr:cNvPicPr preferRelativeResize="0"/>
      </xdr:nvPicPr>
      <xdr:blipFill>
        <a:blip cstate="print" r:embed="rId2"/>
        <a:stretch>
          <a:fillRect/>
        </a:stretch>
      </xdr:blipFill>
      <xdr:spPr>
        <a:prstGeom prst="rect">
          <a:avLst/>
        </a:prstGeom>
        <a:noFill/>
      </xdr:spPr>
    </xdr:pic>
    <xdr:clientData fLocksWithSheet="0"/>
  </xdr:oneCellAnchor>
  <xdr:oneCellAnchor>
    <xdr:from>
      <xdr:col>15</xdr:col>
      <xdr:colOff>0</xdr:colOff>
      <xdr:row>3</xdr:row>
      <xdr:rowOff>0</xdr:rowOff>
    </xdr:from>
    <xdr:ext cx="11296650" cy="885825"/>
    <xdr:pic>
      <xdr:nvPicPr>
        <xdr:cNvPr id="0" name="image22.png"/>
        <xdr:cNvPicPr preferRelativeResize="0"/>
      </xdr:nvPicPr>
      <xdr:blipFill>
        <a:blip cstate="print" r:embed="rId3"/>
        <a:stretch>
          <a:fillRect/>
        </a:stretch>
      </xdr:blipFill>
      <xdr:spPr>
        <a:prstGeom prst="rect">
          <a:avLst/>
        </a:prstGeom>
        <a:noFill/>
      </xdr:spPr>
    </xdr:pic>
    <xdr:clientData fLocksWithSheet="0"/>
  </xdr:oneCellAnchor>
  <xdr:oneCellAnchor>
    <xdr:from>
      <xdr:col>15</xdr:col>
      <xdr:colOff>0</xdr:colOff>
      <xdr:row>10</xdr:row>
      <xdr:rowOff>0</xdr:rowOff>
    </xdr:from>
    <xdr:ext cx="11334750" cy="990600"/>
    <xdr:pic>
      <xdr:nvPicPr>
        <xdr:cNvPr id="0" name="image12.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xdr:colOff>
      <xdr:row>2</xdr:row>
      <xdr:rowOff>-9525</xdr:rowOff>
    </xdr:from>
    <xdr:ext cx="4743450" cy="3771900"/>
    <xdr:sp>
      <xdr:nvSpPr>
        <xdr:cNvPr id="35" name="Shape 35"/>
        <xdr:cNvSpPr/>
      </xdr:nvSpPr>
      <xdr:spPr>
        <a:xfrm>
          <a:off x="2983800" y="1903575"/>
          <a:ext cx="4724400" cy="375285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i="0" lang="en-US" sz="1100">
              <a:solidFill>
                <a:srgbClr val="000000"/>
              </a:solidFill>
              <a:latin typeface="Calibri"/>
              <a:ea typeface="Calibri"/>
              <a:cs typeface="Calibri"/>
              <a:sym typeface="Calibri"/>
            </a:rPr>
            <a:t>Inserting</a:t>
          </a:r>
          <a:r>
            <a:rPr b="1" i="0" lang="en-US" sz="1100">
              <a:solidFill>
                <a:srgbClr val="000000"/>
              </a:solidFill>
              <a:latin typeface="Calibri"/>
              <a:ea typeface="Calibri"/>
              <a:cs typeface="Calibri"/>
              <a:sym typeface="Calibri"/>
            </a:rPr>
            <a:t> Rows or Columns</a:t>
          </a:r>
          <a:endParaRPr b="1" i="0"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Often you want to insert rows or columns somewhere</a:t>
          </a:r>
          <a:r>
            <a:rPr lang="en-US" sz="1100">
              <a:solidFill>
                <a:srgbClr val="000000"/>
              </a:solidFill>
              <a:latin typeface="Calibri"/>
              <a:ea typeface="Calibri"/>
              <a:cs typeface="Calibri"/>
              <a:sym typeface="Calibri"/>
            </a:rPr>
            <a:t> in the middle of your worksheet</a:t>
          </a:r>
          <a:r>
            <a:rPr lang="en-US" sz="1100">
              <a:solidFill>
                <a:srgbClr val="000000"/>
              </a:solidFill>
              <a:latin typeface="Calibri"/>
              <a:ea typeface="Calibri"/>
              <a:cs typeface="Calibri"/>
              <a:sym typeface="Calibri"/>
            </a:rPr>
            <a:t>. </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To insert one or more blank rows:</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Click a row number and drag down as many rows as you want to insert. Then right-click and select Insert. Alternatively, you can click the Insert dropdown on</a:t>
          </a:r>
          <a:r>
            <a:rPr lang="en-US" sz="1100">
              <a:solidFill>
                <a:srgbClr val="000000"/>
              </a:solidFill>
              <a:latin typeface="Calibri"/>
              <a:ea typeface="Calibri"/>
              <a:cs typeface="Calibri"/>
              <a:sym typeface="Calibri"/>
            </a:rPr>
            <a:t> the Home ribbon </a:t>
          </a:r>
          <a:r>
            <a:rPr lang="en-US" sz="1100">
              <a:solidFill>
                <a:srgbClr val="000000"/>
              </a:solidFill>
              <a:latin typeface="Calibri"/>
              <a:ea typeface="Calibri"/>
              <a:cs typeface="Calibri"/>
              <a:sym typeface="Calibri"/>
            </a:rPr>
            <a:t>and select Insert Sheet Rows. (Interestingly, this Insert dropdown is on the </a:t>
          </a:r>
          <a:r>
            <a:rPr i="0" lang="en-US" sz="1100">
              <a:solidFill>
                <a:srgbClr val="000000"/>
              </a:solidFill>
              <a:latin typeface="Calibri"/>
              <a:ea typeface="Calibri"/>
              <a:cs typeface="Calibri"/>
              <a:sym typeface="Calibri"/>
            </a:rPr>
            <a:t>Home</a:t>
          </a:r>
          <a:r>
            <a:rPr lang="en-US" sz="1100">
              <a:solidFill>
                <a:srgbClr val="000000"/>
              </a:solidFill>
              <a:latin typeface="Calibri"/>
              <a:ea typeface="Calibri"/>
              <a:cs typeface="Calibri"/>
              <a:sym typeface="Calibri"/>
            </a:rPr>
            <a:t> ribbon, </a:t>
          </a:r>
          <a:r>
            <a:rPr i="0" lang="en-US" sz="1100">
              <a:solidFill>
                <a:srgbClr val="000000"/>
              </a:solidFill>
              <a:latin typeface="Calibri"/>
              <a:ea typeface="Calibri"/>
              <a:cs typeface="Calibri"/>
              <a:sym typeface="Calibri"/>
            </a:rPr>
            <a:t>not</a:t>
          </a:r>
          <a:r>
            <a:rPr i="1" lang="en-US" sz="1100">
              <a:solidFill>
                <a:srgbClr val="000000"/>
              </a:solidFill>
              <a:latin typeface="Calibri"/>
              <a:ea typeface="Calibri"/>
              <a:cs typeface="Calibri"/>
              <a:sym typeface="Calibri"/>
            </a:rPr>
            <a:t> </a:t>
          </a:r>
          <a:r>
            <a:rPr lang="en-US" sz="1100">
              <a:solidFill>
                <a:srgbClr val="000000"/>
              </a:solidFill>
              <a:latin typeface="Calibri"/>
              <a:ea typeface="Calibri"/>
              <a:cs typeface="Calibri"/>
              <a:sym typeface="Calibri"/>
            </a:rPr>
            <a:t>on the Insert ribbon.) </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rows you insert are inserted </a:t>
          </a:r>
          <a:r>
            <a:rPr i="1" lang="en-US" sz="1100">
              <a:solidFill>
                <a:srgbClr val="000000"/>
              </a:solidFill>
              <a:latin typeface="Calibri"/>
              <a:ea typeface="Calibri"/>
              <a:cs typeface="Calibri"/>
              <a:sym typeface="Calibri"/>
            </a:rPr>
            <a:t>above</a:t>
          </a:r>
          <a:r>
            <a:rPr lang="en-US" sz="1100">
              <a:solidFill>
                <a:srgbClr val="000000"/>
              </a:solidFill>
              <a:latin typeface="Calibri"/>
              <a:ea typeface="Calibri"/>
              <a:cs typeface="Calibri"/>
              <a:sym typeface="Calibri"/>
            </a:rPr>
            <a:t> the first row you selected. For example, if you select rows 8 through 11 and then insert, four blank rows will be inserted between the old rows 7 and 8. </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Try it! Insert blank rows for the data below for Feb, Apr, and May.</a:t>
          </a:r>
          <a:endParaRPr sz="1400"/>
        </a:p>
        <a:p>
          <a:pPr indent="0" lvl="0" marL="0" rtl="0" algn="l">
            <a:spcBef>
              <a:spcPts val="0"/>
            </a:spcBef>
            <a:spcAft>
              <a:spcPts val="0"/>
            </a:spcAft>
            <a:buNone/>
          </a:pPr>
          <a:r>
            <a:t/>
          </a:r>
          <a:endParaRPr b="0" sz="1100">
            <a:solidFill>
              <a:srgbClr val="000000"/>
            </a:solidFill>
            <a:latin typeface="Calibri"/>
            <a:ea typeface="Calibri"/>
            <a:cs typeface="Calibri"/>
            <a:sym typeface="Calibri"/>
          </a:endParaRPr>
        </a:p>
        <a:p>
          <a:pPr indent="0" lvl="0" marL="0" rtl="0" algn="l">
            <a:spcBef>
              <a:spcPts val="0"/>
            </a:spcBef>
            <a:spcAft>
              <a:spcPts val="0"/>
            </a:spcAft>
            <a:buNone/>
          </a:pPr>
          <a:r>
            <a:t/>
          </a:r>
          <a:endParaRPr b="0" sz="1100">
            <a:solidFill>
              <a:srgbClr val="000000"/>
            </a:solidFill>
            <a:latin typeface="Calibri"/>
            <a:ea typeface="Calibri"/>
            <a:cs typeface="Calibri"/>
            <a:sym typeface="Calibri"/>
          </a:endParaRPr>
        </a:p>
      </xdr:txBody>
    </xdr:sp>
    <xdr:clientData fLocksWithSheet="0"/>
  </xdr:oneCellAnchor>
  <xdr:oneCellAnchor>
    <xdr:from>
      <xdr:col>1</xdr:col>
      <xdr:colOff>-9525</xdr:colOff>
      <xdr:row>27</xdr:row>
      <xdr:rowOff>0</xdr:rowOff>
    </xdr:from>
    <xdr:ext cx="4743450" cy="3019425"/>
    <xdr:sp>
      <xdr:nvSpPr>
        <xdr:cNvPr id="36" name="Shape 36"/>
        <xdr:cNvSpPr/>
      </xdr:nvSpPr>
      <xdr:spPr>
        <a:xfrm>
          <a:off x="2983800" y="2279813"/>
          <a:ext cx="4724400" cy="300037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Deleting Rows or Columns</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First, note that deleting a row or column is </a:t>
          </a:r>
          <a:r>
            <a:rPr i="1" lang="en-US" sz="1100">
              <a:solidFill>
                <a:srgbClr val="000000"/>
              </a:solidFill>
              <a:latin typeface="Calibri"/>
              <a:ea typeface="Calibri"/>
              <a:cs typeface="Calibri"/>
              <a:sym typeface="Calibri"/>
            </a:rPr>
            <a:t>not</a:t>
          </a:r>
          <a:r>
            <a:rPr lang="en-US" sz="1100">
              <a:solidFill>
                <a:srgbClr val="000000"/>
              </a:solidFill>
              <a:latin typeface="Calibri"/>
              <a:ea typeface="Calibri"/>
              <a:cs typeface="Calibri"/>
              <a:sym typeface="Calibri"/>
            </a:rPr>
            <a:t> the same as clearing the contents of a row or column—making all of its cells blank. Deleting a row or column means wiping it out completely.</a:t>
          </a:r>
          <a:endParaRPr sz="1100">
            <a:solidFill>
              <a:srgbClr val="000000"/>
            </a:solidFill>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To delete one or more rows:</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Click a row number and drag down as many rows as you want to delete. Then right-click and select Delete. Alternatively, you can click the Delete dropdown on the Cells group of the Home ribbon and select Delete Sheet Rows.</a:t>
          </a:r>
          <a:endParaRPr b="1"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Try it! Delete the rows you inserted in the above exercise.</a:t>
          </a:r>
          <a:endParaRPr sz="1400"/>
        </a:p>
      </xdr:txBody>
    </xdr:sp>
    <xdr:clientData fLocksWithSheet="0"/>
  </xdr:oneCellAnchor>
  <xdr:oneCellAnchor>
    <xdr:from>
      <xdr:col>1</xdr:col>
      <xdr:colOff>-9525</xdr:colOff>
      <xdr:row>43</xdr:row>
      <xdr:rowOff>-9525</xdr:rowOff>
    </xdr:from>
    <xdr:ext cx="4743450" cy="3238500"/>
    <xdr:sp>
      <xdr:nvSpPr>
        <xdr:cNvPr id="37" name="Shape 37"/>
        <xdr:cNvSpPr/>
      </xdr:nvSpPr>
      <xdr:spPr>
        <a:xfrm>
          <a:off x="2983800" y="2175038"/>
          <a:ext cx="4724400" cy="320992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Hiding or Unhiding Rows or Columns</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You can also hide or unhide rows or columns. The following explains how to hide or unhide rows. The same directions work</a:t>
          </a:r>
          <a:r>
            <a:rPr lang="en-US" sz="1100">
              <a:solidFill>
                <a:srgbClr val="000000"/>
              </a:solidFill>
              <a:latin typeface="Calibri"/>
              <a:ea typeface="Calibri"/>
              <a:cs typeface="Calibri"/>
              <a:sym typeface="Calibri"/>
            </a:rPr>
            <a:t> for columns.</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To hide a group of adjacent rows, click the top row number you want to hide, hold down the shift key, and click the bottom row number you want to hide. This selects the rows you want to hide. (Alternatively, you can drag the row numbers.) Then right-click and select Hide. Alternatively, you can click Hide and Unhide from the Format dropdown in the Cells group of the Home ribbon, and then click Hide Rows. </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To unhide rows</a:t>
          </a:r>
          <a:r>
            <a:rPr b="0" lang="en-US" sz="1100">
              <a:solidFill>
                <a:srgbClr val="000000"/>
              </a:solidFill>
              <a:latin typeface="Calibri"/>
              <a:ea typeface="Calibri"/>
              <a:cs typeface="Calibri"/>
              <a:sym typeface="Calibri"/>
            </a:rPr>
            <a:t>, select the adjacent </a:t>
          </a:r>
          <a:r>
            <a:rPr b="0" i="1" lang="en-US" sz="1100">
              <a:solidFill>
                <a:srgbClr val="000000"/>
              </a:solidFill>
              <a:latin typeface="Calibri"/>
              <a:ea typeface="Calibri"/>
              <a:cs typeface="Calibri"/>
              <a:sym typeface="Calibri"/>
            </a:rPr>
            <a:t>nonhidden </a:t>
          </a:r>
          <a:r>
            <a:rPr b="0" i="0" lang="en-US" sz="1100">
              <a:solidFill>
                <a:srgbClr val="000000"/>
              </a:solidFill>
              <a:latin typeface="Calibri"/>
              <a:ea typeface="Calibri"/>
              <a:cs typeface="Calibri"/>
              <a:sym typeface="Calibri"/>
            </a:rPr>
            <a:t>rows. For example, if you hid rows 69-75, you would select rows 68 and 76. Then right-click and select Unhide.</a:t>
          </a:r>
          <a:endParaRPr sz="1400"/>
        </a:p>
        <a:p>
          <a:pPr indent="0" lvl="0" marL="0" rtl="0" algn="l">
            <a:spcBef>
              <a:spcPts val="0"/>
            </a:spcBef>
            <a:spcAft>
              <a:spcPts val="0"/>
            </a:spcAft>
            <a:buNone/>
          </a:pPr>
          <a:r>
            <a:t/>
          </a:r>
          <a:endParaRPr b="0" i="0" sz="1100">
            <a:solidFill>
              <a:srgbClr val="000000"/>
            </a:solidFill>
            <a:latin typeface="Calibri"/>
            <a:ea typeface="Calibri"/>
            <a:cs typeface="Calibri"/>
            <a:sym typeface="Calibri"/>
          </a:endParaRPr>
        </a:p>
        <a:p>
          <a:pPr indent="0" lvl="0" marL="0" rtl="0" algn="l">
            <a:spcBef>
              <a:spcPts val="0"/>
            </a:spcBef>
            <a:spcAft>
              <a:spcPts val="0"/>
            </a:spcAft>
            <a:buNone/>
          </a:pPr>
          <a:r>
            <a:rPr b="0" i="0" lang="en-US" sz="1100">
              <a:solidFill>
                <a:srgbClr val="000000"/>
              </a:solidFill>
              <a:latin typeface="Calibri"/>
              <a:ea typeface="Calibri"/>
              <a:cs typeface="Calibri"/>
              <a:sym typeface="Calibri"/>
            </a:rPr>
            <a:t>Try it! Hide any subset of the rows in the data set below. Then unhide them.</a:t>
          </a:r>
          <a:endParaRPr b="0" sz="1100">
            <a:solidFill>
              <a:srgbClr val="000000"/>
            </a:solidFill>
            <a:latin typeface="Calibri"/>
            <a:ea typeface="Calibri"/>
            <a:cs typeface="Calibri"/>
            <a:sym typeface="Calibri"/>
          </a:endParaRPr>
        </a:p>
      </xdr:txBody>
    </xdr:sp>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xdr:colOff>
      <xdr:row>2</xdr:row>
      <xdr:rowOff>-9525</xdr:rowOff>
    </xdr:from>
    <xdr:ext cx="4743450" cy="1924050"/>
    <xdr:sp>
      <xdr:nvSpPr>
        <xdr:cNvPr id="38" name="Shape 38"/>
        <xdr:cNvSpPr/>
      </xdr:nvSpPr>
      <xdr:spPr>
        <a:xfrm>
          <a:off x="2983800" y="2827500"/>
          <a:ext cx="4724400" cy="190500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General</a:t>
          </a:r>
          <a:r>
            <a:rPr b="1" lang="en-US" sz="1100">
              <a:solidFill>
                <a:srgbClr val="000000"/>
              </a:solidFill>
              <a:latin typeface="Calibri"/>
              <a:ea typeface="Calibri"/>
              <a:cs typeface="Calibri"/>
              <a:sym typeface="Calibri"/>
            </a:rPr>
            <a:t> Comments About Worksheets</a:t>
          </a:r>
          <a:endParaRPr b="1"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Worksheets</a:t>
          </a:r>
          <a:r>
            <a:rPr lang="en-US" sz="1100">
              <a:solidFill>
                <a:srgbClr val="000000"/>
              </a:solidFill>
              <a:latin typeface="Calibri"/>
              <a:ea typeface="Calibri"/>
              <a:cs typeface="Calibri"/>
              <a:sym typeface="Calibri"/>
            </a:rPr>
            <a:t> are where you place your data and formulas in Excel. Many people call them "sheets" but this isn't exactly accurate. Strictly speaking, a worksheet is a sheet that has rows and columns--a rectangular grid of cells. There is another kind of sheet, called a chart sheet. This type of sheet has no rows or columns, only a chart. The discussion here is mainly about worksheets, not chart sheets. The actions discussed below are things you will do every day, so you need to know how to do them efficiently.</a:t>
          </a:r>
          <a:endParaRPr b="0" sz="1100">
            <a:solidFill>
              <a:srgbClr val="000000"/>
            </a:solidFill>
            <a:latin typeface="Calibri"/>
            <a:ea typeface="Calibri"/>
            <a:cs typeface="Calibri"/>
            <a:sym typeface="Calibri"/>
          </a:endParaRPr>
        </a:p>
        <a:p>
          <a:pPr indent="0" lvl="0" marL="0" rtl="0" algn="l">
            <a:spcBef>
              <a:spcPts val="0"/>
            </a:spcBef>
            <a:spcAft>
              <a:spcPts val="0"/>
            </a:spcAft>
            <a:buNone/>
          </a:pPr>
          <a:r>
            <a:t/>
          </a:r>
          <a:endParaRPr b="0" sz="1100">
            <a:solidFill>
              <a:srgbClr val="000000"/>
            </a:solidFill>
            <a:latin typeface="Calibri"/>
            <a:ea typeface="Calibri"/>
            <a:cs typeface="Calibri"/>
            <a:sym typeface="Calibri"/>
          </a:endParaRPr>
        </a:p>
      </xdr:txBody>
    </xdr:sp>
    <xdr:clientData fLocksWithSheet="0"/>
  </xdr:oneCellAnchor>
  <xdr:oneCellAnchor>
    <xdr:from>
      <xdr:col>1</xdr:col>
      <xdr:colOff>-9525</xdr:colOff>
      <xdr:row>13</xdr:row>
      <xdr:rowOff>-9525</xdr:rowOff>
    </xdr:from>
    <xdr:ext cx="4743450" cy="2114550"/>
    <xdr:sp>
      <xdr:nvSpPr>
        <xdr:cNvPr id="39" name="Shape 39"/>
        <xdr:cNvSpPr/>
      </xdr:nvSpPr>
      <xdr:spPr>
        <a:xfrm>
          <a:off x="2983800" y="2732250"/>
          <a:ext cx="4724400" cy="209550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Renaming a Worksheet</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name of a worksheet appears in its</a:t>
          </a:r>
          <a:r>
            <a:rPr lang="en-US" sz="1100">
              <a:solidFill>
                <a:srgbClr val="000000"/>
              </a:solidFill>
              <a:latin typeface="Calibri"/>
              <a:ea typeface="Calibri"/>
              <a:cs typeface="Calibri"/>
              <a:sym typeface="Calibri"/>
            </a:rPr>
            <a:t> tab at the bottom of the screen.</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To rename a worksheet:</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Double-click its tab and type a new name.</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Try it! Rename this worksheet as Worksheet Tasks. Then change its name back to Topic.</a:t>
          </a:r>
          <a:endParaRPr sz="1400"/>
        </a:p>
        <a:p>
          <a:pPr indent="0" lvl="0" marL="0" rtl="0" algn="l">
            <a:spcBef>
              <a:spcPts val="0"/>
            </a:spcBef>
            <a:spcAft>
              <a:spcPts val="0"/>
            </a:spcAft>
            <a:buNone/>
          </a:pPr>
          <a:r>
            <a:t/>
          </a:r>
          <a:endParaRPr b="0" sz="1100">
            <a:solidFill>
              <a:srgbClr val="000000"/>
            </a:solidFill>
            <a:latin typeface="Calibri"/>
            <a:ea typeface="Calibri"/>
            <a:cs typeface="Calibri"/>
            <a:sym typeface="Calibri"/>
          </a:endParaRPr>
        </a:p>
        <a:p>
          <a:pPr indent="0" lvl="0" marL="0" rtl="0" algn="l">
            <a:spcBef>
              <a:spcPts val="0"/>
            </a:spcBef>
            <a:spcAft>
              <a:spcPts val="0"/>
            </a:spcAft>
            <a:buNone/>
          </a:pPr>
          <a:r>
            <a:t/>
          </a:r>
          <a:endParaRPr b="0" sz="1100">
            <a:solidFill>
              <a:srgbClr val="000000"/>
            </a:solidFill>
            <a:latin typeface="Calibri"/>
            <a:ea typeface="Calibri"/>
            <a:cs typeface="Calibri"/>
            <a:sym typeface="Calibri"/>
          </a:endParaRPr>
        </a:p>
      </xdr:txBody>
    </xdr:sp>
    <xdr:clientData fLocksWithSheet="0"/>
  </xdr:oneCellAnchor>
  <xdr:oneCellAnchor>
    <xdr:from>
      <xdr:col>1</xdr:col>
      <xdr:colOff>-9525</xdr:colOff>
      <xdr:row>24</xdr:row>
      <xdr:rowOff>171450</xdr:rowOff>
    </xdr:from>
    <xdr:ext cx="4743450" cy="3390900"/>
    <xdr:sp>
      <xdr:nvSpPr>
        <xdr:cNvPr id="40" name="Shape 40"/>
        <xdr:cNvSpPr/>
      </xdr:nvSpPr>
      <xdr:spPr>
        <a:xfrm>
          <a:off x="2983800" y="2098838"/>
          <a:ext cx="4724400" cy="336232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Adding a New Worksheet</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You often need to add new worksheets.</a:t>
          </a:r>
          <a:r>
            <a:rPr lang="en-US" sz="1100">
              <a:solidFill>
                <a:srgbClr val="000000"/>
              </a:solidFill>
              <a:latin typeface="Calibri"/>
              <a:ea typeface="Calibri"/>
              <a:cs typeface="Calibri"/>
              <a:sym typeface="Calibri"/>
            </a:rPr>
            <a:t> This is very easy.</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To add a new worksheet:</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Click the plus sign button to the right of your rightmost worksheet tab. This creates a new worksheet to the right of the rightmost sheet with a generic name such as Sheet2, which you can then rename.</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In some situations, you might not want the new sheet to be way out to the right. There is another option. You can right-click a worksheet tab and select Insert Sheet. The new worksheet will be placed to the </a:t>
          </a:r>
          <a:r>
            <a:rPr i="0" lang="en-US" sz="1100">
              <a:solidFill>
                <a:srgbClr val="000000"/>
              </a:solidFill>
              <a:latin typeface="Calibri"/>
              <a:ea typeface="Calibri"/>
              <a:cs typeface="Calibri"/>
              <a:sym typeface="Calibri"/>
            </a:rPr>
            <a:t>right</a:t>
          </a:r>
          <a:r>
            <a:rPr i="1" lang="en-US" sz="1100">
              <a:solidFill>
                <a:srgbClr val="000000"/>
              </a:solidFill>
              <a:latin typeface="Calibri"/>
              <a:ea typeface="Calibri"/>
              <a:cs typeface="Calibri"/>
              <a:sym typeface="Calibri"/>
            </a:rPr>
            <a:t> </a:t>
          </a:r>
          <a:r>
            <a:rPr i="0" lang="en-US" sz="1100">
              <a:solidFill>
                <a:srgbClr val="000000"/>
              </a:solidFill>
              <a:latin typeface="Calibri"/>
              <a:ea typeface="Calibri"/>
              <a:cs typeface="Calibri"/>
              <a:sym typeface="Calibri"/>
            </a:rPr>
            <a:t>of the tab you right-clicked.</a:t>
          </a:r>
          <a:endParaRPr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Try it! Create a new worksheet to the left of this one and rename it Practice2. Then insert another worksheet to the left of Practice2 and rename it Practice1.</a:t>
          </a:r>
          <a:endParaRPr sz="1400"/>
        </a:p>
        <a:p>
          <a:pPr indent="0" lvl="0" marL="0" rtl="0" algn="l">
            <a:spcBef>
              <a:spcPts val="0"/>
            </a:spcBef>
            <a:spcAft>
              <a:spcPts val="0"/>
            </a:spcAft>
            <a:buNone/>
          </a:pPr>
          <a:r>
            <a:t/>
          </a:r>
          <a:endParaRPr b="0" sz="1100">
            <a:solidFill>
              <a:srgbClr val="000000"/>
            </a:solidFill>
            <a:latin typeface="Calibri"/>
            <a:ea typeface="Calibri"/>
            <a:cs typeface="Calibri"/>
            <a:sym typeface="Calibri"/>
          </a:endParaRPr>
        </a:p>
        <a:p>
          <a:pPr indent="0" lvl="0" marL="0" rtl="0" algn="l">
            <a:spcBef>
              <a:spcPts val="0"/>
            </a:spcBef>
            <a:spcAft>
              <a:spcPts val="0"/>
            </a:spcAft>
            <a:buNone/>
          </a:pPr>
          <a:r>
            <a:t/>
          </a:r>
          <a:endParaRPr b="0" sz="1100">
            <a:solidFill>
              <a:srgbClr val="000000"/>
            </a:solidFill>
            <a:latin typeface="Calibri"/>
            <a:ea typeface="Calibri"/>
            <a:cs typeface="Calibri"/>
            <a:sym typeface="Calibri"/>
          </a:endParaRPr>
        </a:p>
      </xdr:txBody>
    </xdr:sp>
    <xdr:clientData fLocksWithSheet="0"/>
  </xdr:oneCellAnchor>
  <xdr:oneCellAnchor>
    <xdr:from>
      <xdr:col>1</xdr:col>
      <xdr:colOff>-9525</xdr:colOff>
      <xdr:row>44</xdr:row>
      <xdr:rowOff>-9525</xdr:rowOff>
    </xdr:from>
    <xdr:ext cx="4743450" cy="5410200"/>
    <xdr:sp>
      <xdr:nvSpPr>
        <xdr:cNvPr id="41" name="Shape 41"/>
        <xdr:cNvSpPr/>
      </xdr:nvSpPr>
      <xdr:spPr>
        <a:xfrm>
          <a:off x="2983800" y="1089188"/>
          <a:ext cx="4724400" cy="538162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Selecting One or More Worksheets</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You can select one or more worksheets</a:t>
          </a:r>
          <a:r>
            <a:rPr lang="en-US" sz="1100">
              <a:solidFill>
                <a:srgbClr val="000000"/>
              </a:solidFill>
              <a:latin typeface="Calibri"/>
              <a:ea typeface="Calibri"/>
              <a:cs typeface="Calibri"/>
              <a:sym typeface="Calibri"/>
            </a:rPr>
            <a:t>. The </a:t>
          </a:r>
          <a:r>
            <a:rPr b="1" lang="en-US" sz="1100">
              <a:solidFill>
                <a:srgbClr val="000000"/>
              </a:solidFill>
              <a:latin typeface="Calibri"/>
              <a:ea typeface="Calibri"/>
              <a:cs typeface="Calibri"/>
              <a:sym typeface="Calibri"/>
            </a:rPr>
            <a:t>active</a:t>
          </a:r>
          <a:r>
            <a:rPr lang="en-US" sz="1100">
              <a:solidFill>
                <a:srgbClr val="000000"/>
              </a:solidFill>
              <a:latin typeface="Calibri"/>
              <a:ea typeface="Calibri"/>
              <a:cs typeface="Calibri"/>
              <a:sym typeface="Calibri"/>
            </a:rPr>
            <a:t> worksheet is the one you are viewing. Its tab is boldfaced. But others can be selected as well. If you do anything to the active worksheet, such as format a cell or enter a value, the same thing is done to </a:t>
          </a:r>
          <a:r>
            <a:rPr i="1" lang="en-US" sz="1100">
              <a:solidFill>
                <a:srgbClr val="000000"/>
              </a:solidFill>
              <a:latin typeface="Calibri"/>
              <a:ea typeface="Calibri"/>
              <a:cs typeface="Calibri"/>
              <a:sym typeface="Calibri"/>
            </a:rPr>
            <a:t>all </a:t>
          </a:r>
          <a:r>
            <a:rPr i="0" lang="en-US" sz="1100">
              <a:solidFill>
                <a:srgbClr val="000000"/>
              </a:solidFill>
              <a:latin typeface="Calibri"/>
              <a:ea typeface="Calibri"/>
              <a:cs typeface="Calibri"/>
              <a:sym typeface="Calibri"/>
            </a:rPr>
            <a:t>of the selected worksheets. This can save a lot of time with common labels, formulas, and formatting.</a:t>
          </a:r>
          <a:endParaRPr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To select multiple </a:t>
          </a:r>
          <a:r>
            <a:rPr i="1" lang="en-US" sz="1100">
              <a:solidFill>
                <a:srgbClr val="000000"/>
              </a:solidFill>
              <a:latin typeface="Calibri"/>
              <a:ea typeface="Calibri"/>
              <a:cs typeface="Calibri"/>
              <a:sym typeface="Calibri"/>
            </a:rPr>
            <a:t>adjacent </a:t>
          </a:r>
          <a:r>
            <a:rPr lang="en-US" sz="1100">
              <a:solidFill>
                <a:srgbClr val="000000"/>
              </a:solidFill>
              <a:latin typeface="Calibri"/>
              <a:ea typeface="Calibri"/>
              <a:cs typeface="Calibri"/>
              <a:sym typeface="Calibri"/>
            </a:rPr>
            <a:t>worksheets:</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Click the tab of the leftmost  of these, hold down the shift key, and click the tab of the rightmost of these. </a:t>
          </a:r>
          <a:endParaRPr i="0" sz="1100">
            <a:solidFill>
              <a:srgbClr val="000000"/>
            </a:solidFill>
            <a:latin typeface="Calibri"/>
            <a:ea typeface="Calibri"/>
            <a:cs typeface="Calibri"/>
            <a:sym typeface="Calibri"/>
          </a:endParaRPr>
        </a:p>
        <a:p>
          <a:pPr indent="0" lvl="0" marL="0" rtl="0" algn="l">
            <a:spcBef>
              <a:spcPts val="0"/>
            </a:spcBef>
            <a:spcAft>
              <a:spcPts val="0"/>
            </a:spcAft>
            <a:buNone/>
          </a:pPr>
          <a:r>
            <a:t/>
          </a:r>
          <a:endParaRPr i="0" sz="1100">
            <a:solidFill>
              <a:srgbClr val="000000"/>
            </a:solidFill>
            <a:latin typeface="Calibri"/>
            <a:ea typeface="Calibri"/>
            <a:cs typeface="Calibri"/>
            <a:sym typeface="Calibri"/>
          </a:endParaRPr>
        </a:p>
        <a:p>
          <a:pPr indent="0" lvl="0" marL="0" rtl="0" algn="l">
            <a:spcBef>
              <a:spcPts val="0"/>
            </a:spcBef>
            <a:spcAft>
              <a:spcPts val="0"/>
            </a:spcAft>
            <a:buNone/>
          </a:pPr>
          <a:r>
            <a:rPr i="0" lang="en-US" sz="1100">
              <a:solidFill>
                <a:srgbClr val="000000"/>
              </a:solidFill>
              <a:latin typeface="Calibri"/>
              <a:ea typeface="Calibri"/>
              <a:cs typeface="Calibri"/>
              <a:sym typeface="Calibri"/>
            </a:rPr>
            <a:t>To select multiple </a:t>
          </a:r>
          <a:r>
            <a:rPr i="1" lang="en-US" sz="1100">
              <a:solidFill>
                <a:srgbClr val="000000"/>
              </a:solidFill>
              <a:latin typeface="Calibri"/>
              <a:ea typeface="Calibri"/>
              <a:cs typeface="Calibri"/>
              <a:sym typeface="Calibri"/>
            </a:rPr>
            <a:t>nonadjacent </a:t>
          </a:r>
          <a:r>
            <a:rPr i="0" lang="en-US" sz="1100">
              <a:solidFill>
                <a:srgbClr val="000000"/>
              </a:solidFill>
              <a:latin typeface="Calibri"/>
              <a:ea typeface="Calibri"/>
              <a:cs typeface="Calibri"/>
              <a:sym typeface="Calibri"/>
            </a:rPr>
            <a:t>worksheets:</a:t>
          </a:r>
          <a:endParaRPr sz="1400"/>
        </a:p>
        <a:p>
          <a:pPr indent="0" lvl="0" marL="0" rtl="0" algn="l">
            <a:spcBef>
              <a:spcPts val="0"/>
            </a:spcBef>
            <a:spcAft>
              <a:spcPts val="0"/>
            </a:spcAft>
            <a:buNone/>
          </a:pPr>
          <a:r>
            <a:t/>
          </a:r>
          <a:endParaRPr i="0" sz="1100">
            <a:solidFill>
              <a:srgbClr val="000000"/>
            </a:solidFill>
            <a:latin typeface="Calibri"/>
            <a:ea typeface="Calibri"/>
            <a:cs typeface="Calibri"/>
            <a:sym typeface="Calibri"/>
          </a:endParaRPr>
        </a:p>
        <a:p>
          <a:pPr indent="0" lvl="0" marL="0" rtl="0" algn="l">
            <a:spcBef>
              <a:spcPts val="0"/>
            </a:spcBef>
            <a:spcAft>
              <a:spcPts val="0"/>
            </a:spcAft>
            <a:buNone/>
          </a:pPr>
          <a:r>
            <a:rPr i="0" lang="en-US" sz="1100">
              <a:solidFill>
                <a:srgbClr val="000000"/>
              </a:solidFill>
              <a:latin typeface="Calibri"/>
              <a:ea typeface="Calibri"/>
              <a:cs typeface="Calibri"/>
              <a:sym typeface="Calibri"/>
            </a:rPr>
            <a:t>Click the tab of any of them, hold down the command key, and click the other tabs you want to select.</a:t>
          </a:r>
          <a:endParaRPr sz="1100">
            <a:solidFill>
              <a:srgbClr val="000000"/>
            </a:solidFill>
            <a:latin typeface="Calibri"/>
            <a:ea typeface="Calibri"/>
            <a:cs typeface="Calibri"/>
            <a:sym typeface="Calibri"/>
          </a:endParaRPr>
        </a:p>
        <a:p>
          <a:pPr indent="0" lvl="0" marL="0" rtl="0" algn="l">
            <a:spcBef>
              <a:spcPts val="0"/>
            </a:spcBef>
            <a:spcAft>
              <a:spcPts val="0"/>
            </a:spcAft>
            <a:buNone/>
          </a:pPr>
          <a:r>
            <a:t/>
          </a:r>
          <a:endParaRPr b="0"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When multiple worksheets are selected, one will be active, but the tabs of the others will also be highlighted, indicating that they are selected. They will remain selected until you click the tab of some </a:t>
          </a:r>
          <a:r>
            <a:rPr i="1" lang="en-US" sz="1100">
              <a:solidFill>
                <a:srgbClr val="000000"/>
              </a:solidFill>
              <a:latin typeface="Calibri"/>
              <a:ea typeface="Calibri"/>
              <a:cs typeface="Calibri"/>
              <a:sym typeface="Calibri"/>
            </a:rPr>
            <a:t>other </a:t>
          </a:r>
          <a:r>
            <a:rPr i="0" lang="en-US" sz="1100">
              <a:solidFill>
                <a:srgbClr val="000000"/>
              </a:solidFill>
              <a:latin typeface="Calibri"/>
              <a:ea typeface="Calibri"/>
              <a:cs typeface="Calibri"/>
              <a:sym typeface="Calibri"/>
            </a:rPr>
            <a:t>worksheet. There is one exception to this. If </a:t>
          </a:r>
          <a:r>
            <a:rPr i="1" lang="en-US" sz="1100">
              <a:solidFill>
                <a:srgbClr val="000000"/>
              </a:solidFill>
              <a:latin typeface="Calibri"/>
              <a:ea typeface="Calibri"/>
              <a:cs typeface="Calibri"/>
              <a:sym typeface="Calibri"/>
            </a:rPr>
            <a:t>all </a:t>
          </a:r>
          <a:r>
            <a:rPr i="0" lang="en-US" sz="1100">
              <a:solidFill>
                <a:srgbClr val="000000"/>
              </a:solidFill>
              <a:latin typeface="Calibri"/>
              <a:ea typeface="Calibri"/>
              <a:cs typeface="Calibri"/>
              <a:sym typeface="Calibri"/>
            </a:rPr>
            <a:t>of the worksheets are selected, you can click </a:t>
          </a:r>
          <a:r>
            <a:rPr i="1" lang="en-US" sz="1100">
              <a:solidFill>
                <a:srgbClr val="000000"/>
              </a:solidFill>
              <a:latin typeface="Calibri"/>
              <a:ea typeface="Calibri"/>
              <a:cs typeface="Calibri"/>
              <a:sym typeface="Calibri"/>
            </a:rPr>
            <a:t>any</a:t>
          </a:r>
          <a:r>
            <a:rPr i="0" lang="en-US" sz="1100">
              <a:solidFill>
                <a:srgbClr val="000000"/>
              </a:solidFill>
              <a:latin typeface="Calibri"/>
              <a:ea typeface="Calibri"/>
              <a:cs typeface="Calibri"/>
              <a:sym typeface="Calibri"/>
            </a:rPr>
            <a:t> other worksheet tab to activate it and deselect all of the others.</a:t>
          </a:r>
          <a:endParaRPr sz="1400"/>
        </a:p>
        <a:p>
          <a:pPr indent="0" lvl="0" marL="0" rtl="0" algn="l">
            <a:spcBef>
              <a:spcPts val="0"/>
            </a:spcBef>
            <a:spcAft>
              <a:spcPts val="0"/>
            </a:spcAft>
            <a:buNone/>
          </a:pPr>
          <a:r>
            <a:t/>
          </a:r>
          <a:endParaRPr b="0"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Try it! </a:t>
          </a:r>
          <a:r>
            <a:rPr b="0" lang="en-US" sz="1100">
              <a:solidFill>
                <a:srgbClr val="000000"/>
              </a:solidFill>
              <a:latin typeface="Calibri"/>
              <a:ea typeface="Calibri"/>
              <a:cs typeface="Calibri"/>
              <a:sym typeface="Calibri"/>
            </a:rPr>
            <a:t>Make sure you have at least three worksheets and then practice selecting any subset of them. Then deselect all of them except for the Topic sheet.</a:t>
          </a:r>
          <a:endParaRPr b="0" sz="1100">
            <a:solidFill>
              <a:srgbClr val="000000"/>
            </a:solidFill>
            <a:latin typeface="Calibri"/>
            <a:ea typeface="Calibri"/>
            <a:cs typeface="Calibri"/>
            <a:sym typeface="Calibri"/>
          </a:endParaRPr>
        </a:p>
      </xdr:txBody>
    </xdr:sp>
    <xdr:clientData fLocksWithSheet="0"/>
  </xdr:oneCellAnchor>
  <xdr:oneCellAnchor>
    <xdr:from>
      <xdr:col>1</xdr:col>
      <xdr:colOff>-9525</xdr:colOff>
      <xdr:row>73</xdr:row>
      <xdr:rowOff>-9525</xdr:rowOff>
    </xdr:from>
    <xdr:ext cx="4743450" cy="3019425"/>
    <xdr:sp>
      <xdr:nvSpPr>
        <xdr:cNvPr id="42" name="Shape 42"/>
        <xdr:cNvSpPr/>
      </xdr:nvSpPr>
      <xdr:spPr>
        <a:xfrm>
          <a:off x="2983800" y="2279813"/>
          <a:ext cx="4724400" cy="300037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Deleting One or More Worksheets</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You can delete one or more worksheets. However, if</a:t>
          </a:r>
          <a:r>
            <a:rPr lang="en-US" sz="1100">
              <a:solidFill>
                <a:srgbClr val="000000"/>
              </a:solidFill>
              <a:latin typeface="Calibri"/>
              <a:ea typeface="Calibri"/>
              <a:cs typeface="Calibri"/>
              <a:sym typeface="Calibri"/>
            </a:rPr>
            <a:t> you try to delete </a:t>
          </a:r>
          <a:r>
            <a:rPr i="1" lang="en-US" sz="1100">
              <a:solidFill>
                <a:srgbClr val="000000"/>
              </a:solidFill>
              <a:latin typeface="Calibri"/>
              <a:ea typeface="Calibri"/>
              <a:cs typeface="Calibri"/>
              <a:sym typeface="Calibri"/>
            </a:rPr>
            <a:t>all </a:t>
          </a:r>
          <a:r>
            <a:rPr i="0" lang="en-US" sz="1100">
              <a:solidFill>
                <a:srgbClr val="000000"/>
              </a:solidFill>
              <a:latin typeface="Calibri"/>
              <a:ea typeface="Calibri"/>
              <a:cs typeface="Calibri"/>
              <a:sym typeface="Calibri"/>
            </a:rPr>
            <a:t>of the worksheets, Excel will warn you that at least one has to remain.</a:t>
          </a:r>
          <a:endParaRPr sz="1400"/>
        </a:p>
        <a:p>
          <a:pPr indent="0" lvl="0" marL="0" rtl="0" algn="l">
            <a:spcBef>
              <a:spcPts val="0"/>
            </a:spcBef>
            <a:spcAft>
              <a:spcPts val="0"/>
            </a:spcAft>
            <a:buNone/>
          </a:pPr>
          <a:r>
            <a:t/>
          </a:r>
          <a:endParaRPr i="0" sz="1100">
            <a:solidFill>
              <a:srgbClr val="000000"/>
            </a:solidFill>
            <a:latin typeface="Calibri"/>
            <a:ea typeface="Calibri"/>
            <a:cs typeface="Calibri"/>
            <a:sym typeface="Calibri"/>
          </a:endParaRPr>
        </a:p>
        <a:p>
          <a:pPr indent="0" lvl="0" marL="0" rtl="0" algn="l">
            <a:spcBef>
              <a:spcPts val="0"/>
            </a:spcBef>
            <a:spcAft>
              <a:spcPts val="0"/>
            </a:spcAft>
            <a:buNone/>
          </a:pPr>
          <a:r>
            <a:rPr i="0" lang="en-US" sz="1100">
              <a:solidFill>
                <a:srgbClr val="000000"/>
              </a:solidFill>
              <a:latin typeface="Calibri"/>
              <a:ea typeface="Calibri"/>
              <a:cs typeface="Calibri"/>
              <a:sym typeface="Calibri"/>
            </a:rPr>
            <a:t>To delete one or more worksheets:</a:t>
          </a:r>
          <a:endParaRPr sz="1400"/>
        </a:p>
        <a:p>
          <a:pPr indent="0" lvl="0" marL="0" rtl="0" algn="l">
            <a:spcBef>
              <a:spcPts val="0"/>
            </a:spcBef>
            <a:spcAft>
              <a:spcPts val="0"/>
            </a:spcAft>
            <a:buNone/>
          </a:pPr>
          <a:r>
            <a:t/>
          </a:r>
          <a:endParaRPr i="0" sz="1100">
            <a:solidFill>
              <a:srgbClr val="000000"/>
            </a:solidFill>
            <a:latin typeface="Calibri"/>
            <a:ea typeface="Calibri"/>
            <a:cs typeface="Calibri"/>
            <a:sym typeface="Calibri"/>
          </a:endParaRPr>
        </a:p>
        <a:p>
          <a:pPr indent="0" lvl="0" marL="0" rtl="0" algn="l">
            <a:spcBef>
              <a:spcPts val="0"/>
            </a:spcBef>
            <a:spcAft>
              <a:spcPts val="0"/>
            </a:spcAft>
            <a:buNone/>
          </a:pPr>
          <a:r>
            <a:rPr i="0" lang="en-US" sz="1100">
              <a:solidFill>
                <a:srgbClr val="000000"/>
              </a:solidFill>
              <a:latin typeface="Calibri"/>
              <a:ea typeface="Calibri"/>
              <a:cs typeface="Calibri"/>
              <a:sym typeface="Calibri"/>
            </a:rPr>
            <a:t>Select the ones you want to delete, as explained in the previous text box. Then right-click any of the selected tabs. This brings up a context-sensitive menu, which has a few options you might want to try. For now, select Delete. </a:t>
          </a:r>
          <a:endParaRPr sz="1400"/>
        </a:p>
        <a:p>
          <a:pPr indent="0" lvl="0" marL="0" rtl="0" algn="l">
            <a:spcBef>
              <a:spcPts val="0"/>
            </a:spcBef>
            <a:spcAft>
              <a:spcPts val="0"/>
            </a:spcAft>
            <a:buNone/>
          </a:pPr>
          <a:r>
            <a:t/>
          </a:r>
          <a:endParaRPr i="0" sz="1100">
            <a:solidFill>
              <a:srgbClr val="000000"/>
            </a:solidFill>
            <a:latin typeface="Calibri"/>
            <a:ea typeface="Calibri"/>
            <a:cs typeface="Calibri"/>
            <a:sym typeface="Calibri"/>
          </a:endParaRPr>
        </a:p>
        <a:p>
          <a:pPr indent="0" lvl="0" marL="0" rtl="0" algn="l">
            <a:spcBef>
              <a:spcPts val="0"/>
            </a:spcBef>
            <a:spcAft>
              <a:spcPts val="0"/>
            </a:spcAft>
            <a:buNone/>
          </a:pPr>
          <a:r>
            <a:rPr i="0" lang="en-US" sz="1100">
              <a:solidFill>
                <a:srgbClr val="000000"/>
              </a:solidFill>
              <a:latin typeface="Calibri"/>
              <a:ea typeface="Calibri"/>
              <a:cs typeface="Calibri"/>
              <a:sym typeface="Calibri"/>
            </a:rPr>
            <a:t>You will be asked if you really want to delete them. Deleting worksheets can be dangerous because it </a:t>
          </a:r>
          <a:r>
            <a:rPr i="1" lang="en-US" sz="1100">
              <a:solidFill>
                <a:srgbClr val="000000"/>
              </a:solidFill>
              <a:latin typeface="Calibri"/>
              <a:ea typeface="Calibri"/>
              <a:cs typeface="Calibri"/>
              <a:sym typeface="Calibri"/>
            </a:rPr>
            <a:t>cannot </a:t>
          </a:r>
          <a:r>
            <a:rPr i="0" lang="en-US" sz="1100">
              <a:solidFill>
                <a:srgbClr val="000000"/>
              </a:solidFill>
              <a:latin typeface="Calibri"/>
              <a:ea typeface="Calibri"/>
              <a:cs typeface="Calibri"/>
              <a:sym typeface="Calibri"/>
            </a:rPr>
            <a:t>be undone. So be careful!</a:t>
          </a:r>
          <a:endParaRPr b="0" sz="1100">
            <a:solidFill>
              <a:srgbClr val="000000"/>
            </a:solidFill>
            <a:latin typeface="Calibri"/>
            <a:ea typeface="Calibri"/>
            <a:cs typeface="Calibri"/>
            <a:sym typeface="Calibri"/>
          </a:endParaRPr>
        </a:p>
        <a:p>
          <a:pPr indent="0" lvl="0" marL="0" rtl="0" algn="l">
            <a:spcBef>
              <a:spcPts val="0"/>
            </a:spcBef>
            <a:spcAft>
              <a:spcPts val="0"/>
            </a:spcAft>
            <a:buNone/>
          </a:pPr>
          <a:r>
            <a:t/>
          </a:r>
          <a:endParaRPr b="0" sz="1100">
            <a:solidFill>
              <a:srgbClr val="000000"/>
            </a:solidFill>
            <a:latin typeface="Calibri"/>
            <a:ea typeface="Calibri"/>
            <a:cs typeface="Calibri"/>
            <a:sym typeface="Calibri"/>
          </a:endParaRPr>
        </a:p>
      </xdr:txBody>
    </xdr:sp>
    <xdr:clientData fLocksWithSheet="0"/>
  </xdr:oneCellAnchor>
  <xdr:oneCellAnchor>
    <xdr:from>
      <xdr:col>1</xdr:col>
      <xdr:colOff>-9525</xdr:colOff>
      <xdr:row>89</xdr:row>
      <xdr:rowOff>-9525</xdr:rowOff>
    </xdr:from>
    <xdr:ext cx="4743450" cy="5829300"/>
    <xdr:sp>
      <xdr:nvSpPr>
        <xdr:cNvPr id="43" name="Shape 43"/>
        <xdr:cNvSpPr/>
      </xdr:nvSpPr>
      <xdr:spPr>
        <a:xfrm>
          <a:off x="2983800" y="879638"/>
          <a:ext cx="4724400" cy="580072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Moving or Copying a Worksheet</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You can also move or copy a worksheet. You can do this in one of two ways: by dragging tabs or through the Move or Copy menu item. The first</a:t>
          </a:r>
          <a:r>
            <a:rPr lang="en-US" sz="1100">
              <a:solidFill>
                <a:srgbClr val="000000"/>
              </a:solidFill>
              <a:latin typeface="Calibri"/>
              <a:ea typeface="Calibri"/>
              <a:cs typeface="Calibri"/>
              <a:sym typeface="Calibri"/>
            </a:rPr>
            <a:t> way is easier; the second gives you more options.</a:t>
          </a:r>
          <a:endParaRPr i="0" sz="1100">
            <a:solidFill>
              <a:srgbClr val="000000"/>
            </a:solidFill>
            <a:latin typeface="Calibri"/>
            <a:ea typeface="Calibri"/>
            <a:cs typeface="Calibri"/>
            <a:sym typeface="Calibri"/>
          </a:endParaRPr>
        </a:p>
        <a:p>
          <a:pPr indent="0" lvl="0" marL="0" rtl="0" algn="l">
            <a:spcBef>
              <a:spcPts val="0"/>
            </a:spcBef>
            <a:spcAft>
              <a:spcPts val="0"/>
            </a:spcAft>
            <a:buNone/>
          </a:pPr>
          <a:r>
            <a:t/>
          </a:r>
          <a:endParaRPr i="0" sz="1100">
            <a:solidFill>
              <a:srgbClr val="000000"/>
            </a:solidFill>
            <a:latin typeface="Calibri"/>
            <a:ea typeface="Calibri"/>
            <a:cs typeface="Calibri"/>
            <a:sym typeface="Calibri"/>
          </a:endParaRPr>
        </a:p>
        <a:p>
          <a:pPr indent="0" lvl="0" marL="0" rtl="0" algn="l">
            <a:spcBef>
              <a:spcPts val="0"/>
            </a:spcBef>
            <a:spcAft>
              <a:spcPts val="0"/>
            </a:spcAft>
            <a:buNone/>
          </a:pPr>
          <a:r>
            <a:rPr i="0" lang="en-US" sz="1100">
              <a:solidFill>
                <a:srgbClr val="000000"/>
              </a:solidFill>
              <a:latin typeface="Calibri"/>
              <a:ea typeface="Calibri"/>
              <a:cs typeface="Calibri"/>
              <a:sym typeface="Calibri"/>
            </a:rPr>
            <a:t>To move or copy a worksheet by dragging its tab:</a:t>
          </a:r>
          <a:endParaRPr sz="1400"/>
        </a:p>
        <a:p>
          <a:pPr indent="0" lvl="0" marL="0" rtl="0" algn="l">
            <a:spcBef>
              <a:spcPts val="0"/>
            </a:spcBef>
            <a:spcAft>
              <a:spcPts val="0"/>
            </a:spcAft>
            <a:buNone/>
          </a:pPr>
          <a:r>
            <a:t/>
          </a:r>
          <a:endParaRPr i="0" sz="1100">
            <a:solidFill>
              <a:srgbClr val="000000"/>
            </a:solidFill>
            <a:latin typeface="Calibri"/>
            <a:ea typeface="Calibri"/>
            <a:cs typeface="Calibri"/>
            <a:sym typeface="Calibri"/>
          </a:endParaRPr>
        </a:p>
        <a:p>
          <a:pPr indent="0" lvl="0" marL="0" rtl="0" algn="l">
            <a:spcBef>
              <a:spcPts val="0"/>
            </a:spcBef>
            <a:spcAft>
              <a:spcPts val="0"/>
            </a:spcAft>
            <a:buNone/>
          </a:pPr>
          <a:r>
            <a:rPr i="0" lang="en-US" sz="1100">
              <a:solidFill>
                <a:srgbClr val="000000"/>
              </a:solidFill>
              <a:latin typeface="Calibri"/>
              <a:ea typeface="Calibri"/>
              <a:cs typeface="Calibri"/>
              <a:sym typeface="Calibri"/>
            </a:rPr>
            <a:t>Drag the worksheet's tab right or left to the position you want. If you hold down the option key while you are dragging, you will make a copy of the worksheet.</a:t>
          </a:r>
          <a:endParaRPr sz="1400"/>
        </a:p>
        <a:p>
          <a:pPr indent="0" lvl="0" marL="0" rtl="0" algn="l">
            <a:spcBef>
              <a:spcPts val="0"/>
            </a:spcBef>
            <a:spcAft>
              <a:spcPts val="0"/>
            </a:spcAft>
            <a:buNone/>
          </a:pPr>
          <a:r>
            <a:t/>
          </a:r>
          <a:endParaRPr i="0" sz="1100">
            <a:solidFill>
              <a:srgbClr val="000000"/>
            </a:solidFill>
            <a:latin typeface="Calibri"/>
            <a:ea typeface="Calibri"/>
            <a:cs typeface="Calibri"/>
            <a:sym typeface="Calibri"/>
          </a:endParaRPr>
        </a:p>
        <a:p>
          <a:pPr indent="0" lvl="0" marL="0" rtl="0" algn="l">
            <a:spcBef>
              <a:spcPts val="0"/>
            </a:spcBef>
            <a:spcAft>
              <a:spcPts val="0"/>
            </a:spcAft>
            <a:buNone/>
          </a:pPr>
          <a:r>
            <a:rPr i="0" lang="en-US" sz="1100">
              <a:solidFill>
                <a:srgbClr val="000000"/>
              </a:solidFill>
              <a:latin typeface="Calibri"/>
              <a:ea typeface="Calibri"/>
              <a:cs typeface="Calibri"/>
              <a:sym typeface="Calibri"/>
            </a:rPr>
            <a:t>Try it! Add some extra worksheets, if necessary. Move one of them to some other position, and then move it back again. Next, make a copy of this worksheet, just to the right of its current position. The copy will have a name like Sheet3 (2), which you can then rename if you want. For now, delete the copy.</a:t>
          </a:r>
          <a:endParaRPr sz="1400"/>
        </a:p>
        <a:p>
          <a:pPr indent="0" lvl="0" marL="0" rtl="0" algn="l">
            <a:spcBef>
              <a:spcPts val="0"/>
            </a:spcBef>
            <a:spcAft>
              <a:spcPts val="0"/>
            </a:spcAft>
            <a:buNone/>
          </a:pPr>
          <a:r>
            <a:t/>
          </a:r>
          <a:endParaRPr i="0" sz="1100">
            <a:solidFill>
              <a:srgbClr val="000000"/>
            </a:solidFill>
            <a:latin typeface="Calibri"/>
            <a:ea typeface="Calibri"/>
            <a:cs typeface="Calibri"/>
            <a:sym typeface="Calibri"/>
          </a:endParaRPr>
        </a:p>
        <a:p>
          <a:pPr indent="0" lvl="0" marL="0" rtl="0" algn="l">
            <a:spcBef>
              <a:spcPts val="0"/>
            </a:spcBef>
            <a:spcAft>
              <a:spcPts val="0"/>
            </a:spcAft>
            <a:buNone/>
          </a:pPr>
          <a:r>
            <a:rPr i="0" lang="en-US" sz="1100">
              <a:solidFill>
                <a:srgbClr val="000000"/>
              </a:solidFill>
              <a:latin typeface="Calibri"/>
              <a:ea typeface="Calibri"/>
              <a:cs typeface="Calibri"/>
              <a:sym typeface="Calibri"/>
            </a:rPr>
            <a:t>To move or copy a worksheet with the Move or Copy menu item:</a:t>
          </a:r>
          <a:endParaRPr sz="1400"/>
        </a:p>
        <a:p>
          <a:pPr indent="0" lvl="0" marL="0" rtl="0" algn="l">
            <a:spcBef>
              <a:spcPts val="0"/>
            </a:spcBef>
            <a:spcAft>
              <a:spcPts val="0"/>
            </a:spcAft>
            <a:buNone/>
          </a:pPr>
          <a:r>
            <a:t/>
          </a:r>
          <a:endParaRPr i="0" sz="1100">
            <a:solidFill>
              <a:srgbClr val="000000"/>
            </a:solidFill>
            <a:latin typeface="Calibri"/>
            <a:ea typeface="Calibri"/>
            <a:cs typeface="Calibri"/>
            <a:sym typeface="Calibri"/>
          </a:endParaRPr>
        </a:p>
        <a:p>
          <a:pPr indent="0" lvl="0" marL="0" rtl="0" algn="l">
            <a:spcBef>
              <a:spcPts val="0"/>
            </a:spcBef>
            <a:spcAft>
              <a:spcPts val="0"/>
            </a:spcAft>
            <a:buNone/>
          </a:pPr>
          <a:r>
            <a:rPr i="0" lang="en-US" sz="1100">
              <a:solidFill>
                <a:srgbClr val="000000"/>
              </a:solidFill>
              <a:latin typeface="Calibri"/>
              <a:ea typeface="Calibri"/>
              <a:cs typeface="Calibri"/>
              <a:sym typeface="Calibri"/>
            </a:rPr>
            <a:t>Right-click the worksheet's tab and select Move or Copy. This brings up the Move or Copy dialog shown to the right that lets you select the workbook you want to move or copy to, including a new workbook, the position within that workbook, and whether you want to create a copy. If you select a different workbook and don't check the latter option, the worksheet will be removed from the current file; it will </a:t>
          </a:r>
          <a:r>
            <a:rPr i="1" lang="en-US" sz="1100">
              <a:solidFill>
                <a:srgbClr val="000000"/>
              </a:solidFill>
              <a:latin typeface="Calibri"/>
              <a:ea typeface="Calibri"/>
              <a:cs typeface="Calibri"/>
              <a:sym typeface="Calibri"/>
            </a:rPr>
            <a:t>move </a:t>
          </a:r>
          <a:r>
            <a:rPr i="0" lang="en-US" sz="1100">
              <a:solidFill>
                <a:srgbClr val="000000"/>
              </a:solidFill>
              <a:latin typeface="Calibri"/>
              <a:ea typeface="Calibri"/>
              <a:cs typeface="Calibri"/>
              <a:sym typeface="Calibri"/>
            </a:rPr>
            <a:t>to the other workbook. So be careful.</a:t>
          </a:r>
          <a:endParaRPr sz="1400"/>
        </a:p>
        <a:p>
          <a:pPr indent="0" lvl="0" marL="0" rtl="0" algn="l">
            <a:spcBef>
              <a:spcPts val="0"/>
            </a:spcBef>
            <a:spcAft>
              <a:spcPts val="0"/>
            </a:spcAft>
            <a:buNone/>
          </a:pPr>
          <a:r>
            <a:t/>
          </a:r>
          <a:endParaRPr i="0" sz="1100">
            <a:solidFill>
              <a:srgbClr val="000000"/>
            </a:solidFill>
            <a:latin typeface="Calibri"/>
            <a:ea typeface="Calibri"/>
            <a:cs typeface="Calibri"/>
            <a:sym typeface="Calibri"/>
          </a:endParaRPr>
        </a:p>
        <a:p>
          <a:pPr indent="0" lvl="0" marL="0" rtl="0" algn="l">
            <a:spcBef>
              <a:spcPts val="0"/>
            </a:spcBef>
            <a:spcAft>
              <a:spcPts val="0"/>
            </a:spcAft>
            <a:buNone/>
          </a:pPr>
          <a:r>
            <a:rPr i="0" lang="en-US" sz="1100">
              <a:solidFill>
                <a:srgbClr val="000000"/>
              </a:solidFill>
              <a:latin typeface="Calibri"/>
              <a:ea typeface="Calibri"/>
              <a:cs typeface="Calibri"/>
              <a:sym typeface="Calibri"/>
            </a:rPr>
            <a:t>Try it! If necessary, create a new worksheet called Practice and enter some data in it. Then </a:t>
          </a:r>
          <a:r>
            <a:rPr i="1" lang="en-US" sz="1100">
              <a:solidFill>
                <a:srgbClr val="000000"/>
              </a:solidFill>
              <a:latin typeface="Calibri"/>
              <a:ea typeface="Calibri"/>
              <a:cs typeface="Calibri"/>
              <a:sym typeface="Calibri"/>
            </a:rPr>
            <a:t>move</a:t>
          </a:r>
          <a:r>
            <a:rPr i="0" lang="en-US" sz="1100">
              <a:solidFill>
                <a:srgbClr val="000000"/>
              </a:solidFill>
              <a:latin typeface="Calibri"/>
              <a:ea typeface="Calibri"/>
              <a:cs typeface="Calibri"/>
              <a:sym typeface="Calibri"/>
            </a:rPr>
            <a:t> it to a new workbook. It will disappear from this workbook and appear in a new one. You can then close the new workbook without saving to delete it.</a:t>
          </a:r>
          <a:endParaRPr sz="1100">
            <a:solidFill>
              <a:srgbClr val="000000"/>
            </a:solidFill>
            <a:latin typeface="Calibri"/>
            <a:ea typeface="Calibri"/>
            <a:cs typeface="Calibri"/>
            <a:sym typeface="Calibri"/>
          </a:endParaRPr>
        </a:p>
      </xdr:txBody>
    </xdr:sp>
    <xdr:clientData fLocksWithSheet="0"/>
  </xdr:oneCellAnchor>
  <xdr:oneCellAnchor>
    <xdr:from>
      <xdr:col>1</xdr:col>
      <xdr:colOff>-9525</xdr:colOff>
      <xdr:row>119</xdr:row>
      <xdr:rowOff>-9525</xdr:rowOff>
    </xdr:from>
    <xdr:ext cx="4743450" cy="6238875"/>
    <xdr:sp>
      <xdr:nvSpPr>
        <xdr:cNvPr id="44" name="Shape 44"/>
        <xdr:cNvSpPr/>
      </xdr:nvSpPr>
      <xdr:spPr>
        <a:xfrm>
          <a:off x="2983800" y="670088"/>
          <a:ext cx="4724400" cy="621982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Hiding or Unhiding a Worksheet</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Finally, you can hide</a:t>
          </a:r>
          <a:r>
            <a:rPr lang="en-US" sz="1100">
              <a:solidFill>
                <a:srgbClr val="000000"/>
              </a:solidFill>
              <a:latin typeface="Calibri"/>
              <a:ea typeface="Calibri"/>
              <a:cs typeface="Calibri"/>
              <a:sym typeface="Calibri"/>
            </a:rPr>
            <a:t> or unhide a worksheet. For example, you might want to hide, but not delete, a worksheet that contains technical data used in formulas in other worksheets. Of course, you might receive such a file, with formulas you can't figure out because they refer to data on a hidden worksheet. If you sense that something mysterious is going on, check whether there are any hidden worksheets!</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To hide a worksheet:</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Right-click the worksheet's tab and select Hide.</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To unhide a worksheet:</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Right-click </a:t>
          </a:r>
          <a:r>
            <a:rPr i="1" lang="en-US" sz="1100">
              <a:solidFill>
                <a:srgbClr val="000000"/>
              </a:solidFill>
              <a:latin typeface="Calibri"/>
              <a:ea typeface="Calibri"/>
              <a:cs typeface="Calibri"/>
              <a:sym typeface="Calibri"/>
            </a:rPr>
            <a:t>any </a:t>
          </a:r>
          <a:r>
            <a:rPr i="0" lang="en-US" sz="1100">
              <a:solidFill>
                <a:srgbClr val="000000"/>
              </a:solidFill>
              <a:latin typeface="Calibri"/>
              <a:ea typeface="Calibri"/>
              <a:cs typeface="Calibri"/>
              <a:sym typeface="Calibri"/>
            </a:rPr>
            <a:t>worksheet's tab. If the Unhide option is disabled, you know there are no hidden worksheets. (Well, this isn't quite true. See the note below.) Otherwise, select Unhide. You will see a list of the hidden worksheets, and you can choose the one you want to unhide. Unfortunately, if there are several hidden worksheets, you have to unhide them one at a time; you can't unhide them all at once.</a:t>
          </a:r>
          <a:endParaRPr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Try it! Make sure there are at least two worksheets, and hide one of them. Then unhide it.</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b="1" lang="en-US" sz="1100">
              <a:solidFill>
                <a:srgbClr val="000000"/>
              </a:solidFill>
              <a:latin typeface="Calibri"/>
              <a:ea typeface="Calibri"/>
              <a:cs typeface="Calibri"/>
              <a:sym typeface="Calibri"/>
            </a:rPr>
            <a:t>Note: </a:t>
          </a:r>
          <a:r>
            <a:rPr b="0" lang="en-US" sz="1100">
              <a:solidFill>
                <a:srgbClr val="000000"/>
              </a:solidFill>
              <a:latin typeface="Calibri"/>
              <a:ea typeface="Calibri"/>
              <a:cs typeface="Calibri"/>
              <a:sym typeface="Calibri"/>
            </a:rPr>
            <a:t>I</a:t>
          </a:r>
          <a:r>
            <a:rPr lang="en-US" sz="1100">
              <a:solidFill>
                <a:srgbClr val="000000"/>
              </a:solidFill>
              <a:latin typeface="Calibri"/>
              <a:ea typeface="Calibri"/>
              <a:cs typeface="Calibri"/>
              <a:sym typeface="Calibri"/>
            </a:rPr>
            <a:t>t is possible that there is at least one hidden worksheet even if the Unhide option is disabled. By using a macro, it is possible to set the status of a worksheet to "</a:t>
          </a:r>
          <a:r>
            <a:rPr i="0" lang="en-US" sz="1100">
              <a:solidFill>
                <a:srgbClr val="000000"/>
              </a:solidFill>
              <a:latin typeface="Calibri"/>
              <a:ea typeface="Calibri"/>
              <a:cs typeface="Calibri"/>
              <a:sym typeface="Calibri"/>
            </a:rPr>
            <a:t>very hidden." Such worksheets can be unhidden only through another macro. Software companies sometimes create very hidden worksheets because they know these worksheets would only confuse users, or because they don't really want users to see their contents.</a:t>
          </a:r>
          <a:endParaRPr b="0" sz="1100">
            <a:solidFill>
              <a:srgbClr val="000000"/>
            </a:solidFill>
            <a:latin typeface="Calibri"/>
            <a:ea typeface="Calibri"/>
            <a:cs typeface="Calibri"/>
            <a:sym typeface="Calibri"/>
          </a:endParaRPr>
        </a:p>
        <a:p>
          <a:pPr indent="0" lvl="0" marL="0" rtl="0" algn="l">
            <a:spcBef>
              <a:spcPts val="0"/>
            </a:spcBef>
            <a:spcAft>
              <a:spcPts val="0"/>
            </a:spcAft>
            <a:buNone/>
          </a:pPr>
          <a:r>
            <a:t/>
          </a:r>
          <a:endParaRPr b="0" sz="1100">
            <a:solidFill>
              <a:srgbClr val="000000"/>
            </a:solidFill>
            <a:latin typeface="Calibri"/>
            <a:ea typeface="Calibri"/>
            <a:cs typeface="Calibri"/>
            <a:sym typeface="Calibri"/>
          </a:endParaRPr>
        </a:p>
      </xdr:txBody>
    </xdr:sp>
    <xdr:clientData fLocksWithSheet="0"/>
  </xdr:oneCellAnchor>
  <xdr:oneCellAnchor>
    <xdr:from>
      <xdr:col>10</xdr:col>
      <xdr:colOff>0</xdr:colOff>
      <xdr:row>106</xdr:row>
      <xdr:rowOff>0</xdr:rowOff>
    </xdr:from>
    <xdr:ext cx="1790700" cy="2714625"/>
    <xdr:pic>
      <xdr:nvPicPr>
        <xdr:cNvPr id="0" name="image15.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xdr:colOff>
      <xdr:row>2</xdr:row>
      <xdr:rowOff>-9525</xdr:rowOff>
    </xdr:from>
    <xdr:ext cx="4743450" cy="4276725"/>
    <xdr:sp>
      <xdr:nvSpPr>
        <xdr:cNvPr id="45" name="Shape 45"/>
        <xdr:cNvSpPr/>
      </xdr:nvSpPr>
      <xdr:spPr>
        <a:xfrm>
          <a:off x="2983800" y="1655925"/>
          <a:ext cx="4724400" cy="424815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Simple</a:t>
          </a:r>
          <a:r>
            <a:rPr b="1" lang="en-US" sz="1100">
              <a:solidFill>
                <a:srgbClr val="000000"/>
              </a:solidFill>
              <a:latin typeface="Calibri"/>
              <a:ea typeface="Calibri"/>
              <a:cs typeface="Calibri"/>
              <a:sym typeface="Calibri"/>
            </a:rPr>
            <a:t> Sorting with A-Z or Z-A</a:t>
          </a:r>
          <a:endParaRPr b="1"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Sorting,</a:t>
          </a:r>
          <a:r>
            <a:rPr lang="en-US" sz="1100">
              <a:solidFill>
                <a:srgbClr val="000000"/>
              </a:solidFill>
              <a:latin typeface="Calibri"/>
              <a:ea typeface="Calibri"/>
              <a:cs typeface="Calibri"/>
              <a:sym typeface="Calibri"/>
            </a:rPr>
            <a:t> which usually means putting in alphabetical order or increasing or decreasing numerical order, is a common and simple operation. However, there are some nonobvious things you should know. </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usual situation is that you have a data set such as the one to the right. If you want to perform a simple sort on any of its columns, select any </a:t>
          </a:r>
          <a:r>
            <a:rPr i="1" lang="en-US" sz="1100">
              <a:solidFill>
                <a:srgbClr val="000000"/>
              </a:solidFill>
              <a:latin typeface="Calibri"/>
              <a:ea typeface="Calibri"/>
              <a:cs typeface="Calibri"/>
              <a:sym typeface="Calibri"/>
            </a:rPr>
            <a:t>single </a:t>
          </a:r>
          <a:r>
            <a:rPr lang="en-US" sz="1100">
              <a:solidFill>
                <a:srgbClr val="000000"/>
              </a:solidFill>
              <a:latin typeface="Calibri"/>
              <a:ea typeface="Calibri"/>
              <a:cs typeface="Calibri"/>
              <a:sym typeface="Calibri"/>
            </a:rPr>
            <a:t>data cell in this column and click the A-Z or the Z-A button. You can find these buttons under the Sort &amp; Filter dropdown on the Home ribbon, and they are also on the Data ribbon, as shown to the right. </a:t>
          </a:r>
          <a:endParaRPr sz="1400"/>
        </a:p>
        <a:p>
          <a:pPr indent="0" lvl="0" marL="0" rtl="0" algn="l">
            <a:spcBef>
              <a:spcPts val="0"/>
            </a:spcBef>
            <a:spcAft>
              <a:spcPts val="0"/>
            </a:spcAft>
            <a:buNone/>
          </a:pPr>
          <a:r>
            <a:t/>
          </a:r>
          <a:endParaRPr b="0"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Try it! Sort on any of the columns to the right, either in A-Z or Z-A order. Note that when you sort on any column such as Salary, the other columns change accordingly. That is, each row remains intact. Of course, this is the behavior you would expect and want.</a:t>
          </a:r>
          <a:endParaRPr sz="1400"/>
        </a:p>
        <a:p>
          <a:pPr indent="0" lvl="0" marL="0" rtl="0" algn="l">
            <a:spcBef>
              <a:spcPts val="0"/>
            </a:spcBef>
            <a:spcAft>
              <a:spcPts val="0"/>
            </a:spcAft>
            <a:buNone/>
          </a:pPr>
          <a:r>
            <a:t/>
          </a:r>
          <a:endParaRPr b="0"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You can undo a sort, but just in case, it is often nice to have an "ID" column with consecutive integers, 1, 2, 3, etc. This is the role of the Person column in this data set. No matter how many sorts you do, you can return to the original sort order by sorting (A-Z) on Person.</a:t>
          </a:r>
          <a:endParaRPr sz="1400"/>
        </a:p>
      </xdr:txBody>
    </xdr:sp>
    <xdr:clientData fLocksWithSheet="0"/>
  </xdr:oneCellAnchor>
  <xdr:oneCellAnchor>
    <xdr:from>
      <xdr:col>1</xdr:col>
      <xdr:colOff>-9525</xdr:colOff>
      <xdr:row>36</xdr:row>
      <xdr:rowOff>-9525</xdr:rowOff>
    </xdr:from>
    <xdr:ext cx="4743450" cy="4400550"/>
    <xdr:sp>
      <xdr:nvSpPr>
        <xdr:cNvPr id="46" name="Shape 46"/>
        <xdr:cNvSpPr/>
      </xdr:nvSpPr>
      <xdr:spPr>
        <a:xfrm>
          <a:off x="2983800" y="1589250"/>
          <a:ext cx="4724400" cy="438150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rgbClr val="000000"/>
            </a:buClr>
            <a:buSzPts val="1100"/>
            <a:buFont typeface="Calibri"/>
            <a:buNone/>
          </a:pPr>
          <a:r>
            <a:rPr b="1" lang="en-US" sz="1100">
              <a:solidFill>
                <a:srgbClr val="000000"/>
              </a:solidFill>
              <a:latin typeface="Calibri"/>
              <a:ea typeface="Calibri"/>
              <a:cs typeface="Calibri"/>
              <a:sym typeface="Calibri"/>
            </a:rPr>
            <a:t>Custom Sorts</a:t>
          </a:r>
          <a:endParaRPr sz="1400"/>
        </a:p>
        <a:p>
          <a:pPr indent="0" lvl="0" marL="0" marR="0" rtl="0" algn="l">
            <a:lnSpc>
              <a:spcPct val="100000"/>
            </a:lnSpc>
            <a:spcBef>
              <a:spcPts val="0"/>
            </a:spcBef>
            <a:spcAft>
              <a:spcPts val="0"/>
            </a:spcAft>
            <a:buSzPts val="1100"/>
            <a:buFont typeface="Arial"/>
            <a:buNone/>
          </a:pPr>
          <a:r>
            <a:t/>
          </a:r>
          <a:endParaRPr b="0"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b="0" lang="en-US" sz="1100">
              <a:solidFill>
                <a:srgbClr val="000000"/>
              </a:solidFill>
              <a:latin typeface="Calibri"/>
              <a:ea typeface="Calibri"/>
              <a:cs typeface="Calibri"/>
              <a:sym typeface="Calibri"/>
            </a:rPr>
            <a:t>Excel gives you many more sort possibilities with its Custom Sort item under the Sort &amp; Filter items (on both the Home and Data ribbons). When you click either of these, you seel the Custom Sort dialog box to the right where, among other things, you can add levels. The data set above illustrates why you might want to do this. Suppose you want to sort so that all of the females are at the top. Then within each gender, you would like to sort in A-Z order on State. Then if there are multiple people of a given gender in the same state, you would like to sort them in decreasing order of Salary. This is possible only with a custom sort with three levels: first Gender, then State, then Salary. The correct settings for this sort are shown to the right.</a:t>
          </a:r>
          <a:endParaRPr sz="1400"/>
        </a:p>
        <a:p>
          <a:pPr indent="0" lvl="0" marL="0" marR="0" rtl="0" algn="l">
            <a:lnSpc>
              <a:spcPct val="100000"/>
            </a:lnSpc>
            <a:spcBef>
              <a:spcPts val="0"/>
            </a:spcBef>
            <a:spcAft>
              <a:spcPts val="0"/>
            </a:spcAft>
            <a:buSzPts val="1100"/>
            <a:buFont typeface="Arial"/>
            <a:buNone/>
          </a:pPr>
          <a:r>
            <a:t/>
          </a:r>
          <a:endParaRPr b="0"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b="0" lang="en-US" sz="1100">
              <a:solidFill>
                <a:srgbClr val="000000"/>
              </a:solidFill>
              <a:latin typeface="Calibri"/>
              <a:ea typeface="Calibri"/>
              <a:cs typeface="Calibri"/>
              <a:sym typeface="Calibri"/>
            </a:rPr>
            <a:t>Try it!</a:t>
          </a:r>
          <a:r>
            <a:rPr b="0" lang="en-US" sz="1100">
              <a:solidFill>
                <a:srgbClr val="000000"/>
              </a:solidFill>
              <a:latin typeface="Calibri"/>
              <a:ea typeface="Calibri"/>
              <a:cs typeface="Calibri"/>
              <a:sym typeface="Calibri"/>
            </a:rPr>
            <a:t> Sort the above data set as explained in the previous paragraph. Check that it works as intended. </a:t>
          </a:r>
          <a:endParaRPr sz="1400"/>
        </a:p>
        <a:p>
          <a:pPr indent="0" lvl="0" marL="0" marR="0" rtl="0" algn="l">
            <a:lnSpc>
              <a:spcPct val="100000"/>
            </a:lnSpc>
            <a:spcBef>
              <a:spcPts val="0"/>
            </a:spcBef>
            <a:spcAft>
              <a:spcPts val="0"/>
            </a:spcAft>
            <a:buSzPts val="1100"/>
            <a:buFont typeface="Arial"/>
            <a:buNone/>
          </a:pPr>
          <a:r>
            <a:t/>
          </a:r>
          <a:endParaRPr b="0"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b="0" lang="en-US" sz="1100">
              <a:solidFill>
                <a:srgbClr val="000000"/>
              </a:solidFill>
              <a:latin typeface="Calibri"/>
              <a:ea typeface="Calibri"/>
              <a:cs typeface="Calibri"/>
              <a:sym typeface="Calibri"/>
            </a:rPr>
            <a:t>Try it again! This time have the three levels be Salary, then State, then Gender. Do you see the difference? There are no ties on Salary, so once Salary is sorted, no more sorting takes place. In general, the lower levels apply only when there are ties in the levels above them.</a:t>
          </a:r>
          <a:endParaRPr b="0" sz="1100">
            <a:solidFill>
              <a:srgbClr val="000000"/>
            </a:solidFill>
            <a:latin typeface="Calibri"/>
            <a:ea typeface="Calibri"/>
            <a:cs typeface="Calibri"/>
            <a:sym typeface="Calibri"/>
          </a:endParaRPr>
        </a:p>
      </xdr:txBody>
    </xdr:sp>
    <xdr:clientData fLocksWithSheet="0"/>
  </xdr:oneCellAnchor>
  <xdr:oneCellAnchor>
    <xdr:from>
      <xdr:col>1</xdr:col>
      <xdr:colOff>-9525</xdr:colOff>
      <xdr:row>59</xdr:row>
      <xdr:rowOff>-9525</xdr:rowOff>
    </xdr:from>
    <xdr:ext cx="4743450" cy="3695700"/>
    <xdr:sp>
      <xdr:nvSpPr>
        <xdr:cNvPr id="47" name="Shape 47"/>
        <xdr:cNvSpPr/>
      </xdr:nvSpPr>
      <xdr:spPr>
        <a:xfrm>
          <a:off x="2983800" y="1946438"/>
          <a:ext cx="4724400" cy="366712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rgbClr val="000000"/>
            </a:buClr>
            <a:buSzPts val="1100"/>
            <a:buFont typeface="Calibri"/>
            <a:buNone/>
          </a:pPr>
          <a:r>
            <a:rPr b="1" lang="en-US" sz="1100">
              <a:solidFill>
                <a:srgbClr val="000000"/>
              </a:solidFill>
              <a:latin typeface="Calibri"/>
              <a:ea typeface="Calibri"/>
              <a:cs typeface="Calibri"/>
              <a:sym typeface="Calibri"/>
            </a:rPr>
            <a:t>Sorting Text</a:t>
          </a:r>
          <a:endParaRPr sz="1400"/>
        </a:p>
        <a:p>
          <a:pPr indent="0" lvl="0" marL="0" marR="0" rtl="0" algn="l">
            <a:lnSpc>
              <a:spcPct val="100000"/>
            </a:lnSpc>
            <a:spcBef>
              <a:spcPts val="0"/>
            </a:spcBef>
            <a:spcAft>
              <a:spcPts val="0"/>
            </a:spcAft>
            <a:buSzPts val="1100"/>
            <a:buFont typeface="Arial"/>
            <a:buNone/>
          </a:pPr>
          <a:r>
            <a:t/>
          </a:r>
          <a:endParaRPr b="0"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b="0" lang="en-US" sz="1100">
              <a:solidFill>
                <a:srgbClr val="000000"/>
              </a:solidFill>
              <a:latin typeface="Calibri"/>
              <a:ea typeface="Calibri"/>
              <a:cs typeface="Calibri"/>
              <a:sym typeface="Calibri"/>
            </a:rPr>
            <a:t>Sorting columns of text can be tricky, especially when non-alphabetic symbols are present.  For example, sort in A-Z order on the Grade column to the right. Is this what you expected? Probably not. (See the next text box for a fix.)</a:t>
          </a:r>
          <a:endParaRPr sz="1400"/>
        </a:p>
        <a:p>
          <a:pPr indent="0" lvl="0" marL="0" marR="0" rtl="0" algn="l">
            <a:lnSpc>
              <a:spcPct val="100000"/>
            </a:lnSpc>
            <a:spcBef>
              <a:spcPts val="0"/>
            </a:spcBef>
            <a:spcAft>
              <a:spcPts val="0"/>
            </a:spcAft>
            <a:buSzPts val="1100"/>
            <a:buFont typeface="Arial"/>
            <a:buNone/>
          </a:pPr>
          <a:r>
            <a:t/>
          </a:r>
          <a:endParaRPr b="0"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b="0" lang="en-US" sz="1100">
              <a:solidFill>
                <a:srgbClr val="000000"/>
              </a:solidFill>
              <a:latin typeface="Calibri"/>
              <a:ea typeface="Calibri"/>
              <a:cs typeface="Calibri"/>
              <a:sym typeface="Calibri"/>
            </a:rPr>
            <a:t>What about the Name column to the right, where some names are upper case and some are lower case? By default, the sort order is case-</a:t>
          </a:r>
          <a:r>
            <a:rPr b="0" i="1" lang="en-US" sz="1100">
              <a:solidFill>
                <a:srgbClr val="000000"/>
              </a:solidFill>
              <a:latin typeface="Calibri"/>
              <a:ea typeface="Calibri"/>
              <a:cs typeface="Calibri"/>
              <a:sym typeface="Calibri"/>
            </a:rPr>
            <a:t>insentive</a:t>
          </a:r>
          <a:r>
            <a:rPr b="0" i="0" lang="en-US" sz="1100">
              <a:solidFill>
                <a:srgbClr val="000000"/>
              </a:solidFill>
              <a:latin typeface="Calibri"/>
              <a:ea typeface="Calibri"/>
              <a:cs typeface="Calibri"/>
              <a:sym typeface="Calibri"/>
            </a:rPr>
            <a:t>, that is, case doesn't matter. Try sorting on Name with the A-Z button. They are indeed sorted in alphabetical order, except that the Name label gets sorted too. (Press control+z to undo this sort.) To prevent the label getting sorted, bring up the Custom Sort dialog box and check the "My data has headers" option.</a:t>
          </a:r>
          <a:endParaRPr sz="1400"/>
        </a:p>
        <a:p>
          <a:pPr indent="0" lvl="0" marL="0" marR="0" rtl="0" algn="l">
            <a:lnSpc>
              <a:spcPct val="100000"/>
            </a:lnSpc>
            <a:spcBef>
              <a:spcPts val="0"/>
            </a:spcBef>
            <a:spcAft>
              <a:spcPts val="0"/>
            </a:spcAft>
            <a:buSzPts val="1100"/>
            <a:buFont typeface="Arial"/>
            <a:buNone/>
          </a:pPr>
          <a:r>
            <a:t/>
          </a:r>
          <a:endParaRPr b="0" i="0"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b="0" i="0" lang="en-US" sz="1100">
              <a:solidFill>
                <a:srgbClr val="000000"/>
              </a:solidFill>
              <a:latin typeface="Calibri"/>
              <a:ea typeface="Calibri"/>
              <a:cs typeface="Calibri"/>
              <a:sym typeface="Calibri"/>
            </a:rPr>
            <a:t>While you are in Custom Sort dialog box, note the Options button at the bottom. One option is to check or uncheck the "Case sensitive" box. It is probably checked by default. In any case, make sure it's checked, and then sort on the Name column to the right. It is still sorted in alphabetical order, ignoring case. This appears to be a bug in Excel, or at least it's unexpected.</a:t>
          </a:r>
          <a:endParaRPr b="0" sz="1100">
            <a:solidFill>
              <a:srgbClr val="000000"/>
            </a:solidFill>
            <a:latin typeface="Calibri"/>
            <a:ea typeface="Calibri"/>
            <a:cs typeface="Calibri"/>
            <a:sym typeface="Calibri"/>
          </a:endParaRPr>
        </a:p>
      </xdr:txBody>
    </xdr:sp>
    <xdr:clientData fLocksWithSheet="0"/>
  </xdr:oneCellAnchor>
  <xdr:oneCellAnchor>
    <xdr:from>
      <xdr:col>1</xdr:col>
      <xdr:colOff>-9525</xdr:colOff>
      <xdr:row>79</xdr:row>
      <xdr:rowOff>-9525</xdr:rowOff>
    </xdr:from>
    <xdr:ext cx="4743450" cy="4257675"/>
    <xdr:sp>
      <xdr:nvSpPr>
        <xdr:cNvPr id="48" name="Shape 48"/>
        <xdr:cNvSpPr/>
      </xdr:nvSpPr>
      <xdr:spPr>
        <a:xfrm>
          <a:off x="2983800" y="1660688"/>
          <a:ext cx="4724400" cy="423862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rgbClr val="000000"/>
            </a:buClr>
            <a:buSzPts val="1100"/>
            <a:buFont typeface="Calibri"/>
            <a:buNone/>
          </a:pPr>
          <a:r>
            <a:rPr b="1" lang="en-US" sz="1100">
              <a:solidFill>
                <a:srgbClr val="000000"/>
              </a:solidFill>
              <a:latin typeface="Calibri"/>
              <a:ea typeface="Calibri"/>
              <a:cs typeface="Calibri"/>
              <a:sym typeface="Calibri"/>
            </a:rPr>
            <a:t>Creating a Custom List for Sorting</a:t>
          </a:r>
          <a:endParaRPr sz="1400"/>
        </a:p>
        <a:p>
          <a:pPr indent="0" lvl="0" marL="0" marR="0" rtl="0" algn="l">
            <a:lnSpc>
              <a:spcPct val="100000"/>
            </a:lnSpc>
            <a:spcBef>
              <a:spcPts val="0"/>
            </a:spcBef>
            <a:spcAft>
              <a:spcPts val="0"/>
            </a:spcAft>
            <a:buSzPts val="1100"/>
            <a:buFont typeface="Arial"/>
            <a:buNone/>
          </a:pPr>
          <a:r>
            <a:t/>
          </a:r>
          <a:endParaRPr b="0"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b="0" lang="en-US" sz="1100">
              <a:solidFill>
                <a:srgbClr val="000000"/>
              </a:solidFill>
              <a:latin typeface="Calibri"/>
              <a:ea typeface="Calibri"/>
              <a:cs typeface="Calibri"/>
              <a:sym typeface="Calibri"/>
            </a:rPr>
            <a:t>Sometimes you want to sort in a "natural" order, such as months in a year (Jan, Feb, etc.) or days of the week (Sun, Mon, etc.). You can do this with a custom list. To get to this option, select Preferences from the Excel menu and click Custom Lists. As shown to the right, you will see several custom lists built into Excel: the months of the year and the days of the week, either three-letter abbreviations or written out. You can also enter your own custom list and click Add. This new custom list is remembered on your Mac for later uses.</a:t>
          </a:r>
          <a:endParaRPr sz="1400"/>
        </a:p>
        <a:p>
          <a:pPr indent="0" lvl="0" marL="0" marR="0" rtl="0" algn="l">
            <a:lnSpc>
              <a:spcPct val="100000"/>
            </a:lnSpc>
            <a:spcBef>
              <a:spcPts val="0"/>
            </a:spcBef>
            <a:spcAft>
              <a:spcPts val="0"/>
            </a:spcAft>
            <a:buSzPts val="1100"/>
            <a:buFont typeface="Arial"/>
            <a:buNone/>
          </a:pPr>
          <a:r>
            <a:t/>
          </a:r>
          <a:endParaRPr b="0"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b="0" lang="en-US" sz="1100">
              <a:solidFill>
                <a:srgbClr val="000000"/>
              </a:solidFill>
              <a:latin typeface="Calibri"/>
              <a:ea typeface="Calibri"/>
              <a:cs typeface="Calibri"/>
              <a:sym typeface="Calibri"/>
            </a:rPr>
            <a:t>You will probably create custom lists for sorting only for lists you use frequently. For example, if you are an instructor and typically have a list of possible grades as in the Grade range above, you might want to create a custom list with the grades in the "natural" order. But if this is a list you need only once, it is easier to enter the grades manually in the order you want them.</a:t>
          </a:r>
          <a:endParaRPr sz="1400"/>
        </a:p>
        <a:p>
          <a:pPr indent="0" lvl="0" marL="0" marR="0" rtl="0" algn="l">
            <a:lnSpc>
              <a:spcPct val="100000"/>
            </a:lnSpc>
            <a:spcBef>
              <a:spcPts val="0"/>
            </a:spcBef>
            <a:spcAft>
              <a:spcPts val="0"/>
            </a:spcAft>
            <a:buSzPts val="1100"/>
            <a:buFont typeface="Arial"/>
            <a:buNone/>
          </a:pPr>
          <a:r>
            <a:t/>
          </a:r>
          <a:endParaRPr b="0"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b="0" lang="en-US" sz="1100">
              <a:solidFill>
                <a:srgbClr val="000000"/>
              </a:solidFill>
              <a:latin typeface="Calibri"/>
              <a:ea typeface="Calibri"/>
              <a:cs typeface="Calibri"/>
              <a:sym typeface="Calibri"/>
            </a:rPr>
            <a:t>Try it! Sort on Day, using the built-in custom list. (To do this, you need to create a custom sort, and then select Custom List in the dropdown next to the Day field.) Then create a new custom list with items Morning, Afternoon, Evening, in this order, and sort on Time using this custom list.</a:t>
          </a:r>
          <a:endParaRPr sz="1400"/>
        </a:p>
      </xdr:txBody>
    </xdr:sp>
    <xdr:clientData fLocksWithSheet="0"/>
  </xdr:oneCellAnchor>
  <xdr:oneCellAnchor>
    <xdr:from>
      <xdr:col>1</xdr:col>
      <xdr:colOff>-9525</xdr:colOff>
      <xdr:row>25</xdr:row>
      <xdr:rowOff>-9525</xdr:rowOff>
    </xdr:from>
    <xdr:ext cx="4743450" cy="1943100"/>
    <xdr:sp>
      <xdr:nvSpPr>
        <xdr:cNvPr id="49" name="Shape 49"/>
        <xdr:cNvSpPr/>
      </xdr:nvSpPr>
      <xdr:spPr>
        <a:xfrm>
          <a:off x="2983800" y="2817975"/>
          <a:ext cx="4724400" cy="192405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rgbClr val="000000"/>
            </a:buClr>
            <a:buSzPts val="1100"/>
            <a:buFont typeface="Calibri"/>
            <a:buNone/>
          </a:pPr>
          <a:r>
            <a:rPr b="1" lang="en-US" sz="1100">
              <a:solidFill>
                <a:srgbClr val="000000"/>
              </a:solidFill>
              <a:latin typeface="Calibri"/>
              <a:ea typeface="Calibri"/>
              <a:cs typeface="Calibri"/>
              <a:sym typeface="Calibri"/>
            </a:rPr>
            <a:t>Sorting the Correct Range</a:t>
          </a:r>
          <a:endParaRPr sz="1400"/>
        </a:p>
        <a:p>
          <a:pPr indent="0" lvl="0" marL="0" marR="0" rtl="0" algn="l">
            <a:lnSpc>
              <a:spcPct val="100000"/>
            </a:lnSpc>
            <a:spcBef>
              <a:spcPts val="0"/>
            </a:spcBef>
            <a:spcAft>
              <a:spcPts val="0"/>
            </a:spcAft>
            <a:buSzPts val="1100"/>
            <a:buFont typeface="Arial"/>
            <a:buNone/>
          </a:pPr>
          <a:r>
            <a:t/>
          </a:r>
          <a:endParaRPr b="0"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b="0" lang="en-US" sz="1100">
              <a:solidFill>
                <a:srgbClr val="000000"/>
              </a:solidFill>
              <a:latin typeface="Calibri"/>
              <a:ea typeface="Calibri"/>
              <a:cs typeface="Calibri"/>
              <a:sym typeface="Calibri"/>
            </a:rPr>
            <a:t>The above instructions said to select a </a:t>
          </a:r>
          <a:r>
            <a:rPr b="0" i="1" lang="en-US" sz="1100">
              <a:solidFill>
                <a:srgbClr val="000000"/>
              </a:solidFill>
              <a:latin typeface="Calibri"/>
              <a:ea typeface="Calibri"/>
              <a:cs typeface="Calibri"/>
              <a:sym typeface="Calibri"/>
            </a:rPr>
            <a:t>single </a:t>
          </a:r>
          <a:r>
            <a:rPr b="0" i="0" lang="en-US" sz="1100">
              <a:solidFill>
                <a:srgbClr val="000000"/>
              </a:solidFill>
              <a:latin typeface="Calibri"/>
              <a:ea typeface="Calibri"/>
              <a:cs typeface="Calibri"/>
              <a:sym typeface="Calibri"/>
            </a:rPr>
            <a:t>cell before you click A-Z or Z-A. If you select a </a:t>
          </a:r>
          <a:r>
            <a:rPr b="0" i="1" lang="en-US" sz="1100">
              <a:solidFill>
                <a:srgbClr val="000000"/>
              </a:solidFill>
              <a:latin typeface="Calibri"/>
              <a:ea typeface="Calibri"/>
              <a:cs typeface="Calibri"/>
              <a:sym typeface="Calibri"/>
            </a:rPr>
            <a:t>range</a:t>
          </a:r>
          <a:r>
            <a:rPr b="0" i="0" lang="en-US" sz="1100">
              <a:solidFill>
                <a:srgbClr val="000000"/>
              </a:solidFill>
              <a:latin typeface="Calibri"/>
              <a:ea typeface="Calibri"/>
              <a:cs typeface="Calibri"/>
              <a:sym typeface="Calibri"/>
            </a:rPr>
            <a:t>, such as the entire State column, and then click A-Z or Z-A, you will be asked if you want to expand the selection (meaning to the full data set) or continue with the current selection. You almost always want to expand the selection. If you continue with the current selection, only the Salary values will be sorted, and the sorted salaries will not correspond to the right people.</a:t>
          </a:r>
          <a:endParaRPr b="0" sz="1100">
            <a:solidFill>
              <a:srgbClr val="000000"/>
            </a:solidFill>
            <a:latin typeface="Calibri"/>
            <a:ea typeface="Calibri"/>
            <a:cs typeface="Calibri"/>
            <a:sym typeface="Calibri"/>
          </a:endParaRPr>
        </a:p>
      </xdr:txBody>
    </xdr:sp>
    <xdr:clientData fLocksWithSheet="0"/>
  </xdr:oneCellAnchor>
  <xdr:oneCellAnchor>
    <xdr:from>
      <xdr:col>10</xdr:col>
      <xdr:colOff>0</xdr:colOff>
      <xdr:row>3</xdr:row>
      <xdr:rowOff>0</xdr:rowOff>
    </xdr:from>
    <xdr:ext cx="2019300" cy="828675"/>
    <xdr:pic>
      <xdr:nvPicPr>
        <xdr:cNvPr id="0" name="image19.png"/>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0</xdr:colOff>
      <xdr:row>37</xdr:row>
      <xdr:rowOff>0</xdr:rowOff>
    </xdr:from>
    <xdr:ext cx="2028825" cy="857250"/>
    <xdr:pic>
      <xdr:nvPicPr>
        <xdr:cNvPr id="0" name="image17.png"/>
        <xdr:cNvPicPr preferRelativeResize="0"/>
      </xdr:nvPicPr>
      <xdr:blipFill>
        <a:blip cstate="print" r:embed="rId2"/>
        <a:stretch>
          <a:fillRect/>
        </a:stretch>
      </xdr:blipFill>
      <xdr:spPr>
        <a:prstGeom prst="rect">
          <a:avLst/>
        </a:prstGeom>
        <a:noFill/>
      </xdr:spPr>
    </xdr:pic>
    <xdr:clientData fLocksWithSheet="0"/>
  </xdr:oneCellAnchor>
  <xdr:oneCellAnchor>
    <xdr:from>
      <xdr:col>10</xdr:col>
      <xdr:colOff>0</xdr:colOff>
      <xdr:row>43</xdr:row>
      <xdr:rowOff>0</xdr:rowOff>
    </xdr:from>
    <xdr:ext cx="5286375" cy="2686050"/>
    <xdr:pic>
      <xdr:nvPicPr>
        <xdr:cNvPr id="0" name="image18.png"/>
        <xdr:cNvPicPr preferRelativeResize="0"/>
      </xdr:nvPicPr>
      <xdr:blipFill>
        <a:blip cstate="print" r:embed="rId3"/>
        <a:stretch>
          <a:fillRect/>
        </a:stretch>
      </xdr:blipFill>
      <xdr:spPr>
        <a:prstGeom prst="rect">
          <a:avLst/>
        </a:prstGeom>
        <a:noFill/>
      </xdr:spPr>
    </xdr:pic>
    <xdr:clientData fLocksWithSheet="0"/>
  </xdr:oneCellAnchor>
  <xdr:oneCellAnchor>
    <xdr:from>
      <xdr:col>14</xdr:col>
      <xdr:colOff>9525</xdr:colOff>
      <xdr:row>60</xdr:row>
      <xdr:rowOff>0</xdr:rowOff>
    </xdr:from>
    <xdr:ext cx="2085975" cy="1476375"/>
    <xdr:pic>
      <xdr:nvPicPr>
        <xdr:cNvPr id="0" name="image21.png"/>
        <xdr:cNvPicPr preferRelativeResize="0"/>
      </xdr:nvPicPr>
      <xdr:blipFill>
        <a:blip cstate="print" r:embed="rId4"/>
        <a:stretch>
          <a:fillRect/>
        </a:stretch>
      </xdr:blipFill>
      <xdr:spPr>
        <a:prstGeom prst="rect">
          <a:avLst/>
        </a:prstGeom>
        <a:noFill/>
      </xdr:spPr>
    </xdr:pic>
    <xdr:clientData fLocksWithSheet="0"/>
  </xdr:oneCellAnchor>
  <xdr:oneCellAnchor>
    <xdr:from>
      <xdr:col>14</xdr:col>
      <xdr:colOff>0</xdr:colOff>
      <xdr:row>80</xdr:row>
      <xdr:rowOff>0</xdr:rowOff>
    </xdr:from>
    <xdr:ext cx="4724400" cy="2676525"/>
    <xdr:pic>
      <xdr:nvPicPr>
        <xdr:cNvPr id="0" name="image20.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xdr:colOff>
      <xdr:row>2</xdr:row>
      <xdr:rowOff>-9525</xdr:rowOff>
    </xdr:from>
    <xdr:ext cx="4743450" cy="5229225"/>
    <xdr:sp>
      <xdr:nvSpPr>
        <xdr:cNvPr id="50" name="Shape 50"/>
        <xdr:cNvSpPr/>
      </xdr:nvSpPr>
      <xdr:spPr>
        <a:xfrm>
          <a:off x="2983800" y="1174913"/>
          <a:ext cx="4724400" cy="521017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Reasons for Relative/Absolute</a:t>
          </a:r>
          <a:r>
            <a:rPr b="1" lang="en-US" sz="1100">
              <a:solidFill>
                <a:srgbClr val="000000"/>
              </a:solidFill>
              <a:latin typeface="Calibri"/>
              <a:ea typeface="Calibri"/>
              <a:cs typeface="Calibri"/>
              <a:sym typeface="Calibri"/>
            </a:rPr>
            <a:t> Addressing</a:t>
          </a:r>
          <a:endParaRPr b="1"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Absolute and references are indicated in formulas by dollar signs (absolute) or the lack of dollar</a:t>
          </a:r>
          <a:r>
            <a:rPr lang="en-US" sz="1100">
              <a:solidFill>
                <a:srgbClr val="000000"/>
              </a:solidFill>
              <a:latin typeface="Calibri"/>
              <a:ea typeface="Calibri"/>
              <a:cs typeface="Calibri"/>
              <a:sym typeface="Calibri"/>
            </a:rPr>
            <a:t> signs </a:t>
          </a:r>
          <a:r>
            <a:rPr lang="en-US" sz="1100">
              <a:solidFill>
                <a:srgbClr val="000000"/>
              </a:solidFill>
              <a:latin typeface="Calibri"/>
              <a:ea typeface="Calibri"/>
              <a:cs typeface="Calibri"/>
              <a:sym typeface="Calibri"/>
            </a:rPr>
            <a:t>(relative), and they indicate what happens when you copy or move a formula. You typically want some parts of the formula to stay fixed (absolute) and others to change relative to the cell position. </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b="0" lang="en-US" sz="1100">
              <a:solidFill>
                <a:srgbClr val="000000"/>
              </a:solidFill>
              <a:latin typeface="Calibri"/>
              <a:ea typeface="Calibri"/>
              <a:cs typeface="Calibri"/>
              <a:sym typeface="Calibri"/>
            </a:rPr>
            <a:t>This is an extremely important concept in Excel. There</a:t>
          </a:r>
          <a:r>
            <a:rPr b="0" lang="en-US" sz="1100">
              <a:solidFill>
                <a:srgbClr val="000000"/>
              </a:solidFill>
              <a:latin typeface="Calibri"/>
              <a:ea typeface="Calibri"/>
              <a:cs typeface="Calibri"/>
              <a:sym typeface="Calibri"/>
            </a:rPr>
            <a:t> is no better way to be efficient (and avoid errors) than to set up a spreadsheet for copying. This often requires some careful planning, but the time spent in planning is more than made up for by efficient copying. So </a:t>
          </a:r>
          <a:r>
            <a:rPr b="0" i="1" lang="en-US" sz="1100">
              <a:solidFill>
                <a:srgbClr val="000000"/>
              </a:solidFill>
              <a:latin typeface="Calibri"/>
              <a:ea typeface="Calibri"/>
              <a:cs typeface="Calibri"/>
              <a:sym typeface="Calibri"/>
            </a:rPr>
            <a:t>always</a:t>
          </a:r>
          <a:r>
            <a:rPr b="0" i="0" lang="en-US" sz="1100">
              <a:solidFill>
                <a:srgbClr val="000000"/>
              </a:solidFill>
              <a:latin typeface="Calibri"/>
              <a:ea typeface="Calibri"/>
              <a:cs typeface="Calibri"/>
              <a:sym typeface="Calibri"/>
            </a:rPr>
            <a:t> be on the lookout for ways to make copying possible, and then take advantage of relative/absolute addressing in your formulas to get the correct results.</a:t>
          </a:r>
          <a:endParaRPr sz="1100">
            <a:solidFill>
              <a:srgbClr val="000000"/>
            </a:solidFill>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Here are two important things to remember: </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1. The dollar signs are relevant </a:t>
          </a:r>
          <a:r>
            <a:rPr i="1" lang="en-US" sz="1100">
              <a:solidFill>
                <a:srgbClr val="000000"/>
              </a:solidFill>
              <a:latin typeface="Calibri"/>
              <a:ea typeface="Calibri"/>
              <a:cs typeface="Calibri"/>
              <a:sym typeface="Calibri"/>
            </a:rPr>
            <a:t>only</a:t>
          </a:r>
          <a:r>
            <a:rPr lang="en-US" sz="1100">
              <a:solidFill>
                <a:srgbClr val="000000"/>
              </a:solidFill>
              <a:latin typeface="Calibri"/>
              <a:ea typeface="Calibri"/>
              <a:cs typeface="Calibri"/>
              <a:sym typeface="Calibri"/>
            </a:rPr>
            <a:t> for the purpose of copying or moving; they have no inherent effect on the formula itself. For example, the formulas </a:t>
          </a:r>
          <a:r>
            <a:rPr b="1" lang="en-US" sz="1100">
              <a:solidFill>
                <a:srgbClr val="000000"/>
              </a:solidFill>
              <a:latin typeface="Calibri"/>
              <a:ea typeface="Calibri"/>
              <a:cs typeface="Calibri"/>
              <a:sym typeface="Calibri"/>
            </a:rPr>
            <a:t>=5*B3 </a:t>
          </a:r>
          <a:r>
            <a:rPr lang="en-US" sz="1100">
              <a:solidFill>
                <a:srgbClr val="000000"/>
              </a:solidFill>
              <a:latin typeface="Calibri"/>
              <a:ea typeface="Calibri"/>
              <a:cs typeface="Calibri"/>
              <a:sym typeface="Calibri"/>
            </a:rPr>
            <a:t>and </a:t>
          </a:r>
          <a:r>
            <a:rPr b="1" lang="en-US" sz="1100">
              <a:solidFill>
                <a:srgbClr val="000000"/>
              </a:solidFill>
              <a:latin typeface="Calibri"/>
              <a:ea typeface="Calibri"/>
              <a:cs typeface="Calibri"/>
              <a:sym typeface="Calibri"/>
            </a:rPr>
            <a:t>=5*$B$3 </a:t>
          </a:r>
          <a:r>
            <a:rPr lang="en-US" sz="1100">
              <a:solidFill>
                <a:srgbClr val="000000"/>
              </a:solidFill>
              <a:latin typeface="Calibri"/>
              <a:ea typeface="Calibri"/>
              <a:cs typeface="Calibri"/>
              <a:sym typeface="Calibri"/>
            </a:rPr>
            <a:t>in some cell produce exactly the same result. Their difference is relevant only if you want to copy the formula to some range. </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2. There is never any need to </a:t>
          </a:r>
          <a:r>
            <a:rPr i="1" lang="en-US" sz="1100">
              <a:solidFill>
                <a:srgbClr val="000000"/>
              </a:solidFill>
              <a:latin typeface="Calibri"/>
              <a:ea typeface="Calibri"/>
              <a:cs typeface="Calibri"/>
              <a:sym typeface="Calibri"/>
            </a:rPr>
            <a:t>type </a:t>
          </a:r>
          <a:r>
            <a:rPr lang="en-US" sz="1100">
              <a:solidFill>
                <a:srgbClr val="000000"/>
              </a:solidFill>
              <a:latin typeface="Calibri"/>
              <a:ea typeface="Calibri"/>
              <a:cs typeface="Calibri"/>
              <a:sym typeface="Calibri"/>
            </a:rPr>
            <a:t>the dollar signs. You can do it with the F4 key. This is explained in more detail below.</a:t>
          </a:r>
          <a:endParaRPr sz="1400"/>
        </a:p>
      </xdr:txBody>
    </xdr:sp>
    <xdr:clientData fLocksWithSheet="0"/>
  </xdr:oneCellAnchor>
  <xdr:oneCellAnchor>
    <xdr:from>
      <xdr:col>1</xdr:col>
      <xdr:colOff>-9525</xdr:colOff>
      <xdr:row>28</xdr:row>
      <xdr:rowOff>171450</xdr:rowOff>
    </xdr:from>
    <xdr:ext cx="4743450" cy="3133725"/>
    <xdr:sp>
      <xdr:nvSpPr>
        <xdr:cNvPr id="51" name="Shape 51"/>
        <xdr:cNvSpPr/>
      </xdr:nvSpPr>
      <xdr:spPr>
        <a:xfrm>
          <a:off x="2983800" y="2227425"/>
          <a:ext cx="4724400" cy="310515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Creating Relative/Absolute Addresses</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To make a cell reference absolute or mixed absolute/relative using the F4 key:</a:t>
          </a:r>
          <a:endParaRPr sz="1100">
            <a:solidFill>
              <a:srgbClr val="000000"/>
            </a:solidFill>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Enter a cell reference such as </a:t>
          </a:r>
          <a:r>
            <a:rPr b="1" lang="en-US" sz="1100">
              <a:solidFill>
                <a:srgbClr val="000000"/>
              </a:solidFill>
              <a:latin typeface="Calibri"/>
              <a:ea typeface="Calibri"/>
              <a:cs typeface="Calibri"/>
              <a:sym typeface="Calibri"/>
            </a:rPr>
            <a:t>=B3 </a:t>
          </a:r>
          <a:r>
            <a:rPr lang="en-US" sz="1100">
              <a:solidFill>
                <a:srgbClr val="000000"/>
              </a:solidFill>
              <a:latin typeface="Calibri"/>
              <a:ea typeface="Calibri"/>
              <a:cs typeface="Calibri"/>
              <a:sym typeface="Calibri"/>
            </a:rPr>
            <a:t>in a formula. Then press the F4 key. </a:t>
          </a:r>
          <a:endParaRPr sz="1100">
            <a:solidFill>
              <a:srgbClr val="000000"/>
            </a:solidFill>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In fact, if you press the F4 key repeatedly,</a:t>
          </a:r>
          <a:r>
            <a:rPr lang="en-US" sz="1100">
              <a:solidFill>
                <a:srgbClr val="000000"/>
              </a:solidFill>
              <a:latin typeface="Calibri"/>
              <a:ea typeface="Calibri"/>
              <a:cs typeface="Calibri"/>
              <a:sym typeface="Calibri"/>
            </a:rPr>
            <a:t> you </a:t>
          </a:r>
          <a:r>
            <a:rPr lang="en-US" sz="1100">
              <a:solidFill>
                <a:srgbClr val="000000"/>
              </a:solidFill>
              <a:latin typeface="Calibri"/>
              <a:ea typeface="Calibri"/>
              <a:cs typeface="Calibri"/>
              <a:sym typeface="Calibri"/>
            </a:rPr>
            <a:t>cycle through the possibilities: B3 (neither row nor column fixed), then $B$3 (both column B and row 3 fixed), then B$3 (only row 3 fixed), then $B3 (only column B fixed), and back again to B3.</a:t>
          </a:r>
          <a:endParaRPr sz="1100">
            <a:solidFill>
              <a:srgbClr val="000000"/>
            </a:solidFill>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 </a:t>
          </a:r>
          <a:endParaRPr sz="1100">
            <a:solidFill>
              <a:srgbClr val="000000"/>
            </a:solidFill>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Try it! Enter the appropriate formula in cell L35 and copy across to O35. (Scroll to the right to see the answer.)</a:t>
          </a:r>
          <a:endParaRPr sz="1400"/>
        </a:p>
        <a:p>
          <a:pPr indent="0" lvl="0" marL="0" rtl="0" algn="l">
            <a:spcBef>
              <a:spcPts val="0"/>
            </a:spcBef>
            <a:spcAft>
              <a:spcPts val="0"/>
            </a:spcAft>
            <a:buNone/>
          </a:pPr>
          <a:r>
            <a:t/>
          </a:r>
          <a:endParaRPr b="0"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Try it again! Enter one formula with appropriate absolute/relative addressing in cell M41 that can be copied to M41:P45. (Scroll to the right to see the answer.)</a:t>
          </a:r>
          <a:endParaRPr sz="1400"/>
        </a:p>
      </xdr:txBody>
    </xdr:sp>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xdr:colOff>
      <xdr:row>2</xdr:row>
      <xdr:rowOff>-9525</xdr:rowOff>
    </xdr:from>
    <xdr:ext cx="4743450" cy="5419725"/>
    <xdr:sp>
      <xdr:nvSpPr>
        <xdr:cNvPr id="52" name="Shape 52"/>
        <xdr:cNvSpPr/>
      </xdr:nvSpPr>
      <xdr:spPr>
        <a:xfrm>
          <a:off x="2983800" y="1079663"/>
          <a:ext cx="4724400" cy="540067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Calculation</a:t>
          </a:r>
          <a:r>
            <a:rPr b="1" lang="en-US" sz="1100">
              <a:solidFill>
                <a:srgbClr val="000000"/>
              </a:solidFill>
              <a:latin typeface="Calibri"/>
              <a:ea typeface="Calibri"/>
              <a:cs typeface="Calibri"/>
              <a:sym typeface="Calibri"/>
            </a:rPr>
            <a:t> Options</a:t>
          </a:r>
          <a:endParaRPr b="1" sz="1100">
            <a:solidFill>
              <a:srgbClr val="000000"/>
            </a:solidFill>
          </a:endParaRPr>
        </a:p>
        <a:p>
          <a:pPr indent="0" lvl="0" marL="0" rtl="0" algn="l">
            <a:spcBef>
              <a:spcPts val="0"/>
            </a:spcBef>
            <a:spcAft>
              <a:spcPts val="0"/>
            </a:spcAft>
            <a:buNone/>
          </a:pPr>
          <a:r>
            <a:t/>
          </a:r>
          <a:endParaRPr sz="1100">
            <a:solidFill>
              <a:srgbClr val="000000"/>
            </a:solidFill>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You might not even think about it, but Excel is an amazing calculation engine.</a:t>
          </a:r>
          <a:r>
            <a:rPr lang="en-US" sz="1100">
              <a:solidFill>
                <a:srgbClr val="000000"/>
              </a:solidFill>
              <a:latin typeface="Calibri"/>
              <a:ea typeface="Calibri"/>
              <a:cs typeface="Calibri"/>
              <a:sym typeface="Calibri"/>
            </a:rPr>
            <a:t> Not only does it calculate a formula as soon as you enter it, but it </a:t>
          </a:r>
          <a:r>
            <a:rPr i="1" lang="en-US" sz="1100">
              <a:solidFill>
                <a:srgbClr val="000000"/>
              </a:solidFill>
              <a:latin typeface="Calibri"/>
              <a:ea typeface="Calibri"/>
              <a:cs typeface="Calibri"/>
              <a:sym typeface="Calibri"/>
            </a:rPr>
            <a:t>recalculates </a:t>
          </a:r>
          <a:r>
            <a:rPr i="0" lang="en-US" sz="1100">
              <a:solidFill>
                <a:srgbClr val="000000"/>
              </a:solidFill>
              <a:latin typeface="Calibri"/>
              <a:ea typeface="Calibri"/>
              <a:cs typeface="Calibri"/>
              <a:sym typeface="Calibri"/>
            </a:rPr>
            <a:t>everything that is affected by any changes you make in any cell or range of any worksheet. This behavior is called </a:t>
          </a:r>
          <a:r>
            <a:rPr b="1" i="0" lang="en-US" sz="1100">
              <a:solidFill>
                <a:srgbClr val="000000"/>
              </a:solidFill>
              <a:latin typeface="Calibri"/>
              <a:ea typeface="Calibri"/>
              <a:cs typeface="Calibri"/>
              <a:sym typeface="Calibri"/>
            </a:rPr>
            <a:t>Automatic</a:t>
          </a:r>
          <a:r>
            <a:rPr i="0" lang="en-US" sz="1100">
              <a:solidFill>
                <a:srgbClr val="000000"/>
              </a:solidFill>
              <a:latin typeface="Calibri"/>
              <a:ea typeface="Calibri"/>
              <a:cs typeface="Calibri"/>
              <a:sym typeface="Calibri"/>
            </a:rPr>
            <a:t> recalculation, and it is the behavior you are accustomed to in Excel.</a:t>
          </a:r>
          <a:endParaRPr sz="1400"/>
        </a:p>
        <a:p>
          <a:pPr indent="0" lvl="0" marL="0" rtl="0" algn="l">
            <a:spcBef>
              <a:spcPts val="0"/>
            </a:spcBef>
            <a:spcAft>
              <a:spcPts val="0"/>
            </a:spcAft>
            <a:buNone/>
          </a:pPr>
          <a:r>
            <a:t/>
          </a:r>
          <a:endParaRPr i="0" sz="1100">
            <a:solidFill>
              <a:srgbClr val="000000"/>
            </a:solidFill>
          </a:endParaRPr>
        </a:p>
        <a:p>
          <a:pPr indent="0" lvl="0" marL="0" rtl="0" algn="l">
            <a:spcBef>
              <a:spcPts val="0"/>
            </a:spcBef>
            <a:spcAft>
              <a:spcPts val="0"/>
            </a:spcAft>
            <a:buNone/>
          </a:pPr>
          <a:r>
            <a:rPr i="0" lang="en-US" sz="1100">
              <a:solidFill>
                <a:srgbClr val="000000"/>
              </a:solidFill>
              <a:latin typeface="Calibri"/>
              <a:ea typeface="Calibri"/>
              <a:cs typeface="Calibri"/>
              <a:sym typeface="Calibri"/>
            </a:rPr>
            <a:t>However, there are two other calculation options in Excel: </a:t>
          </a:r>
          <a:r>
            <a:rPr b="1" i="0" lang="en-US" sz="1100">
              <a:solidFill>
                <a:srgbClr val="000000"/>
              </a:solidFill>
              <a:latin typeface="Calibri"/>
              <a:ea typeface="Calibri"/>
              <a:cs typeface="Calibri"/>
              <a:sym typeface="Calibri"/>
            </a:rPr>
            <a:t>Automatic Except for Data Tables</a:t>
          </a:r>
          <a:r>
            <a:rPr i="0" lang="en-US" sz="1100">
              <a:solidFill>
                <a:srgbClr val="000000"/>
              </a:solidFill>
              <a:latin typeface="Calibri"/>
              <a:ea typeface="Calibri"/>
              <a:cs typeface="Calibri"/>
              <a:sym typeface="Calibri"/>
            </a:rPr>
            <a:t> and </a:t>
          </a:r>
          <a:r>
            <a:rPr b="1" i="0" lang="en-US" sz="1100">
              <a:solidFill>
                <a:srgbClr val="000000"/>
              </a:solidFill>
              <a:latin typeface="Calibri"/>
              <a:ea typeface="Calibri"/>
              <a:cs typeface="Calibri"/>
              <a:sym typeface="Calibri"/>
            </a:rPr>
            <a:t>Manual</a:t>
          </a:r>
          <a:r>
            <a:rPr i="0" lang="en-US" sz="1100">
              <a:solidFill>
                <a:srgbClr val="000000"/>
              </a:solidFill>
              <a:latin typeface="Calibri"/>
              <a:ea typeface="Calibri"/>
              <a:cs typeface="Calibri"/>
              <a:sym typeface="Calibri"/>
            </a:rPr>
            <a:t>. </a:t>
          </a:r>
          <a:endParaRPr sz="1400"/>
        </a:p>
        <a:p>
          <a:pPr indent="0" lvl="0" marL="0" rtl="0" algn="l">
            <a:spcBef>
              <a:spcPts val="0"/>
            </a:spcBef>
            <a:spcAft>
              <a:spcPts val="0"/>
            </a:spcAft>
            <a:buNone/>
          </a:pPr>
          <a:r>
            <a:t/>
          </a:r>
          <a:endParaRPr i="0" sz="1100">
            <a:solidFill>
              <a:srgbClr val="000000"/>
            </a:solidFill>
          </a:endParaRPr>
        </a:p>
        <a:p>
          <a:pPr indent="0" lvl="0" marL="0" rtl="0" algn="l">
            <a:spcBef>
              <a:spcPts val="0"/>
            </a:spcBef>
            <a:spcAft>
              <a:spcPts val="0"/>
            </a:spcAft>
            <a:buNone/>
          </a:pPr>
          <a:r>
            <a:rPr i="0" lang="en-US" sz="1100">
              <a:solidFill>
                <a:srgbClr val="000000"/>
              </a:solidFill>
              <a:latin typeface="Calibri"/>
              <a:ea typeface="Calibri"/>
              <a:cs typeface="Calibri"/>
              <a:sym typeface="Calibri"/>
            </a:rPr>
            <a:t>To change the calculation option:</a:t>
          </a:r>
          <a:endParaRPr sz="1400"/>
        </a:p>
        <a:p>
          <a:pPr indent="0" lvl="0" marL="0" rtl="0" algn="l">
            <a:spcBef>
              <a:spcPts val="0"/>
            </a:spcBef>
            <a:spcAft>
              <a:spcPts val="0"/>
            </a:spcAft>
            <a:buNone/>
          </a:pPr>
          <a:r>
            <a:t/>
          </a:r>
          <a:endParaRPr sz="1100">
            <a:solidFill>
              <a:srgbClr val="000000"/>
            </a:solidFill>
          </a:endParaRPr>
        </a:p>
        <a:p>
          <a:pPr indent="0" lvl="0" marL="0" rtl="0" algn="l">
            <a:spcBef>
              <a:spcPts val="0"/>
            </a:spcBef>
            <a:spcAft>
              <a:spcPts val="0"/>
            </a:spcAft>
            <a:buNone/>
          </a:pPr>
          <a:r>
            <a:rPr i="0" lang="en-US" sz="1100">
              <a:solidFill>
                <a:srgbClr val="000000"/>
              </a:solidFill>
              <a:latin typeface="Calibri"/>
              <a:ea typeface="Calibri"/>
              <a:cs typeface="Calibri"/>
              <a:sym typeface="Calibri"/>
            </a:rPr>
            <a:t>Click the Calculation Options dropdown from the Formulas ribbon and select any of the three options shown to the right. </a:t>
          </a:r>
          <a:endParaRPr sz="1100">
            <a:solidFill>
              <a:srgbClr val="000000"/>
            </a:solidFill>
          </a:endParaRPr>
        </a:p>
        <a:p>
          <a:pPr indent="0" lvl="0" marL="0" rtl="0" algn="l">
            <a:spcBef>
              <a:spcPts val="0"/>
            </a:spcBef>
            <a:spcAft>
              <a:spcPts val="0"/>
            </a:spcAft>
            <a:buNone/>
          </a:pPr>
          <a:r>
            <a:t/>
          </a:r>
          <a:endParaRPr i="0" sz="1100">
            <a:solidFill>
              <a:srgbClr val="000000"/>
            </a:solidFill>
            <a:latin typeface="Calibri"/>
            <a:ea typeface="Calibri"/>
            <a:cs typeface="Calibri"/>
            <a:sym typeface="Calibri"/>
          </a:endParaRPr>
        </a:p>
        <a:p>
          <a:pPr indent="0" lvl="0" marL="0" rtl="0" algn="l">
            <a:spcBef>
              <a:spcPts val="0"/>
            </a:spcBef>
            <a:spcAft>
              <a:spcPts val="0"/>
            </a:spcAft>
            <a:buNone/>
          </a:pPr>
          <a:r>
            <a:rPr i="0" lang="en-US" sz="1100">
              <a:solidFill>
                <a:srgbClr val="000000"/>
              </a:solidFill>
              <a:latin typeface="Calibri"/>
              <a:ea typeface="Calibri"/>
              <a:cs typeface="Calibri"/>
              <a:sym typeface="Calibri"/>
            </a:rPr>
            <a:t>With the Automatic Except for Data Tables setting, data tables will not recalculate until you force it to. This is useful because data tables can sometimes take a long time to recalculate. (Data tables are discussed in another topic of this tutorial.)</a:t>
          </a:r>
          <a:endParaRPr sz="1100">
            <a:solidFill>
              <a:srgbClr val="000000"/>
            </a:solidFill>
          </a:endParaRPr>
        </a:p>
        <a:p>
          <a:pPr indent="0" lvl="0" marL="0" rtl="0" algn="l">
            <a:spcBef>
              <a:spcPts val="0"/>
            </a:spcBef>
            <a:spcAft>
              <a:spcPts val="0"/>
            </a:spcAft>
            <a:buNone/>
          </a:pPr>
          <a:r>
            <a:t/>
          </a:r>
          <a:endParaRPr i="0" sz="1100">
            <a:solidFill>
              <a:srgbClr val="000000"/>
            </a:solidFill>
            <a:latin typeface="Calibri"/>
            <a:ea typeface="Calibri"/>
            <a:cs typeface="Calibri"/>
            <a:sym typeface="Calibri"/>
          </a:endParaRPr>
        </a:p>
        <a:p>
          <a:pPr indent="0" lvl="0" marL="0" rtl="0" algn="l">
            <a:spcBef>
              <a:spcPts val="0"/>
            </a:spcBef>
            <a:spcAft>
              <a:spcPts val="0"/>
            </a:spcAft>
            <a:buNone/>
          </a:pPr>
          <a:r>
            <a:rPr i="0" lang="en-US" sz="1100">
              <a:solidFill>
                <a:srgbClr val="000000"/>
              </a:solidFill>
              <a:latin typeface="Calibri"/>
              <a:ea typeface="Calibri"/>
              <a:cs typeface="Calibri"/>
              <a:sym typeface="Calibri"/>
            </a:rPr>
            <a:t>With the Manual setting, </a:t>
          </a:r>
          <a:r>
            <a:rPr i="1" lang="en-US" sz="1100">
              <a:solidFill>
                <a:srgbClr val="000000"/>
              </a:solidFill>
              <a:latin typeface="Calibri"/>
              <a:ea typeface="Calibri"/>
              <a:cs typeface="Calibri"/>
              <a:sym typeface="Calibri"/>
            </a:rPr>
            <a:t>nothing </a:t>
          </a:r>
          <a:r>
            <a:rPr i="0" lang="en-US" sz="1100">
              <a:solidFill>
                <a:srgbClr val="000000"/>
              </a:solidFill>
              <a:latin typeface="Calibri"/>
              <a:ea typeface="Calibri"/>
              <a:cs typeface="Calibri"/>
              <a:sym typeface="Calibri"/>
            </a:rPr>
            <a:t>recalculates until you force a recalculation. This might be useful when your workbook has many complex formulas and you don't want them to recalculate until you force them to. However, if you turn this setting on by accident, the resulting Excel behavior will </a:t>
          </a:r>
          <a:r>
            <a:rPr i="1" lang="en-US" sz="1100">
              <a:solidFill>
                <a:srgbClr val="000000"/>
              </a:solidFill>
              <a:latin typeface="Calibri"/>
              <a:ea typeface="Calibri"/>
              <a:cs typeface="Calibri"/>
              <a:sym typeface="Calibri"/>
            </a:rPr>
            <a:t>not </a:t>
          </a:r>
          <a:r>
            <a:rPr i="0" lang="en-US" sz="1100">
              <a:solidFill>
                <a:srgbClr val="000000"/>
              </a:solidFill>
              <a:latin typeface="Calibri"/>
              <a:ea typeface="Calibri"/>
              <a:cs typeface="Calibri"/>
              <a:sym typeface="Calibri"/>
            </a:rPr>
            <a:t>be what you are used to!</a:t>
          </a:r>
          <a:endParaRPr sz="1400"/>
        </a:p>
      </xdr:txBody>
    </xdr:sp>
    <xdr:clientData fLocksWithSheet="0"/>
  </xdr:oneCellAnchor>
  <xdr:oneCellAnchor>
    <xdr:from>
      <xdr:col>1</xdr:col>
      <xdr:colOff>-9525</xdr:colOff>
      <xdr:row>30</xdr:row>
      <xdr:rowOff>-9525</xdr:rowOff>
    </xdr:from>
    <xdr:ext cx="4743450" cy="1800225"/>
    <xdr:sp>
      <xdr:nvSpPr>
        <xdr:cNvPr id="53" name="Shape 53"/>
        <xdr:cNvSpPr/>
      </xdr:nvSpPr>
      <xdr:spPr>
        <a:xfrm>
          <a:off x="2983800" y="2889413"/>
          <a:ext cx="4724400" cy="178117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i="0" lang="en-US" sz="1100">
              <a:solidFill>
                <a:srgbClr val="000000"/>
              </a:solidFill>
              <a:latin typeface="Calibri"/>
              <a:ea typeface="Calibri"/>
              <a:cs typeface="Calibri"/>
              <a:sym typeface="Calibri"/>
            </a:rPr>
            <a:t>Forcing a Recalculation</a:t>
          </a:r>
          <a:endParaRPr sz="1400"/>
        </a:p>
        <a:p>
          <a:pPr indent="0" lvl="0" marL="0" marR="0" rtl="0" algn="l">
            <a:lnSpc>
              <a:spcPct val="100000"/>
            </a:lnSpc>
            <a:spcBef>
              <a:spcPts val="0"/>
            </a:spcBef>
            <a:spcAft>
              <a:spcPts val="0"/>
            </a:spcAft>
            <a:buSzPts val="1100"/>
            <a:buFont typeface="Arial"/>
            <a:buNone/>
          </a:pPr>
          <a:r>
            <a:t/>
          </a:r>
          <a:endParaRPr i="0"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i="0" lang="en-US" sz="1100">
              <a:solidFill>
                <a:srgbClr val="000000"/>
              </a:solidFill>
              <a:latin typeface="Calibri"/>
              <a:ea typeface="Calibri"/>
              <a:cs typeface="Calibri"/>
              <a:sym typeface="Calibri"/>
            </a:rPr>
            <a:t>The easiest and most common way to force a recalculation is to press F9 key. This is often called the "recalc" key.  You can also click the Calculate Now button or the Calculate Sheet button, both on the Formulas ribbon (see the above screenshot). Calculate Now recalculates all formulas in the workbook. Calculate Sheet recalculates only the formulas in the active worksheet.</a:t>
          </a:r>
          <a:endParaRPr sz="1100">
            <a:solidFill>
              <a:srgbClr val="000000"/>
            </a:solidFill>
          </a:endParaRPr>
        </a:p>
      </xdr:txBody>
    </xdr:sp>
    <xdr:clientData fLocksWithSheet="0"/>
  </xdr:oneCellAnchor>
  <xdr:oneCellAnchor>
    <xdr:from>
      <xdr:col>1</xdr:col>
      <xdr:colOff>-9525</xdr:colOff>
      <xdr:row>39</xdr:row>
      <xdr:rowOff>171450</xdr:rowOff>
    </xdr:from>
    <xdr:ext cx="4743450" cy="6553200"/>
    <xdr:sp>
      <xdr:nvSpPr>
        <xdr:cNvPr id="54" name="Shape 54"/>
        <xdr:cNvSpPr/>
      </xdr:nvSpPr>
      <xdr:spPr>
        <a:xfrm>
          <a:off x="2983800" y="517688"/>
          <a:ext cx="4724400" cy="652462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i="0" lang="en-US" sz="1100">
              <a:solidFill>
                <a:srgbClr val="000000"/>
              </a:solidFill>
              <a:latin typeface="Calibri"/>
              <a:ea typeface="Calibri"/>
              <a:cs typeface="Calibri"/>
              <a:sym typeface="Calibri"/>
            </a:rPr>
            <a:t>Inheritance</a:t>
          </a:r>
          <a:endParaRPr sz="1400"/>
        </a:p>
        <a:p>
          <a:pPr indent="0" lvl="0" marL="0" marR="0" rtl="0" algn="l">
            <a:lnSpc>
              <a:spcPct val="100000"/>
            </a:lnSpc>
            <a:spcBef>
              <a:spcPts val="0"/>
            </a:spcBef>
            <a:spcAft>
              <a:spcPts val="0"/>
            </a:spcAft>
            <a:buSzPts val="1100"/>
            <a:buFont typeface="Arial"/>
            <a:buNone/>
          </a:pPr>
          <a:r>
            <a:t/>
          </a:r>
          <a:endParaRPr i="0"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i="0" lang="en-US" sz="1100">
              <a:solidFill>
                <a:srgbClr val="000000"/>
              </a:solidFill>
              <a:latin typeface="Calibri"/>
              <a:ea typeface="Calibri"/>
              <a:cs typeface="Calibri"/>
              <a:sym typeface="Calibri"/>
            </a:rPr>
            <a:t>The Calculation setting is inherited from file to file in an unintuitive way. Essentially, if you change the setting from its default Automatic to, say, Manual, all other files you open in that Excel session will inherit this setting, even if they were originally saved with the Automatic setting. To convince yourself of this, try the following.</a:t>
          </a:r>
          <a:endParaRPr sz="1400"/>
        </a:p>
        <a:p>
          <a:pPr indent="0" lvl="0" marL="0" marR="0" rtl="0" algn="l">
            <a:lnSpc>
              <a:spcPct val="100000"/>
            </a:lnSpc>
            <a:spcBef>
              <a:spcPts val="0"/>
            </a:spcBef>
            <a:spcAft>
              <a:spcPts val="0"/>
            </a:spcAft>
            <a:buSzPts val="1100"/>
            <a:buFont typeface="Arial"/>
            <a:buNone/>
          </a:pPr>
          <a:r>
            <a:t/>
          </a:r>
          <a:endParaRPr i="0"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i="0" lang="en-US" sz="1100">
              <a:solidFill>
                <a:srgbClr val="000000"/>
              </a:solidFill>
              <a:latin typeface="Calibri"/>
              <a:ea typeface="Calibri"/>
              <a:cs typeface="Calibri"/>
              <a:sym typeface="Calibri"/>
            </a:rPr>
            <a:t>1. Launch Excel and, if necessary, open a new blank workbook. Change the Calculation setting to Manual, save this file as </a:t>
          </a:r>
          <a:r>
            <a:rPr b="1" i="0" lang="en-US" sz="1100">
              <a:solidFill>
                <a:srgbClr val="000000"/>
              </a:solidFill>
              <a:latin typeface="Calibri"/>
              <a:ea typeface="Calibri"/>
              <a:cs typeface="Calibri"/>
              <a:sym typeface="Calibri"/>
            </a:rPr>
            <a:t>CalcTest1.xlsx</a:t>
          </a:r>
          <a:r>
            <a:rPr b="0" i="0" lang="en-US" sz="1100">
              <a:solidFill>
                <a:srgbClr val="000000"/>
              </a:solidFill>
              <a:latin typeface="Calibri"/>
              <a:ea typeface="Calibri"/>
              <a:cs typeface="Calibri"/>
              <a:sym typeface="Calibri"/>
            </a:rPr>
            <a:t>, and close the file (but keep Excel open).</a:t>
          </a:r>
          <a:endParaRPr sz="1400"/>
        </a:p>
        <a:p>
          <a:pPr indent="0" lvl="0" marL="0" marR="0" rtl="0" algn="l">
            <a:lnSpc>
              <a:spcPct val="100000"/>
            </a:lnSpc>
            <a:spcBef>
              <a:spcPts val="0"/>
            </a:spcBef>
            <a:spcAft>
              <a:spcPts val="0"/>
            </a:spcAft>
            <a:buSzPts val="1100"/>
            <a:buFont typeface="Arial"/>
            <a:buNone/>
          </a:pPr>
          <a:r>
            <a:t/>
          </a:r>
          <a:endParaRPr b="0" i="0"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b="0" i="0" lang="en-US" sz="1100">
              <a:solidFill>
                <a:srgbClr val="000000"/>
              </a:solidFill>
              <a:latin typeface="Calibri"/>
              <a:ea typeface="Calibri"/>
              <a:cs typeface="Calibri"/>
              <a:sym typeface="Calibri"/>
            </a:rPr>
            <a:t>2. Open a new blank workbook. Its Calculation setting will be Manual, inherited from </a:t>
          </a:r>
          <a:r>
            <a:rPr b="1" i="0" lang="en-US" sz="1100">
              <a:solidFill>
                <a:srgbClr val="000000"/>
              </a:solidFill>
              <a:latin typeface="Calibri"/>
              <a:ea typeface="Calibri"/>
              <a:cs typeface="Calibri"/>
              <a:sym typeface="Calibri"/>
            </a:rPr>
            <a:t>CalcTest1</a:t>
          </a:r>
          <a:r>
            <a:rPr b="0" i="0" lang="en-US" sz="1100">
              <a:solidFill>
                <a:srgbClr val="000000"/>
              </a:solidFill>
              <a:latin typeface="Calibri"/>
              <a:ea typeface="Calibri"/>
              <a:cs typeface="Calibri"/>
              <a:sym typeface="Calibri"/>
            </a:rPr>
            <a:t>. Change the setting to Automatic, save this file as </a:t>
          </a:r>
          <a:r>
            <a:rPr b="1" i="0" lang="en-US" sz="1100">
              <a:solidFill>
                <a:srgbClr val="000000"/>
              </a:solidFill>
              <a:latin typeface="Calibri"/>
              <a:ea typeface="Calibri"/>
              <a:cs typeface="Calibri"/>
              <a:sym typeface="Calibri"/>
            </a:rPr>
            <a:t>CalcTest2.xlsx</a:t>
          </a:r>
          <a:r>
            <a:rPr b="0" i="0" lang="en-US" sz="1100">
              <a:solidFill>
                <a:srgbClr val="000000"/>
              </a:solidFill>
              <a:latin typeface="Calibri"/>
              <a:ea typeface="Calibri"/>
              <a:cs typeface="Calibri"/>
              <a:sym typeface="Calibri"/>
            </a:rPr>
            <a:t>, close the file, and close Excel.</a:t>
          </a:r>
          <a:endParaRPr sz="1400"/>
        </a:p>
        <a:p>
          <a:pPr indent="0" lvl="0" marL="0" marR="0" rtl="0" algn="l">
            <a:lnSpc>
              <a:spcPct val="100000"/>
            </a:lnSpc>
            <a:spcBef>
              <a:spcPts val="0"/>
            </a:spcBef>
            <a:spcAft>
              <a:spcPts val="0"/>
            </a:spcAft>
            <a:buSzPts val="1100"/>
            <a:buFont typeface="Arial"/>
            <a:buNone/>
          </a:pPr>
          <a:r>
            <a:t/>
          </a:r>
          <a:endParaRPr b="0" i="0"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b="0" i="0" lang="en-US" sz="1100">
              <a:solidFill>
                <a:srgbClr val="000000"/>
              </a:solidFill>
              <a:latin typeface="Calibri"/>
              <a:ea typeface="Calibri"/>
              <a:cs typeface="Calibri"/>
              <a:sym typeface="Calibri"/>
            </a:rPr>
            <a:t>3. Launch Excel again, and open </a:t>
          </a:r>
          <a:r>
            <a:rPr b="1" i="0" lang="en-US" sz="1100">
              <a:solidFill>
                <a:srgbClr val="000000"/>
              </a:solidFill>
              <a:latin typeface="Calibri"/>
              <a:ea typeface="Calibri"/>
              <a:cs typeface="Calibri"/>
              <a:sym typeface="Calibri"/>
            </a:rPr>
            <a:t>CalcTest1</a:t>
          </a:r>
          <a:r>
            <a:rPr b="0" i="0" lang="en-US" sz="1100">
              <a:solidFill>
                <a:srgbClr val="000000"/>
              </a:solidFill>
              <a:latin typeface="Calibri"/>
              <a:ea typeface="Calibri"/>
              <a:cs typeface="Calibri"/>
              <a:sym typeface="Calibri"/>
            </a:rPr>
            <a:t>. Its Calculation setting will still be Manual. Then open </a:t>
          </a:r>
          <a:r>
            <a:rPr b="1" i="0" lang="en-US" sz="1100">
              <a:solidFill>
                <a:srgbClr val="000000"/>
              </a:solidFill>
              <a:latin typeface="Calibri"/>
              <a:ea typeface="Calibri"/>
              <a:cs typeface="Calibri"/>
              <a:sym typeface="Calibri"/>
            </a:rPr>
            <a:t>CalcTest2</a:t>
          </a:r>
          <a:r>
            <a:rPr b="0" i="0" lang="en-US" sz="1100">
              <a:solidFill>
                <a:srgbClr val="000000"/>
              </a:solidFill>
              <a:latin typeface="Calibri"/>
              <a:ea typeface="Calibri"/>
              <a:cs typeface="Calibri"/>
              <a:sym typeface="Calibri"/>
            </a:rPr>
            <a:t>. Even though this file was saved with the Automatic setting, its setting now will be Manual. Save </a:t>
          </a:r>
          <a:r>
            <a:rPr b="1" i="0" lang="en-US" sz="1100">
              <a:solidFill>
                <a:srgbClr val="000000"/>
              </a:solidFill>
              <a:latin typeface="Calibri"/>
              <a:ea typeface="Calibri"/>
              <a:cs typeface="Calibri"/>
              <a:sym typeface="Calibri"/>
            </a:rPr>
            <a:t>CalcTest2</a:t>
          </a:r>
          <a:r>
            <a:rPr b="0" i="0" lang="en-US" sz="1100">
              <a:solidFill>
                <a:srgbClr val="000000"/>
              </a:solidFill>
              <a:latin typeface="Calibri"/>
              <a:ea typeface="Calibri"/>
              <a:cs typeface="Calibri"/>
              <a:sym typeface="Calibri"/>
            </a:rPr>
            <a:t>, and then close both files and Excel.</a:t>
          </a:r>
          <a:endParaRPr sz="1400"/>
        </a:p>
        <a:p>
          <a:pPr indent="0" lvl="0" marL="0" marR="0" rtl="0" algn="l">
            <a:lnSpc>
              <a:spcPct val="100000"/>
            </a:lnSpc>
            <a:spcBef>
              <a:spcPts val="0"/>
            </a:spcBef>
            <a:spcAft>
              <a:spcPts val="0"/>
            </a:spcAft>
            <a:buSzPts val="1100"/>
            <a:buFont typeface="Arial"/>
            <a:buNone/>
          </a:pPr>
          <a:r>
            <a:t/>
          </a:r>
          <a:endParaRPr b="0" i="0"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b="0" i="0" lang="en-US" sz="1100">
              <a:solidFill>
                <a:srgbClr val="000000"/>
              </a:solidFill>
              <a:latin typeface="Calibri"/>
              <a:ea typeface="Calibri"/>
              <a:cs typeface="Calibri"/>
              <a:sym typeface="Calibri"/>
            </a:rPr>
            <a:t>4. Launch Excel once more, and open </a:t>
          </a:r>
          <a:r>
            <a:rPr b="1" i="0" lang="en-US" sz="1100">
              <a:solidFill>
                <a:srgbClr val="000000"/>
              </a:solidFill>
              <a:latin typeface="Calibri"/>
              <a:ea typeface="Calibri"/>
              <a:cs typeface="Calibri"/>
              <a:sym typeface="Calibri"/>
            </a:rPr>
            <a:t>CalcTest2</a:t>
          </a:r>
          <a:r>
            <a:rPr b="0" i="0" lang="en-US" sz="1100">
              <a:solidFill>
                <a:srgbClr val="000000"/>
              </a:solidFill>
              <a:latin typeface="Calibri"/>
              <a:ea typeface="Calibri"/>
              <a:cs typeface="Calibri"/>
              <a:sym typeface="Calibri"/>
            </a:rPr>
            <a:t>. Its Calculation setting will now be Manual.</a:t>
          </a:r>
          <a:endParaRPr sz="1400"/>
        </a:p>
        <a:p>
          <a:pPr indent="0" lvl="0" marL="0" marR="0" rtl="0" algn="l">
            <a:lnSpc>
              <a:spcPct val="100000"/>
            </a:lnSpc>
            <a:spcBef>
              <a:spcPts val="0"/>
            </a:spcBef>
            <a:spcAft>
              <a:spcPts val="0"/>
            </a:spcAft>
            <a:buSzPts val="1100"/>
            <a:buFont typeface="Arial"/>
            <a:buNone/>
          </a:pPr>
          <a:r>
            <a:t/>
          </a:r>
          <a:endParaRPr b="0" i="0"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b="0" i="0" lang="en-US" sz="1100">
              <a:solidFill>
                <a:srgbClr val="000000"/>
              </a:solidFill>
              <a:latin typeface="Calibri"/>
              <a:ea typeface="Calibri"/>
              <a:cs typeface="Calibri"/>
              <a:sym typeface="Calibri"/>
            </a:rPr>
            <a:t>The upshot of all of this is that if you change the Calculation setting to a non-Automatic setting for one file, later files you open in this session will inherit the non-Automatic setting, which can produce unexpected results. (You'll be asking, Why won't anything recalculate??) Worse yet, if you save any of these later files, their non-Automatic setting will be saved, which will likely cause unexpected results down the road. </a:t>
          </a:r>
          <a:endParaRPr sz="1400"/>
        </a:p>
        <a:p>
          <a:pPr indent="0" lvl="0" marL="0" marR="0" rtl="0" algn="l">
            <a:lnSpc>
              <a:spcPct val="100000"/>
            </a:lnSpc>
            <a:spcBef>
              <a:spcPts val="0"/>
            </a:spcBef>
            <a:spcAft>
              <a:spcPts val="0"/>
            </a:spcAft>
            <a:buSzPts val="1100"/>
            <a:buFont typeface="Arial"/>
            <a:buNone/>
          </a:pPr>
          <a:r>
            <a:t/>
          </a:r>
          <a:endParaRPr b="0" i="0"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b="0" i="0" lang="en-US" sz="1100">
              <a:solidFill>
                <a:srgbClr val="000000"/>
              </a:solidFill>
              <a:latin typeface="Calibri"/>
              <a:ea typeface="Calibri"/>
              <a:cs typeface="Calibri"/>
              <a:sym typeface="Calibri"/>
            </a:rPr>
            <a:t>Why did Microsoft do it like this? Who knows!</a:t>
          </a:r>
          <a:endParaRPr sz="1400"/>
        </a:p>
        <a:p>
          <a:pPr indent="0" lvl="0" marL="0" marR="0" rtl="0" algn="l">
            <a:lnSpc>
              <a:spcPct val="100000"/>
            </a:lnSpc>
            <a:spcBef>
              <a:spcPts val="0"/>
            </a:spcBef>
            <a:spcAft>
              <a:spcPts val="0"/>
            </a:spcAft>
            <a:buSzPts val="1100"/>
            <a:buFont typeface="Arial"/>
            <a:buNone/>
          </a:pPr>
          <a:r>
            <a:t/>
          </a:r>
          <a:endParaRPr b="0" i="0"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SzPts val="1100"/>
            <a:buFont typeface="Arial"/>
            <a:buNone/>
          </a:pPr>
          <a:r>
            <a:t/>
          </a:r>
          <a:endParaRPr sz="1100">
            <a:solidFill>
              <a:srgbClr val="000000"/>
            </a:solidFill>
          </a:endParaRPr>
        </a:p>
      </xdr:txBody>
    </xdr:sp>
    <xdr:clientData fLocksWithSheet="0"/>
  </xdr:oneCellAnchor>
  <xdr:oneCellAnchor>
    <xdr:from>
      <xdr:col>10</xdr:col>
      <xdr:colOff>19050</xdr:colOff>
      <xdr:row>7</xdr:row>
      <xdr:rowOff>133350</xdr:rowOff>
    </xdr:from>
    <xdr:ext cx="2076450" cy="714375"/>
    <xdr:pic>
      <xdr:nvPicPr>
        <xdr:cNvPr id="0" name="image23.png"/>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19050</xdr:colOff>
      <xdr:row>3</xdr:row>
      <xdr:rowOff>19050</xdr:rowOff>
    </xdr:from>
    <xdr:ext cx="2171700" cy="876300"/>
    <xdr:pic>
      <xdr:nvPicPr>
        <xdr:cNvPr id="0" name="image24.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xdr:colOff>
      <xdr:row>2</xdr:row>
      <xdr:rowOff>-9525</xdr:rowOff>
    </xdr:from>
    <xdr:ext cx="4743450" cy="4733925"/>
    <xdr:sp>
      <xdr:nvSpPr>
        <xdr:cNvPr id="55" name="Shape 55"/>
        <xdr:cNvSpPr/>
      </xdr:nvSpPr>
      <xdr:spPr>
        <a:xfrm>
          <a:off x="2983800" y="1422563"/>
          <a:ext cx="4724400" cy="471487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Using AutoSum to Create Row and/or Column Sums</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SUM function is used so often to sum across rows or columns that a button (the </a:t>
          </a:r>
          <a:r>
            <a:rPr lang="en-US" sz="1100">
              <a:solidFill>
                <a:srgbClr val="000000"/>
              </a:solidFill>
              <a:latin typeface="Noto Sans Symbols"/>
              <a:ea typeface="Noto Sans Symbols"/>
              <a:cs typeface="Noto Sans Symbols"/>
              <a:sym typeface="Noto Sans Symbols"/>
            </a:rPr>
            <a:t>Σ</a:t>
          </a:r>
          <a:r>
            <a:rPr lang="en-US" sz="1100">
              <a:solidFill>
                <a:srgbClr val="000000"/>
              </a:solidFill>
              <a:latin typeface="Calibri"/>
              <a:ea typeface="Calibri"/>
              <a:cs typeface="Calibri"/>
              <a:sym typeface="Calibri"/>
            </a:rPr>
            <a:t> button) is available to automate the procedure. This button is on the Home ribbon </a:t>
          </a:r>
          <a:r>
            <a:rPr i="1" lang="en-US" sz="1100">
              <a:solidFill>
                <a:srgbClr val="000000"/>
              </a:solidFill>
              <a:latin typeface="Calibri"/>
              <a:ea typeface="Calibri"/>
              <a:cs typeface="Calibri"/>
              <a:sym typeface="Calibri"/>
            </a:rPr>
            <a:t>and </a:t>
          </a:r>
          <a:r>
            <a:rPr i="0" lang="en-US" sz="1100">
              <a:solidFill>
                <a:srgbClr val="000000"/>
              </a:solidFill>
              <a:latin typeface="Calibri"/>
              <a:ea typeface="Calibri"/>
              <a:cs typeface="Calibri"/>
              <a:sym typeface="Calibri"/>
            </a:rPr>
            <a:t> the Formulas ribbon, as shown to the right. </a:t>
          </a:r>
          <a:endParaRPr sz="1400"/>
        </a:p>
        <a:p>
          <a:pPr indent="0" lvl="0" marL="0" rtl="0" algn="l">
            <a:spcBef>
              <a:spcPts val="0"/>
            </a:spcBef>
            <a:spcAft>
              <a:spcPts val="0"/>
            </a:spcAft>
            <a:buNone/>
          </a:pPr>
          <a:r>
            <a:t/>
          </a:r>
          <a:endParaRPr i="0"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To illustrate its use, suppose you have a table of numbers in some rectangular range. You want row sums to appear to the right of the range, and you want column sums to appear below the range. This is easy.</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To produce row and column sums with the AutoSum button:</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Select the range(s) where you want the sums to appear and click the AutoSum button.</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Note that if you select multiple cells, you get the sums automatically. If you select a single cell, such as when you have a single column of numbers to sum, you are shown the sum formula “for your approval,” and you have to press return to actually enter it. </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Try it! Use the AutoSum button to fill in the row and column sums in the gray cells to the right,</a:t>
          </a:r>
          <a:r>
            <a:rPr b="0" lang="en-US" sz="1100">
              <a:solidFill>
                <a:srgbClr val="000000"/>
              </a:solidFill>
              <a:latin typeface="Calibri"/>
              <a:ea typeface="Calibri"/>
              <a:cs typeface="Calibri"/>
              <a:sym typeface="Calibri"/>
            </a:rPr>
            <a:t> including the darker gray cell which should show the sum of all the data</a:t>
          </a:r>
          <a:r>
            <a:rPr b="0" lang="en-US" sz="1100">
              <a:solidFill>
                <a:srgbClr val="000000"/>
              </a:solidFill>
              <a:latin typeface="Calibri"/>
              <a:ea typeface="Calibri"/>
              <a:cs typeface="Calibri"/>
              <a:sym typeface="Calibri"/>
            </a:rPr>
            <a:t>.</a:t>
          </a:r>
          <a:endParaRPr sz="1400"/>
        </a:p>
      </xdr:txBody>
    </xdr:sp>
    <xdr:clientData fLocksWithSheet="0"/>
  </xdr:oneCellAnchor>
  <xdr:oneCellAnchor>
    <xdr:from>
      <xdr:col>1</xdr:col>
      <xdr:colOff>-9525</xdr:colOff>
      <xdr:row>27</xdr:row>
      <xdr:rowOff>-9525</xdr:rowOff>
    </xdr:from>
    <xdr:ext cx="4743450" cy="1409700"/>
    <xdr:sp>
      <xdr:nvSpPr>
        <xdr:cNvPr id="56" name="Shape 56"/>
        <xdr:cNvSpPr/>
      </xdr:nvSpPr>
      <xdr:spPr>
        <a:xfrm>
          <a:off x="2983800" y="3084675"/>
          <a:ext cx="4724400" cy="139065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rgbClr val="000000"/>
            </a:buClr>
            <a:buSzPts val="1100"/>
            <a:buFont typeface="Calibri"/>
            <a:buNone/>
          </a:pPr>
          <a:r>
            <a:rPr b="1" lang="en-US" sz="1100">
              <a:solidFill>
                <a:srgbClr val="000000"/>
              </a:solidFill>
              <a:latin typeface="Calibri"/>
              <a:ea typeface="Calibri"/>
              <a:cs typeface="Calibri"/>
              <a:sym typeface="Calibri"/>
            </a:rPr>
            <a:t>Other Uses of the AutoSum Dropdown</a:t>
          </a:r>
          <a:endParaRPr sz="1400"/>
        </a:p>
        <a:p>
          <a:pPr indent="0" lvl="0" marL="0" marR="0" rtl="0" algn="l">
            <a:lnSpc>
              <a:spcPct val="100000"/>
            </a:lnSpc>
            <a:spcBef>
              <a:spcPts val="0"/>
            </a:spcBef>
            <a:spcAft>
              <a:spcPts val="0"/>
            </a:spcAft>
            <a:buSzPts val="1100"/>
            <a:buFont typeface="Arial"/>
            <a:buNone/>
          </a:pPr>
          <a:r>
            <a:t/>
          </a:r>
          <a:endParaRPr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Note that there is a dropdown arrow next to the AutoSum </a:t>
          </a:r>
          <a:r>
            <a:rPr lang="en-US" sz="1100">
              <a:solidFill>
                <a:srgbClr val="000000"/>
              </a:solidFill>
              <a:latin typeface="Calibri"/>
              <a:ea typeface="Calibri"/>
              <a:cs typeface="Calibri"/>
              <a:sym typeface="Calibri"/>
            </a:rPr>
            <a:t>button</a:t>
          </a:r>
          <a:r>
            <a:rPr lang="en-US" sz="1100">
              <a:solidFill>
                <a:srgbClr val="000000"/>
              </a:solidFill>
              <a:latin typeface="Calibri"/>
              <a:ea typeface="Calibri"/>
              <a:cs typeface="Calibri"/>
              <a:sym typeface="Calibri"/>
            </a:rPr>
            <a:t>. If you want a sum, you can click the </a:t>
          </a:r>
          <a:r>
            <a:rPr lang="en-US" sz="1100">
              <a:solidFill>
                <a:srgbClr val="000000"/>
              </a:solidFill>
              <a:latin typeface="Noto Sans Symbols"/>
              <a:ea typeface="Noto Sans Symbols"/>
              <a:cs typeface="Noto Sans Symbols"/>
              <a:sym typeface="Noto Sans Symbols"/>
            </a:rPr>
            <a:t>Σ</a:t>
          </a:r>
          <a:r>
            <a:rPr lang="en-US" sz="1100">
              <a:solidFill>
                <a:srgbClr val="000000"/>
              </a:solidFill>
              <a:latin typeface="Calibri"/>
              <a:ea typeface="Calibri"/>
              <a:cs typeface="Calibri"/>
              <a:sym typeface="Calibri"/>
            </a:rPr>
            <a:t> button directly. However, you can click the dropdown arrow</a:t>
          </a:r>
          <a:r>
            <a:rPr lang="en-US" sz="1100">
              <a:solidFill>
                <a:srgbClr val="000000"/>
              </a:solidFill>
              <a:latin typeface="Calibri"/>
              <a:ea typeface="Calibri"/>
              <a:cs typeface="Calibri"/>
              <a:sym typeface="Calibri"/>
            </a:rPr>
            <a:t> </a:t>
          </a:r>
          <a:r>
            <a:rPr lang="en-US" sz="1100">
              <a:solidFill>
                <a:srgbClr val="000000"/>
              </a:solidFill>
              <a:latin typeface="Calibri"/>
              <a:ea typeface="Calibri"/>
              <a:cs typeface="Calibri"/>
              <a:sym typeface="Calibri"/>
            </a:rPr>
            <a:t>for other options, including Average, Count</a:t>
          </a:r>
          <a:r>
            <a:rPr lang="en-US" sz="1100">
              <a:solidFill>
                <a:srgbClr val="000000"/>
              </a:solidFill>
              <a:latin typeface="Calibri"/>
              <a:ea typeface="Calibri"/>
              <a:cs typeface="Calibri"/>
              <a:sym typeface="Calibri"/>
            </a:rPr>
            <a:t> Numbers, </a:t>
          </a:r>
          <a:r>
            <a:rPr lang="en-US" sz="1100">
              <a:solidFill>
                <a:srgbClr val="000000"/>
              </a:solidFill>
              <a:latin typeface="Calibri"/>
              <a:ea typeface="Calibri"/>
              <a:cs typeface="Calibri"/>
              <a:sym typeface="Calibri"/>
            </a:rPr>
            <a:t>Max, and Min, as shown to the right.</a:t>
          </a:r>
          <a:endParaRPr sz="1100">
            <a:solidFill>
              <a:srgbClr val="000000"/>
            </a:solidFill>
          </a:endParaRPr>
        </a:p>
      </xdr:txBody>
    </xdr:sp>
    <xdr:clientData fLocksWithSheet="0"/>
  </xdr:oneCellAnchor>
  <xdr:oneCellAnchor>
    <xdr:from>
      <xdr:col>10</xdr:col>
      <xdr:colOff>0</xdr:colOff>
      <xdr:row>3</xdr:row>
      <xdr:rowOff>38100</xdr:rowOff>
    </xdr:from>
    <xdr:ext cx="2952750" cy="904875"/>
    <xdr:pic>
      <xdr:nvPicPr>
        <xdr:cNvPr id="0" name="image32.png"/>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9525</xdr:colOff>
      <xdr:row>9</xdr:row>
      <xdr:rowOff>19050</xdr:rowOff>
    </xdr:from>
    <xdr:ext cx="2114550" cy="904875"/>
    <xdr:pic>
      <xdr:nvPicPr>
        <xdr:cNvPr id="0" name="image26.png"/>
        <xdr:cNvPicPr preferRelativeResize="0"/>
      </xdr:nvPicPr>
      <xdr:blipFill>
        <a:blip cstate="print" r:embed="rId2"/>
        <a:stretch>
          <a:fillRect/>
        </a:stretch>
      </xdr:blipFill>
      <xdr:spPr>
        <a:prstGeom prst="rect">
          <a:avLst/>
        </a:prstGeom>
        <a:noFill/>
      </xdr:spPr>
    </xdr:pic>
    <xdr:clientData fLocksWithSheet="0"/>
  </xdr:oneCellAnchor>
  <xdr:oneCellAnchor>
    <xdr:from>
      <xdr:col>10</xdr:col>
      <xdr:colOff>9525</xdr:colOff>
      <xdr:row>28</xdr:row>
      <xdr:rowOff>9525</xdr:rowOff>
    </xdr:from>
    <xdr:ext cx="1162050" cy="1381125"/>
    <xdr:pic>
      <xdr:nvPicPr>
        <xdr:cNvPr id="0" name="image25.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xdr:colOff>
      <xdr:row>2</xdr:row>
      <xdr:rowOff>-9525</xdr:rowOff>
    </xdr:from>
    <xdr:ext cx="4743450" cy="4010025"/>
    <xdr:sp>
      <xdr:nvSpPr>
        <xdr:cNvPr id="57" name="Shape 57"/>
        <xdr:cNvSpPr/>
      </xdr:nvSpPr>
      <xdr:spPr>
        <a:xfrm>
          <a:off x="2983800" y="1784513"/>
          <a:ext cx="4724400" cy="399097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Basics</a:t>
          </a:r>
          <a:r>
            <a:rPr b="1" lang="en-US" sz="1100">
              <a:solidFill>
                <a:srgbClr val="000000"/>
              </a:solidFill>
              <a:latin typeface="Calibri"/>
              <a:ea typeface="Calibri"/>
              <a:cs typeface="Calibri"/>
              <a:sym typeface="Calibri"/>
            </a:rPr>
            <a:t> of Named Ranges</a:t>
          </a:r>
          <a:endParaRPr b="1"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Range names are used</a:t>
          </a:r>
          <a:r>
            <a:rPr lang="en-US" sz="1100">
              <a:solidFill>
                <a:srgbClr val="000000"/>
              </a:solidFill>
              <a:latin typeface="Calibri"/>
              <a:ea typeface="Calibri"/>
              <a:cs typeface="Calibri"/>
              <a:sym typeface="Calibri"/>
            </a:rPr>
            <a:t> for one basic purpose: to make </a:t>
          </a:r>
          <a:r>
            <a:rPr lang="en-US" sz="1100">
              <a:solidFill>
                <a:srgbClr val="000000"/>
              </a:solidFill>
              <a:latin typeface="Calibri"/>
              <a:ea typeface="Calibri"/>
              <a:cs typeface="Calibri"/>
              <a:sym typeface="Calibri"/>
            </a:rPr>
            <a:t>your formulas more readable. After all, which formula do you prefer: </a:t>
          </a:r>
          <a:r>
            <a:rPr b="1" lang="en-US" sz="1100">
              <a:solidFill>
                <a:srgbClr val="000000"/>
              </a:solidFill>
              <a:latin typeface="Calibri"/>
              <a:ea typeface="Calibri"/>
              <a:cs typeface="Calibri"/>
              <a:sym typeface="Calibri"/>
            </a:rPr>
            <a:t>=B20-B21</a:t>
          </a:r>
          <a:r>
            <a:rPr lang="en-US" sz="1100">
              <a:solidFill>
                <a:srgbClr val="000000"/>
              </a:solidFill>
              <a:latin typeface="Calibri"/>
              <a:ea typeface="Calibri"/>
              <a:cs typeface="Calibri"/>
              <a:sym typeface="Calibri"/>
            </a:rPr>
            <a:t> or </a:t>
          </a:r>
          <a:r>
            <a:rPr b="1" lang="en-US" sz="1100">
              <a:solidFill>
                <a:srgbClr val="000000"/>
              </a:solidFill>
              <a:latin typeface="Calibri"/>
              <a:ea typeface="Calibri"/>
              <a:cs typeface="Calibri"/>
              <a:sym typeface="Calibri"/>
            </a:rPr>
            <a:t>=Revenue-Cost</a:t>
          </a:r>
          <a:r>
            <a:rPr lang="en-US" sz="1100">
              <a:solidFill>
                <a:srgbClr val="000000"/>
              </a:solidFill>
              <a:latin typeface="Calibri"/>
              <a:ea typeface="Calibri"/>
              <a:cs typeface="Calibri"/>
              <a:sym typeface="Calibri"/>
            </a:rPr>
            <a:t>? Efficient use of range names takes some experience, but this worksheet provides a few useful tips.</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A range name can be applied to a single cell or to any range of cells. There are a few rules for the names</a:t>
          </a:r>
          <a:r>
            <a:rPr lang="en-US" sz="1100">
              <a:solidFill>
                <a:srgbClr val="000000"/>
              </a:solidFill>
              <a:latin typeface="Calibri"/>
              <a:ea typeface="Calibri"/>
              <a:cs typeface="Calibri"/>
              <a:sym typeface="Calibri"/>
            </a:rPr>
            <a:t> you can use. The most important are that (1) the names cannot include a few "illegal" characters, the most common being spaces, and (2) they can't look like cell addresses. For example, DAN37 is illegal because DAN37 is a cell address.</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You can definitely go overboard in the use of named ranges, and you can go too far in the other direction by refusing to use them. You should use some discretion (and possibly company policy) when deciding how extensively to use range names.</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Their functionality is in the Defined Names group, right in the middle of the Formula ribbon, as shown to the right. </a:t>
          </a:r>
          <a:endParaRPr sz="1100">
            <a:solidFill>
              <a:srgbClr val="000000"/>
            </a:solidFill>
            <a:latin typeface="Calibri"/>
            <a:ea typeface="Calibri"/>
            <a:cs typeface="Calibri"/>
            <a:sym typeface="Calibri"/>
          </a:endParaRPr>
        </a:p>
      </xdr:txBody>
    </xdr:sp>
    <xdr:clientData fLocksWithSheet="0"/>
  </xdr:oneCellAnchor>
  <xdr:oneCellAnchor>
    <xdr:from>
      <xdr:col>1</xdr:col>
      <xdr:colOff>-9525</xdr:colOff>
      <xdr:row>23</xdr:row>
      <xdr:rowOff>-9525</xdr:rowOff>
    </xdr:from>
    <xdr:ext cx="4743450" cy="3543300"/>
    <xdr:sp>
      <xdr:nvSpPr>
        <xdr:cNvPr id="58" name="Shape 58"/>
        <xdr:cNvSpPr/>
      </xdr:nvSpPr>
      <xdr:spPr>
        <a:xfrm>
          <a:off x="2983800" y="2017875"/>
          <a:ext cx="4724400" cy="352425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Naming a Range in the Name Box</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easiest</a:t>
          </a:r>
          <a:r>
            <a:rPr lang="en-US" sz="1100">
              <a:solidFill>
                <a:srgbClr val="000000"/>
              </a:solidFill>
              <a:latin typeface="Calibri"/>
              <a:ea typeface="Calibri"/>
              <a:cs typeface="Calibri"/>
              <a:sym typeface="Calibri"/>
            </a:rPr>
            <a:t> and best-known way to name a range is to use the Name box, just to the left of the Formula bar. This is shown to the right, where the Name box originally contains a cell address. </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To create a range name with the Name box:</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Select a range you want to name, which can be a single cell, click in the Name box, type a range name, and press return. </a:t>
          </a:r>
          <a:r>
            <a:rPr lang="en-US" sz="1100">
              <a:solidFill>
                <a:srgbClr val="000000"/>
              </a:solidFill>
              <a:latin typeface="Calibri"/>
              <a:ea typeface="Calibri"/>
              <a:cs typeface="Calibri"/>
              <a:sym typeface="Calibri"/>
            </a:rPr>
            <a:t>Don't forget to </a:t>
          </a:r>
          <a:r>
            <a:rPr lang="en-US" sz="1100">
              <a:solidFill>
                <a:srgbClr val="000000"/>
              </a:solidFill>
              <a:latin typeface="Calibri"/>
              <a:ea typeface="Calibri"/>
              <a:cs typeface="Calibri"/>
              <a:sym typeface="Calibri"/>
            </a:rPr>
            <a:t>press return after typing the range name or the name you type won't "stick."</a:t>
          </a:r>
          <a:endParaRPr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Try it! Name the gray range to the right Data.</a:t>
          </a:r>
          <a:endParaRPr sz="1400"/>
        </a:p>
        <a:p>
          <a:pPr indent="0" lvl="0" marL="0" rtl="0" algn="l">
            <a:spcBef>
              <a:spcPts val="0"/>
            </a:spcBef>
            <a:spcAft>
              <a:spcPts val="0"/>
            </a:spcAft>
            <a:buNone/>
          </a:pPr>
          <a:r>
            <a:t/>
          </a:r>
          <a:endParaRPr b="0"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The Name box is also useful for </a:t>
          </a:r>
          <a:r>
            <a:rPr b="0" i="1" lang="en-US" sz="1100">
              <a:solidFill>
                <a:srgbClr val="000000"/>
              </a:solidFill>
              <a:latin typeface="Calibri"/>
              <a:ea typeface="Calibri"/>
              <a:cs typeface="Calibri"/>
              <a:sym typeface="Calibri"/>
            </a:rPr>
            <a:t>finding</a:t>
          </a:r>
          <a:r>
            <a:rPr b="0" i="1" lang="en-US" sz="1100">
              <a:solidFill>
                <a:srgbClr val="000000"/>
              </a:solidFill>
              <a:latin typeface="Calibri"/>
              <a:ea typeface="Calibri"/>
              <a:cs typeface="Calibri"/>
              <a:sym typeface="Calibri"/>
            </a:rPr>
            <a:t> </a:t>
          </a:r>
          <a:r>
            <a:rPr b="0" i="0" lang="en-US" sz="1100">
              <a:solidFill>
                <a:srgbClr val="000000"/>
              </a:solidFill>
              <a:latin typeface="Calibri"/>
              <a:ea typeface="Calibri"/>
              <a:cs typeface="Calibri"/>
              <a:sym typeface="Calibri"/>
            </a:rPr>
            <a:t>named ranges. To do so, click the dropdown arrow in the Name box to see a list of all range names, and click one of them. This will select the corresponding range.</a:t>
          </a:r>
          <a:endParaRPr b="0" sz="1100">
            <a:solidFill>
              <a:srgbClr val="000000"/>
            </a:solidFill>
            <a:latin typeface="Calibri"/>
            <a:ea typeface="Calibri"/>
            <a:cs typeface="Calibri"/>
            <a:sym typeface="Calibri"/>
          </a:endParaRPr>
        </a:p>
      </xdr:txBody>
    </xdr:sp>
    <xdr:clientData fLocksWithSheet="0"/>
  </xdr:oneCellAnchor>
  <xdr:oneCellAnchor>
    <xdr:from>
      <xdr:col>1</xdr:col>
      <xdr:colOff>-9525</xdr:colOff>
      <xdr:row>42</xdr:row>
      <xdr:rowOff>-9525</xdr:rowOff>
    </xdr:from>
    <xdr:ext cx="4743450" cy="2809875"/>
    <xdr:sp>
      <xdr:nvSpPr>
        <xdr:cNvPr id="59" name="Shape 59"/>
        <xdr:cNvSpPr/>
      </xdr:nvSpPr>
      <xdr:spPr>
        <a:xfrm>
          <a:off x="2983800" y="2384588"/>
          <a:ext cx="4724400" cy="279082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Using the Define Name dialog box</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You get much more control</a:t>
          </a:r>
          <a:r>
            <a:rPr lang="en-US" sz="1100">
              <a:solidFill>
                <a:srgbClr val="000000"/>
              </a:solidFill>
              <a:latin typeface="Calibri"/>
              <a:ea typeface="Calibri"/>
              <a:cs typeface="Calibri"/>
              <a:sym typeface="Calibri"/>
            </a:rPr>
            <a:t> of named ranges by selecting Define Name from the Define Name dropdown list on the Formulas ribbon. This displays the dialog box to the right. It shows a list of all range names in your workbook and the corresponding range addresses. You can select any range name and then edit or delete it. (You delete by clicking the minus sign button. Delete doesn't delete the contents of the range; it only deletes the range name.) You can also click the plus sign button to create a new named range. In this case, you need to supply a name and an address.</a:t>
          </a:r>
          <a:endParaRPr sz="1400"/>
        </a:p>
        <a:p>
          <a:pPr indent="0" lvl="0" marL="0" rtl="0" algn="l">
            <a:spcBef>
              <a:spcPts val="0"/>
            </a:spcBef>
            <a:spcAft>
              <a:spcPts val="0"/>
            </a:spcAft>
            <a:buNone/>
          </a:pPr>
          <a:r>
            <a:t/>
          </a:r>
          <a:endParaRPr b="0"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b="0" lang="en-US" sz="1100">
              <a:solidFill>
                <a:srgbClr val="000000"/>
              </a:solidFill>
              <a:latin typeface="Calibri"/>
              <a:ea typeface="Calibri"/>
              <a:cs typeface="Calibri"/>
              <a:sym typeface="Calibri"/>
            </a:rPr>
            <a:t>Try it</a:t>
          </a:r>
          <a:r>
            <a:rPr b="0" lang="en-US" sz="1100">
              <a:solidFill>
                <a:srgbClr val="000000"/>
              </a:solidFill>
              <a:latin typeface="Calibri"/>
              <a:ea typeface="Calibri"/>
              <a:cs typeface="Calibri"/>
              <a:sym typeface="Calibri"/>
            </a:rPr>
            <a:t>! Rename the above gray range of numbers MyData. Then delete the MyData range name. Then use dialog box to create the Data range name again.</a:t>
          </a:r>
          <a:endParaRPr sz="1100">
            <a:solidFill>
              <a:srgbClr val="000000"/>
            </a:solidFill>
          </a:endParaRPr>
        </a:p>
      </xdr:txBody>
    </xdr:sp>
    <xdr:clientData fLocksWithSheet="0"/>
  </xdr:oneCellAnchor>
  <xdr:oneCellAnchor>
    <xdr:from>
      <xdr:col>1</xdr:col>
      <xdr:colOff>-9525</xdr:colOff>
      <xdr:row>57</xdr:row>
      <xdr:rowOff>-9525</xdr:rowOff>
    </xdr:from>
    <xdr:ext cx="4743450" cy="3952875"/>
    <xdr:sp>
      <xdr:nvSpPr>
        <xdr:cNvPr id="60" name="Shape 60"/>
        <xdr:cNvSpPr/>
      </xdr:nvSpPr>
      <xdr:spPr>
        <a:xfrm>
          <a:off x="2983800" y="1817850"/>
          <a:ext cx="4724400" cy="392430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Using the Create</a:t>
          </a:r>
          <a:r>
            <a:rPr b="1" lang="en-US" sz="1100">
              <a:solidFill>
                <a:srgbClr val="000000"/>
              </a:solidFill>
              <a:latin typeface="Calibri"/>
              <a:ea typeface="Calibri"/>
              <a:cs typeface="Calibri"/>
              <a:sym typeface="Calibri"/>
            </a:rPr>
            <a:t> from Selection Shortcut</a:t>
          </a:r>
          <a:endParaRPr b="1"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Suppose you have the labels such as Revenue, Cost, and Profit in some range, and you would like the adjacent cells to their right (which will contain the values of revenue, cost, and profit) to have these range names. There is a very quick way to do this.</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To create range names from adjacent labels:</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Select the range consisting of the labels </a:t>
          </a:r>
          <a:r>
            <a:rPr i="1" lang="en-US" sz="1100">
              <a:solidFill>
                <a:srgbClr val="000000"/>
              </a:solidFill>
              <a:latin typeface="Calibri"/>
              <a:ea typeface="Calibri"/>
              <a:cs typeface="Calibri"/>
              <a:sym typeface="Calibri"/>
            </a:rPr>
            <a:t>and</a:t>
          </a:r>
          <a:r>
            <a:rPr lang="en-US" sz="1100">
              <a:solidFill>
                <a:srgbClr val="000000"/>
              </a:solidFill>
              <a:latin typeface="Calibri"/>
              <a:ea typeface="Calibri"/>
              <a:cs typeface="Calibri"/>
              <a:sym typeface="Calibri"/>
            </a:rPr>
            <a:t> the cells to be named. Then click the </a:t>
          </a:r>
          <a:r>
            <a:rPr b="1" lang="en-US" sz="1100">
              <a:solidFill>
                <a:srgbClr val="000000"/>
              </a:solidFill>
              <a:latin typeface="Calibri"/>
              <a:ea typeface="Calibri"/>
              <a:cs typeface="Calibri"/>
              <a:sym typeface="Calibri"/>
            </a:rPr>
            <a:t>Create from Selection</a:t>
          </a:r>
          <a:r>
            <a:rPr lang="en-US" sz="1100">
              <a:solidFill>
                <a:srgbClr val="000000"/>
              </a:solidFill>
              <a:latin typeface="Calibri"/>
              <a:ea typeface="Calibri"/>
              <a:cs typeface="Calibri"/>
              <a:sym typeface="Calibri"/>
            </a:rPr>
            <a:t> button in the Defined Names group on the Formulas ribbon. In the resulting dialog box, make sure the appropriate option (in this case, Left Column) is checked, and click OK. Excel tries, usually successfully, to guess where the labels are that you want to use as range names. You can always override its guess. </a:t>
          </a:r>
          <a:endParaRPr sz="1100">
            <a:solidFill>
              <a:srgbClr val="000000"/>
            </a:solidFill>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Try it! Name each of the colored ranges to the right (but not the totals)</a:t>
          </a:r>
          <a:r>
            <a:rPr b="0" lang="en-US" sz="1100">
              <a:solidFill>
                <a:srgbClr val="000000"/>
              </a:solidFill>
              <a:latin typeface="Calibri"/>
              <a:ea typeface="Calibri"/>
              <a:cs typeface="Calibri"/>
              <a:sym typeface="Calibri"/>
            </a:rPr>
            <a:t> </a:t>
          </a:r>
          <a:r>
            <a:rPr b="0" lang="en-US" sz="1100">
              <a:solidFill>
                <a:srgbClr val="000000"/>
              </a:solidFill>
              <a:latin typeface="Calibri"/>
              <a:ea typeface="Calibri"/>
              <a:cs typeface="Calibri"/>
              <a:sym typeface="Calibri"/>
            </a:rPr>
            <a:t>with the labels above them. You will notice that Excel</a:t>
          </a:r>
          <a:r>
            <a:rPr b="0" lang="en-US" sz="1100">
              <a:solidFill>
                <a:srgbClr val="000000"/>
              </a:solidFill>
              <a:latin typeface="Calibri"/>
              <a:ea typeface="Calibri"/>
              <a:cs typeface="Calibri"/>
              <a:sym typeface="Calibri"/>
            </a:rPr>
            <a:t> guesses Top row </a:t>
          </a:r>
          <a:r>
            <a:rPr b="0" i="1" lang="en-US" sz="1100">
              <a:solidFill>
                <a:srgbClr val="000000"/>
              </a:solidFill>
              <a:latin typeface="Calibri"/>
              <a:ea typeface="Calibri"/>
              <a:cs typeface="Calibri"/>
              <a:sym typeface="Calibri"/>
            </a:rPr>
            <a:t>and </a:t>
          </a:r>
          <a:r>
            <a:rPr b="0" i="0" lang="en-US" sz="1100">
              <a:solidFill>
                <a:srgbClr val="000000"/>
              </a:solidFill>
              <a:latin typeface="Calibri"/>
              <a:ea typeface="Calibri"/>
              <a:cs typeface="Calibri"/>
              <a:sym typeface="Calibri"/>
            </a:rPr>
            <a:t>Left column. You can uncheck Left column unless you want the rows to be named by the month names.</a:t>
          </a:r>
          <a:endParaRPr b="0" sz="1100">
            <a:solidFill>
              <a:srgbClr val="000000"/>
            </a:solidFill>
            <a:latin typeface="Calibri"/>
            <a:ea typeface="Calibri"/>
            <a:cs typeface="Calibri"/>
            <a:sym typeface="Calibri"/>
          </a:endParaRPr>
        </a:p>
      </xdr:txBody>
    </xdr:sp>
    <xdr:clientData fLocksWithSheet="0"/>
  </xdr:oneCellAnchor>
  <xdr:oneCellAnchor>
    <xdr:from>
      <xdr:col>1</xdr:col>
      <xdr:colOff>-9525</xdr:colOff>
      <xdr:row>78</xdr:row>
      <xdr:rowOff>-9525</xdr:rowOff>
    </xdr:from>
    <xdr:ext cx="4743450" cy="4229100"/>
    <xdr:sp>
      <xdr:nvSpPr>
        <xdr:cNvPr id="61" name="Shape 61"/>
        <xdr:cNvSpPr/>
      </xdr:nvSpPr>
      <xdr:spPr>
        <a:xfrm>
          <a:off x="2983800" y="1679738"/>
          <a:ext cx="4724400" cy="420052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Applying</a:t>
          </a:r>
          <a:r>
            <a:rPr b="1" lang="en-US" sz="1100">
              <a:solidFill>
                <a:srgbClr val="000000"/>
              </a:solidFill>
              <a:latin typeface="Calibri"/>
              <a:ea typeface="Calibri"/>
              <a:cs typeface="Calibri"/>
              <a:sym typeface="Calibri"/>
            </a:rPr>
            <a:t> New Range Names to Existing Formulas</a:t>
          </a:r>
          <a:endParaRPr b="1"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If you create range names</a:t>
          </a:r>
          <a:r>
            <a:rPr lang="en-US" sz="1100">
              <a:solidFill>
                <a:srgbClr val="000000"/>
              </a:solidFill>
              <a:latin typeface="Calibri"/>
              <a:ea typeface="Calibri"/>
              <a:cs typeface="Calibri"/>
              <a:sym typeface="Calibri"/>
            </a:rPr>
            <a:t> and then create formulas that reference these ranges, Excel uses the range names automatically. </a:t>
          </a:r>
          <a:r>
            <a:rPr lang="en-US" sz="1100">
              <a:solidFill>
                <a:srgbClr val="000000"/>
              </a:solidFill>
              <a:latin typeface="Calibri"/>
              <a:ea typeface="Calibri"/>
              <a:cs typeface="Calibri"/>
              <a:sym typeface="Calibri"/>
            </a:rPr>
            <a:t>Sometimes, however, you do it in the opposite order. That is, you enter a formula using cell addresses, such as </a:t>
          </a:r>
          <a:r>
            <a:rPr b="1" lang="en-US" sz="1100">
              <a:solidFill>
                <a:srgbClr val="000000"/>
              </a:solidFill>
              <a:latin typeface="Calibri"/>
              <a:ea typeface="Calibri"/>
              <a:cs typeface="Calibri"/>
              <a:sym typeface="Calibri"/>
            </a:rPr>
            <a:t>=B20-B21</a:t>
          </a:r>
          <a:r>
            <a:rPr b="0" lang="en-US" sz="1100">
              <a:solidFill>
                <a:srgbClr val="000000"/>
              </a:solidFill>
              <a:latin typeface="Calibri"/>
              <a:ea typeface="Calibri"/>
              <a:cs typeface="Calibri"/>
              <a:sym typeface="Calibri"/>
            </a:rPr>
            <a:t>,</a:t>
          </a:r>
          <a:r>
            <a:rPr lang="en-US" sz="1100">
              <a:solidFill>
                <a:srgbClr val="000000"/>
              </a:solidFill>
              <a:latin typeface="Calibri"/>
              <a:ea typeface="Calibri"/>
              <a:cs typeface="Calibri"/>
              <a:sym typeface="Calibri"/>
            </a:rPr>
            <a:t> and later you name B20 as Revenue and B21 as Cost. The formula does </a:t>
          </a:r>
          <a:r>
            <a:rPr i="1" lang="en-US" sz="1100">
              <a:solidFill>
                <a:srgbClr val="000000"/>
              </a:solidFill>
              <a:latin typeface="Calibri"/>
              <a:ea typeface="Calibri"/>
              <a:cs typeface="Calibri"/>
              <a:sym typeface="Calibri"/>
            </a:rPr>
            <a:t>not</a:t>
          </a:r>
          <a:r>
            <a:rPr lang="en-US" sz="1100">
              <a:solidFill>
                <a:srgbClr val="000000"/>
              </a:solidFill>
              <a:latin typeface="Calibri"/>
              <a:ea typeface="Calibri"/>
              <a:cs typeface="Calibri"/>
              <a:sym typeface="Calibri"/>
            </a:rPr>
            <a:t> change to </a:t>
          </a:r>
          <a:r>
            <a:rPr b="1" lang="en-US" sz="1100">
              <a:solidFill>
                <a:srgbClr val="000000"/>
              </a:solidFill>
              <a:latin typeface="Calibri"/>
              <a:ea typeface="Calibri"/>
              <a:cs typeface="Calibri"/>
              <a:sym typeface="Calibri"/>
            </a:rPr>
            <a:t>=Revenue-Cost</a:t>
          </a:r>
          <a:r>
            <a:rPr lang="en-US" sz="1100">
              <a:solidFill>
                <a:srgbClr val="000000"/>
              </a:solidFill>
              <a:latin typeface="Calibri"/>
              <a:ea typeface="Calibri"/>
              <a:cs typeface="Calibri"/>
              <a:sym typeface="Calibri"/>
            </a:rPr>
            <a:t> automatically. However, you can make it change, and hence become more readable, as follows.</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To apply range names to an existing formula:</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Select </a:t>
          </a:r>
          <a:r>
            <a:rPr b="1" lang="en-US" sz="1100">
              <a:solidFill>
                <a:srgbClr val="000000"/>
              </a:solidFill>
              <a:latin typeface="Calibri"/>
              <a:ea typeface="Calibri"/>
              <a:cs typeface="Calibri"/>
              <a:sym typeface="Calibri"/>
            </a:rPr>
            <a:t>Apply Names </a:t>
          </a:r>
          <a:r>
            <a:rPr lang="en-US" sz="1100">
              <a:solidFill>
                <a:srgbClr val="000000"/>
              </a:solidFill>
              <a:latin typeface="Calibri"/>
              <a:ea typeface="Calibri"/>
              <a:cs typeface="Calibri"/>
              <a:sym typeface="Calibri"/>
            </a:rPr>
            <a:t>from the Define Name dropdown in the Defined Names group, as shown to the right. Then select all range names that you want to apply to any cell formulas. For example, if you select </a:t>
          </a:r>
          <a:r>
            <a:rPr i="1" lang="en-US" sz="1100">
              <a:solidFill>
                <a:srgbClr val="000000"/>
              </a:solidFill>
              <a:latin typeface="Calibri"/>
              <a:ea typeface="Calibri"/>
              <a:cs typeface="Calibri"/>
              <a:sym typeface="Calibri"/>
            </a:rPr>
            <a:t>all </a:t>
          </a:r>
          <a:r>
            <a:rPr i="0" lang="en-US" sz="1100">
              <a:solidFill>
                <a:srgbClr val="000000"/>
              </a:solidFill>
              <a:latin typeface="Calibri"/>
              <a:ea typeface="Calibri"/>
              <a:cs typeface="Calibri"/>
              <a:sym typeface="Calibri"/>
            </a:rPr>
            <a:t>range names in the list, all formulas that reference </a:t>
          </a:r>
          <a:r>
            <a:rPr i="1" lang="en-US" sz="1100">
              <a:solidFill>
                <a:srgbClr val="000000"/>
              </a:solidFill>
              <a:latin typeface="Calibri"/>
              <a:ea typeface="Calibri"/>
              <a:cs typeface="Calibri"/>
              <a:sym typeface="Calibri"/>
            </a:rPr>
            <a:t>any</a:t>
          </a:r>
          <a:r>
            <a:rPr i="0" lang="en-US" sz="1100">
              <a:solidFill>
                <a:srgbClr val="000000"/>
              </a:solidFill>
              <a:latin typeface="Calibri"/>
              <a:ea typeface="Calibri"/>
              <a:cs typeface="Calibri"/>
              <a:sym typeface="Calibri"/>
            </a:rPr>
            <a:t> of these named ranges will change to show the corresponding range names.</a:t>
          </a:r>
          <a:endParaRPr sz="1100">
            <a:solidFill>
              <a:srgbClr val="000000"/>
            </a:solidFill>
            <a:latin typeface="Calibri"/>
            <a:ea typeface="Calibri"/>
            <a:cs typeface="Calibri"/>
            <a:sym typeface="Calibri"/>
          </a:endParaRPr>
        </a:p>
        <a:p>
          <a:pPr indent="0" lvl="0" marL="0" rtl="0" algn="l">
            <a:spcBef>
              <a:spcPts val="0"/>
            </a:spcBef>
            <a:spcAft>
              <a:spcPts val="0"/>
            </a:spcAft>
            <a:buNone/>
          </a:pPr>
          <a:r>
            <a:t/>
          </a:r>
          <a:endParaRPr b="0"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Try it! You should now have the range names UnitsSold and Revenue for the red and orange ranges to the above right. Apply these to all formulas that reference them, that is, to the SUM formulas in darker red and orange cells.</a:t>
          </a:r>
          <a:endParaRPr sz="1400"/>
        </a:p>
      </xdr:txBody>
    </xdr:sp>
    <xdr:clientData fLocksWithSheet="0"/>
  </xdr:oneCellAnchor>
  <xdr:oneCellAnchor>
    <xdr:from>
      <xdr:col>10</xdr:col>
      <xdr:colOff>0</xdr:colOff>
      <xdr:row>3</xdr:row>
      <xdr:rowOff>0</xdr:rowOff>
    </xdr:from>
    <xdr:ext cx="1619250" cy="962025"/>
    <xdr:pic>
      <xdr:nvPicPr>
        <xdr:cNvPr id="0" name="image27.png"/>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0</xdr:colOff>
      <xdr:row>27</xdr:row>
      <xdr:rowOff>0</xdr:rowOff>
    </xdr:from>
    <xdr:ext cx="1895475" cy="276225"/>
    <xdr:pic>
      <xdr:nvPicPr>
        <xdr:cNvPr id="0" name="image31.png"/>
        <xdr:cNvPicPr preferRelativeResize="0"/>
      </xdr:nvPicPr>
      <xdr:blipFill>
        <a:blip cstate="print" r:embed="rId2"/>
        <a:stretch>
          <a:fillRect/>
        </a:stretch>
      </xdr:blipFill>
      <xdr:spPr>
        <a:prstGeom prst="rect">
          <a:avLst/>
        </a:prstGeom>
        <a:noFill/>
      </xdr:spPr>
    </xdr:pic>
    <xdr:clientData fLocksWithSheet="0"/>
  </xdr:oneCellAnchor>
  <xdr:oneCellAnchor>
    <xdr:from>
      <xdr:col>10</xdr:col>
      <xdr:colOff>0</xdr:colOff>
      <xdr:row>43</xdr:row>
      <xdr:rowOff>0</xdr:rowOff>
    </xdr:from>
    <xdr:ext cx="3857625" cy="2286000"/>
    <xdr:pic>
      <xdr:nvPicPr>
        <xdr:cNvPr id="0" name="image30.png"/>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0</xdr:colOff>
      <xdr:row>58</xdr:row>
      <xdr:rowOff>0</xdr:rowOff>
    </xdr:from>
    <xdr:ext cx="1533525" cy="1733550"/>
    <xdr:pic>
      <xdr:nvPicPr>
        <xdr:cNvPr id="0" name="image28.png"/>
        <xdr:cNvPicPr preferRelativeResize="0"/>
      </xdr:nvPicPr>
      <xdr:blipFill>
        <a:blip cstate="print" r:embed="rId4"/>
        <a:stretch>
          <a:fillRect/>
        </a:stretch>
      </xdr:blipFill>
      <xdr:spPr>
        <a:prstGeom prst="rect">
          <a:avLst/>
        </a:prstGeom>
        <a:noFill/>
      </xdr:spPr>
    </xdr:pic>
    <xdr:clientData fLocksWithSheet="0"/>
  </xdr:oneCellAnchor>
  <xdr:oneCellAnchor>
    <xdr:from>
      <xdr:col>10</xdr:col>
      <xdr:colOff>0</xdr:colOff>
      <xdr:row>79</xdr:row>
      <xdr:rowOff>0</xdr:rowOff>
    </xdr:from>
    <xdr:ext cx="1143000" cy="285750"/>
    <xdr:pic>
      <xdr:nvPicPr>
        <xdr:cNvPr id="0" name="image29.png"/>
        <xdr:cNvPicPr preferRelativeResize="0"/>
      </xdr:nvPicPr>
      <xdr:blipFill>
        <a:blip cstate="print" r:embed="rId5"/>
        <a:stretch>
          <a:fillRect/>
        </a:stretch>
      </xdr:blipFill>
      <xdr:spPr>
        <a:prstGeom prst="rect">
          <a:avLst/>
        </a:prstGeom>
        <a:noFill/>
      </xdr:spPr>
    </xdr:pic>
    <xdr:clientData fLocksWithSheet="0"/>
  </xdr:oneCellAnchor>
  <xdr:oneCellAnchor>
    <xdr:from>
      <xdr:col>10</xdr:col>
      <xdr:colOff>0</xdr:colOff>
      <xdr:row>80</xdr:row>
      <xdr:rowOff>95250</xdr:rowOff>
    </xdr:from>
    <xdr:ext cx="1257300" cy="523875"/>
    <xdr:pic>
      <xdr:nvPicPr>
        <xdr:cNvPr id="0" name="image35.png"/>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xdr:colOff>
      <xdr:row>2</xdr:row>
      <xdr:rowOff>-9525</xdr:rowOff>
    </xdr:from>
    <xdr:ext cx="4743450" cy="7572375"/>
    <xdr:sp>
      <xdr:nvSpPr>
        <xdr:cNvPr id="62" name="Shape 62"/>
        <xdr:cNvSpPr/>
      </xdr:nvSpPr>
      <xdr:spPr>
        <a:xfrm>
          <a:off x="2983800" y="3338"/>
          <a:ext cx="4724400" cy="755332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Using</a:t>
          </a:r>
          <a:r>
            <a:rPr b="1" lang="en-US" sz="1100">
              <a:solidFill>
                <a:srgbClr val="000000"/>
              </a:solidFill>
              <a:latin typeface="Calibri"/>
              <a:ea typeface="Calibri"/>
              <a:cs typeface="Calibri"/>
              <a:sym typeface="Calibri"/>
            </a:rPr>
            <a:t> the Formula Auditing Buttons to Trace Precedents and Dependents</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There are times when </a:t>
          </a:r>
          <a:r>
            <a:rPr lang="en-US" sz="1100">
              <a:solidFill>
                <a:srgbClr val="000000"/>
              </a:solidFill>
              <a:latin typeface="Calibri"/>
              <a:ea typeface="Calibri"/>
              <a:cs typeface="Calibri"/>
              <a:sym typeface="Calibri"/>
            </a:rPr>
            <a:t>you will receive a spreadsheet from a colleague and you will have absolutely no idea how its various cells are related. Where are the constants? Where are the formulas? How do the formulas incorporate the constants? How do the formulas build upon one another? In these very common situations, Excel's auditing tools can be a huge help. They let you find the precedents and dependents of any particular cell, defined as follows.</a:t>
          </a:r>
          <a:endParaRPr sz="1400"/>
        </a:p>
        <a:p>
          <a:pPr indent="0" lvl="0" marL="0" rtl="0" algn="l">
            <a:spcBef>
              <a:spcPts val="0"/>
            </a:spcBef>
            <a:spcAft>
              <a:spcPts val="0"/>
            </a:spcAft>
            <a:buNone/>
          </a:pPr>
          <a:r>
            <a:t/>
          </a:r>
          <a:endParaRPr b="0"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1. The </a:t>
          </a:r>
          <a:r>
            <a:rPr b="1" lang="en-US" sz="1100">
              <a:solidFill>
                <a:srgbClr val="000000"/>
              </a:solidFill>
              <a:latin typeface="Calibri"/>
              <a:ea typeface="Calibri"/>
              <a:cs typeface="Calibri"/>
              <a:sym typeface="Calibri"/>
            </a:rPr>
            <a:t>precedents </a:t>
          </a:r>
          <a:r>
            <a:rPr b="0" lang="en-US" sz="1100">
              <a:solidFill>
                <a:srgbClr val="000000"/>
              </a:solidFill>
              <a:latin typeface="Calibri"/>
              <a:ea typeface="Calibri"/>
              <a:cs typeface="Calibri"/>
              <a:sym typeface="Calibri"/>
            </a:rPr>
            <a:t>of any cell that contains a formula are all cells referenced by the formula in that cell. (If a cell doesn't contain a formula, it doesn't have any precedents.)</a:t>
          </a:r>
          <a:endParaRPr sz="1400"/>
        </a:p>
        <a:p>
          <a:pPr indent="0" lvl="0" marL="0" rtl="0" algn="l">
            <a:spcBef>
              <a:spcPts val="0"/>
            </a:spcBef>
            <a:spcAft>
              <a:spcPts val="0"/>
            </a:spcAft>
            <a:buNone/>
          </a:pPr>
          <a:r>
            <a:t/>
          </a:r>
          <a:endParaRPr b="0"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2. The </a:t>
          </a:r>
          <a:r>
            <a:rPr b="1" lang="en-US" sz="1100">
              <a:solidFill>
                <a:srgbClr val="000000"/>
              </a:solidFill>
              <a:latin typeface="Calibri"/>
              <a:ea typeface="Calibri"/>
              <a:cs typeface="Calibri"/>
              <a:sym typeface="Calibri"/>
            </a:rPr>
            <a:t>dependents </a:t>
          </a:r>
          <a:r>
            <a:rPr b="0" lang="en-US" sz="1100">
              <a:solidFill>
                <a:srgbClr val="000000"/>
              </a:solidFill>
              <a:latin typeface="Calibri"/>
              <a:ea typeface="Calibri"/>
              <a:cs typeface="Calibri"/>
              <a:sym typeface="Calibri"/>
            </a:rPr>
            <a:t>of any cell are all cells with formulas that reference that cell.</a:t>
          </a:r>
          <a:endParaRPr sz="1400"/>
        </a:p>
        <a:p>
          <a:pPr indent="0" lvl="0" marL="0" rtl="0" algn="l">
            <a:spcBef>
              <a:spcPts val="0"/>
            </a:spcBef>
            <a:spcAft>
              <a:spcPts val="0"/>
            </a:spcAft>
            <a:buNone/>
          </a:pPr>
          <a:r>
            <a:t/>
          </a:r>
          <a:endParaRPr b="0"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The Formula Auditing group on the Formulas ribbon, shown to the right, has buttons for tracing precedents and dependents. If you select a cell and click Trace Precedents, you will see arrows from all of the cell's precedents to it. If you click Trace Dependents, you will see arrows from the cell to all of its dependents. You can then click the Remove Arrows button to get rid of these arrows.</a:t>
          </a:r>
          <a:endParaRPr sz="1400"/>
        </a:p>
        <a:p>
          <a:pPr indent="0" lvl="0" marL="0" rtl="0" algn="l">
            <a:spcBef>
              <a:spcPts val="0"/>
            </a:spcBef>
            <a:spcAft>
              <a:spcPts val="0"/>
            </a:spcAft>
            <a:buNone/>
          </a:pPr>
          <a:r>
            <a:t/>
          </a:r>
          <a:endParaRPr b="0"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You can do this multiple times. For example, if you show a cell's dependents and then click Trace Dependents again, you will see all of the dependents' dependents.</a:t>
          </a:r>
          <a:endParaRPr sz="1400"/>
        </a:p>
        <a:p>
          <a:pPr indent="0" lvl="0" marL="0" rtl="0" algn="l">
            <a:spcBef>
              <a:spcPts val="0"/>
            </a:spcBef>
            <a:spcAft>
              <a:spcPts val="0"/>
            </a:spcAft>
            <a:buNone/>
          </a:pPr>
          <a:r>
            <a:t/>
          </a:r>
          <a:endParaRPr b="0"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Try it! In the example to the right, a company sends catalogs to customers, and this costs money. Unfortunately, only a small percentage of these customers responds by purchasing something. Use the formula auditing buttons to learn what is related to what. This should help you understand the business model </a:t>
          </a:r>
          <a:r>
            <a:rPr b="0" i="1" lang="en-US" sz="1100">
              <a:solidFill>
                <a:srgbClr val="000000"/>
              </a:solidFill>
              <a:latin typeface="Calibri"/>
              <a:ea typeface="Calibri"/>
              <a:cs typeface="Calibri"/>
              <a:sym typeface="Calibri"/>
            </a:rPr>
            <a:t>and </a:t>
          </a:r>
          <a:r>
            <a:rPr b="0" i="0" lang="en-US" sz="1100">
              <a:solidFill>
                <a:srgbClr val="000000"/>
              </a:solidFill>
              <a:latin typeface="Calibri"/>
              <a:ea typeface="Calibri"/>
              <a:cs typeface="Calibri"/>
              <a:sym typeface="Calibri"/>
            </a:rPr>
            <a:t>how it has been implemented in Excel.</a:t>
          </a:r>
          <a:endParaRPr sz="1400"/>
        </a:p>
        <a:p>
          <a:pPr indent="0" lvl="0" marL="0" rtl="0" algn="l">
            <a:spcBef>
              <a:spcPts val="0"/>
            </a:spcBef>
            <a:spcAft>
              <a:spcPts val="0"/>
            </a:spcAft>
            <a:buNone/>
          </a:pPr>
          <a:r>
            <a:t/>
          </a:r>
          <a:endParaRPr b="0" i="0" sz="1100">
            <a:solidFill>
              <a:srgbClr val="000000"/>
            </a:solidFill>
            <a:latin typeface="Calibri"/>
            <a:ea typeface="Calibri"/>
            <a:cs typeface="Calibri"/>
            <a:sym typeface="Calibri"/>
          </a:endParaRPr>
        </a:p>
        <a:p>
          <a:pPr indent="0" lvl="0" marL="0" rtl="0" algn="l">
            <a:spcBef>
              <a:spcPts val="0"/>
            </a:spcBef>
            <a:spcAft>
              <a:spcPts val="0"/>
            </a:spcAft>
            <a:buNone/>
          </a:pPr>
          <a:r>
            <a:rPr b="0" i="0" lang="en-US" sz="1100">
              <a:solidFill>
                <a:srgbClr val="000000"/>
              </a:solidFill>
              <a:latin typeface="Calibri"/>
              <a:ea typeface="Calibri"/>
              <a:cs typeface="Calibri"/>
              <a:sym typeface="Calibri"/>
            </a:rPr>
            <a:t>Note that many spreadsheets in real businesses have cells that aren't related to anything. That is, they have no precendents or dependents. Typically, this is not good. It could mean that the constants in these cells are "hard-coded" (entered as constants) in one or more formulas, which is always a bad practice. It could also mean that these constants have been incorporated in the model with "mental arithmetic" rather than formulas, another bad practice. See if you can find examples of such "dangling" constants in the example to the right. Then incorporate them with appropriate formulas.</a:t>
          </a:r>
          <a:endParaRPr sz="1400"/>
        </a:p>
      </xdr:txBody>
    </xdr:sp>
    <xdr:clientData fLocksWithSheet="0"/>
  </xdr:oneCellAnchor>
  <xdr:oneCellAnchor>
    <xdr:from>
      <xdr:col>1</xdr:col>
      <xdr:colOff>-9525</xdr:colOff>
      <xdr:row>60</xdr:row>
      <xdr:rowOff>-9525</xdr:rowOff>
    </xdr:from>
    <xdr:ext cx="4743450" cy="2409825"/>
    <xdr:sp>
      <xdr:nvSpPr>
        <xdr:cNvPr id="63" name="Shape 63"/>
        <xdr:cNvSpPr/>
      </xdr:nvSpPr>
      <xdr:spPr>
        <a:xfrm>
          <a:off x="2983800" y="2584613"/>
          <a:ext cx="4724400" cy="239077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i="0" lang="en-US" sz="1100">
              <a:solidFill>
                <a:srgbClr val="000000"/>
              </a:solidFill>
              <a:latin typeface="Calibri"/>
              <a:ea typeface="Calibri"/>
              <a:cs typeface="Calibri"/>
              <a:sym typeface="Calibri"/>
            </a:rPr>
            <a:t>Showing Formulas</a:t>
          </a:r>
          <a:endParaRPr sz="1400"/>
        </a:p>
        <a:p>
          <a:pPr indent="0" lvl="0" marL="0" rtl="0" algn="l">
            <a:spcBef>
              <a:spcPts val="0"/>
            </a:spcBef>
            <a:spcAft>
              <a:spcPts val="0"/>
            </a:spcAft>
            <a:buNone/>
          </a:pPr>
          <a:r>
            <a:t/>
          </a:r>
          <a:endParaRPr b="0" i="0" sz="1100">
            <a:solidFill>
              <a:srgbClr val="000000"/>
            </a:solidFill>
            <a:latin typeface="Calibri"/>
            <a:ea typeface="Calibri"/>
            <a:cs typeface="Calibri"/>
            <a:sym typeface="Calibri"/>
          </a:endParaRPr>
        </a:p>
        <a:p>
          <a:pPr indent="0" lvl="0" marL="0" rtl="0" algn="l">
            <a:spcBef>
              <a:spcPts val="0"/>
            </a:spcBef>
            <a:spcAft>
              <a:spcPts val="0"/>
            </a:spcAft>
            <a:buNone/>
          </a:pPr>
          <a:r>
            <a:rPr b="0" i="0" lang="en-US" sz="1100">
              <a:solidFill>
                <a:srgbClr val="000000"/>
              </a:solidFill>
              <a:latin typeface="Calibri"/>
              <a:ea typeface="Calibri"/>
              <a:cs typeface="Calibri"/>
              <a:sym typeface="Calibri"/>
            </a:rPr>
            <a:t>A common wish is to see all of the formulas, not their values. This is easy. Just click the Show Formulas button in the Formula Auditing group. This button is actually a toggle between values and formulas. Equivalently, you can use keyboard shortcut control+~.</a:t>
          </a:r>
          <a:endParaRPr sz="1100">
            <a:solidFill>
              <a:srgbClr val="000000"/>
            </a:solidFill>
          </a:endParaRPr>
        </a:p>
        <a:p>
          <a:pPr indent="0" lvl="0" marL="0" rtl="0" algn="l">
            <a:spcBef>
              <a:spcPts val="0"/>
            </a:spcBef>
            <a:spcAft>
              <a:spcPts val="0"/>
            </a:spcAft>
            <a:buNone/>
          </a:pPr>
          <a:r>
            <a:t/>
          </a:r>
          <a:endParaRPr b="0" i="0" sz="1100">
            <a:solidFill>
              <a:srgbClr val="000000"/>
            </a:solidFill>
            <a:latin typeface="Calibri"/>
            <a:ea typeface="Calibri"/>
            <a:cs typeface="Calibri"/>
            <a:sym typeface="Calibri"/>
          </a:endParaRPr>
        </a:p>
        <a:p>
          <a:pPr indent="0" lvl="0" marL="0" rtl="0" algn="l">
            <a:spcBef>
              <a:spcPts val="0"/>
            </a:spcBef>
            <a:spcAft>
              <a:spcPts val="0"/>
            </a:spcAft>
            <a:buNone/>
          </a:pPr>
          <a:r>
            <a:rPr b="0" i="0" lang="en-US" sz="1100">
              <a:solidFill>
                <a:srgbClr val="000000"/>
              </a:solidFill>
              <a:latin typeface="Calibri"/>
              <a:ea typeface="Calibri"/>
              <a:cs typeface="Calibri"/>
              <a:sym typeface="Calibri"/>
            </a:rPr>
            <a:t>Try it! Click the Show Formulas button to see all formulas in the model. Then click this button again to show the values. Note that the columns expand when you show formulas, but fortunately, they revert back to their original widths when you show values.</a:t>
          </a:r>
          <a:endParaRPr b="0" sz="1100">
            <a:solidFill>
              <a:srgbClr val="000000"/>
            </a:solidFill>
            <a:latin typeface="Calibri"/>
            <a:ea typeface="Calibri"/>
            <a:cs typeface="Calibri"/>
            <a:sym typeface="Calibri"/>
          </a:endParaRPr>
        </a:p>
      </xdr:txBody>
    </xdr:sp>
    <xdr:clientData fLocksWithSheet="0"/>
  </xdr:oneCellAnchor>
  <xdr:oneCellAnchor>
    <xdr:from>
      <xdr:col>1</xdr:col>
      <xdr:colOff>0</xdr:colOff>
      <xdr:row>42</xdr:row>
      <xdr:rowOff>0</xdr:rowOff>
    </xdr:from>
    <xdr:ext cx="4743450" cy="3409950"/>
    <xdr:sp>
      <xdr:nvSpPr>
        <xdr:cNvPr id="64" name="Shape 64"/>
        <xdr:cNvSpPr/>
      </xdr:nvSpPr>
      <xdr:spPr>
        <a:xfrm>
          <a:off x="2983800" y="2084550"/>
          <a:ext cx="4724400" cy="339090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i="0" lang="en-US" sz="1100">
              <a:solidFill>
                <a:srgbClr val="000000"/>
              </a:solidFill>
              <a:latin typeface="Calibri"/>
              <a:ea typeface="Calibri"/>
              <a:cs typeface="Calibri"/>
              <a:sym typeface="Calibri"/>
            </a:rPr>
            <a:t>Keyboard Shortcuts for Tracing Precedents and Dependents</a:t>
          </a:r>
          <a:endParaRPr sz="1400"/>
        </a:p>
        <a:p>
          <a:pPr indent="0" lvl="0" marL="0" rtl="0" algn="l">
            <a:spcBef>
              <a:spcPts val="0"/>
            </a:spcBef>
            <a:spcAft>
              <a:spcPts val="0"/>
            </a:spcAft>
            <a:buNone/>
          </a:pPr>
          <a:r>
            <a:t/>
          </a:r>
          <a:endParaRPr b="0" i="0" sz="1100">
            <a:solidFill>
              <a:srgbClr val="000000"/>
            </a:solidFill>
            <a:latin typeface="Calibri"/>
            <a:ea typeface="Calibri"/>
            <a:cs typeface="Calibri"/>
            <a:sym typeface="Calibri"/>
          </a:endParaRPr>
        </a:p>
        <a:p>
          <a:pPr indent="0" lvl="0" marL="0" rtl="0" algn="l">
            <a:spcBef>
              <a:spcPts val="0"/>
            </a:spcBef>
            <a:spcAft>
              <a:spcPts val="0"/>
            </a:spcAft>
            <a:buNone/>
          </a:pPr>
          <a:r>
            <a:rPr b="0" i="0" lang="en-US" sz="1100">
              <a:solidFill>
                <a:srgbClr val="000000"/>
              </a:solidFill>
              <a:latin typeface="Calibri"/>
              <a:ea typeface="Calibri"/>
              <a:cs typeface="Calibri"/>
              <a:sym typeface="Calibri"/>
            </a:rPr>
            <a:t>If you like keyboard shortcuts, these are a few you will really appreciate. Instead of using arrows to indicate precedents and dependents, these shortcuts select cells that are precedents and dependents.</a:t>
          </a:r>
          <a:endParaRPr sz="1400"/>
        </a:p>
        <a:p>
          <a:pPr indent="0" lvl="0" marL="0" rtl="0" algn="l">
            <a:spcBef>
              <a:spcPts val="0"/>
            </a:spcBef>
            <a:spcAft>
              <a:spcPts val="0"/>
            </a:spcAft>
            <a:buNone/>
          </a:pPr>
          <a:r>
            <a:t/>
          </a:r>
          <a:endParaRPr b="0" i="0" sz="1100">
            <a:solidFill>
              <a:srgbClr val="000000"/>
            </a:solidFill>
            <a:latin typeface="Calibri"/>
            <a:ea typeface="Calibri"/>
            <a:cs typeface="Calibri"/>
            <a:sym typeface="Calibri"/>
          </a:endParaRPr>
        </a:p>
        <a:p>
          <a:pPr indent="0" lvl="0" marL="0" rtl="0" algn="l">
            <a:spcBef>
              <a:spcPts val="0"/>
            </a:spcBef>
            <a:spcAft>
              <a:spcPts val="0"/>
            </a:spcAft>
            <a:buNone/>
          </a:pPr>
          <a:r>
            <a:rPr b="1" i="0" lang="en-US" sz="1100">
              <a:solidFill>
                <a:srgbClr val="000000"/>
              </a:solidFill>
              <a:latin typeface="Calibri"/>
              <a:ea typeface="Calibri"/>
              <a:cs typeface="Calibri"/>
              <a:sym typeface="Calibri"/>
            </a:rPr>
            <a:t>control+[ </a:t>
          </a:r>
          <a:r>
            <a:rPr b="0" i="0" lang="en-US" sz="1100">
              <a:solidFill>
                <a:srgbClr val="000000"/>
              </a:solidFill>
              <a:latin typeface="Calibri"/>
              <a:ea typeface="Calibri"/>
              <a:cs typeface="Calibri"/>
              <a:sym typeface="Calibri"/>
            </a:rPr>
            <a:t>: select all </a:t>
          </a:r>
          <a:r>
            <a:rPr b="0" i="1" lang="en-US" sz="1100">
              <a:solidFill>
                <a:srgbClr val="000000"/>
              </a:solidFill>
              <a:latin typeface="Calibri"/>
              <a:ea typeface="Calibri"/>
              <a:cs typeface="Calibri"/>
              <a:sym typeface="Calibri"/>
            </a:rPr>
            <a:t>direct </a:t>
          </a:r>
          <a:r>
            <a:rPr b="0" i="0" lang="en-US" sz="1100">
              <a:solidFill>
                <a:srgbClr val="000000"/>
              </a:solidFill>
              <a:latin typeface="Calibri"/>
              <a:ea typeface="Calibri"/>
              <a:cs typeface="Calibri"/>
              <a:sym typeface="Calibri"/>
            </a:rPr>
            <a:t>precedents of the selected cell</a:t>
          </a:r>
          <a:endParaRPr sz="1400"/>
        </a:p>
        <a:p>
          <a:pPr indent="0" lvl="0" marL="0" rtl="0" algn="l">
            <a:spcBef>
              <a:spcPts val="0"/>
            </a:spcBef>
            <a:spcAft>
              <a:spcPts val="0"/>
            </a:spcAft>
            <a:buNone/>
          </a:pPr>
          <a:r>
            <a:t/>
          </a:r>
          <a:endParaRPr b="0" i="0" sz="1100">
            <a:solidFill>
              <a:srgbClr val="000000"/>
            </a:solidFill>
            <a:latin typeface="Calibri"/>
            <a:ea typeface="Calibri"/>
            <a:cs typeface="Calibri"/>
            <a:sym typeface="Calibri"/>
          </a:endParaRPr>
        </a:p>
        <a:p>
          <a:pPr indent="0" lvl="0" marL="0" rtl="0" algn="l">
            <a:spcBef>
              <a:spcPts val="0"/>
            </a:spcBef>
            <a:spcAft>
              <a:spcPts val="0"/>
            </a:spcAft>
            <a:buNone/>
          </a:pPr>
          <a:r>
            <a:rPr b="1" i="0" lang="en-US" sz="1100">
              <a:solidFill>
                <a:srgbClr val="000000"/>
              </a:solidFill>
              <a:latin typeface="Calibri"/>
              <a:ea typeface="Calibri"/>
              <a:cs typeface="Calibri"/>
              <a:sym typeface="Calibri"/>
            </a:rPr>
            <a:t>control+] </a:t>
          </a:r>
          <a:r>
            <a:rPr b="0" i="0" lang="en-US" sz="1100">
              <a:solidFill>
                <a:srgbClr val="000000"/>
              </a:solidFill>
              <a:latin typeface="Calibri"/>
              <a:ea typeface="Calibri"/>
              <a:cs typeface="Calibri"/>
              <a:sym typeface="Calibri"/>
            </a:rPr>
            <a:t>: select all </a:t>
          </a:r>
          <a:r>
            <a:rPr b="0" i="1" lang="en-US" sz="1100">
              <a:solidFill>
                <a:srgbClr val="000000"/>
              </a:solidFill>
              <a:latin typeface="Calibri"/>
              <a:ea typeface="Calibri"/>
              <a:cs typeface="Calibri"/>
              <a:sym typeface="Calibri"/>
            </a:rPr>
            <a:t>direct </a:t>
          </a:r>
          <a:r>
            <a:rPr b="0" i="0" lang="en-US" sz="1100">
              <a:solidFill>
                <a:srgbClr val="000000"/>
              </a:solidFill>
              <a:latin typeface="Calibri"/>
              <a:ea typeface="Calibri"/>
              <a:cs typeface="Calibri"/>
              <a:sym typeface="Calibri"/>
            </a:rPr>
            <a:t>dependents of the selected cell</a:t>
          </a:r>
          <a:endParaRPr sz="1400"/>
        </a:p>
        <a:p>
          <a:pPr indent="0" lvl="0" marL="0" rtl="0" algn="l">
            <a:spcBef>
              <a:spcPts val="0"/>
            </a:spcBef>
            <a:spcAft>
              <a:spcPts val="0"/>
            </a:spcAft>
            <a:buNone/>
          </a:pPr>
          <a:r>
            <a:t/>
          </a:r>
          <a:endParaRPr b="0" i="0" sz="1100">
            <a:solidFill>
              <a:srgbClr val="000000"/>
            </a:solidFill>
            <a:latin typeface="Calibri"/>
            <a:ea typeface="Calibri"/>
            <a:cs typeface="Calibri"/>
            <a:sym typeface="Calibri"/>
          </a:endParaRPr>
        </a:p>
        <a:p>
          <a:pPr indent="0" lvl="0" marL="0" rtl="0" algn="l">
            <a:spcBef>
              <a:spcPts val="0"/>
            </a:spcBef>
            <a:spcAft>
              <a:spcPts val="0"/>
            </a:spcAft>
            <a:buNone/>
          </a:pPr>
          <a:r>
            <a:rPr b="1" i="0" lang="en-US" sz="1100">
              <a:solidFill>
                <a:srgbClr val="000000"/>
              </a:solidFill>
              <a:latin typeface="Calibri"/>
              <a:ea typeface="Calibri"/>
              <a:cs typeface="Calibri"/>
              <a:sym typeface="Calibri"/>
            </a:rPr>
            <a:t>control+shift+[ </a:t>
          </a:r>
          <a:r>
            <a:rPr b="0" i="0" lang="en-US" sz="1100">
              <a:solidFill>
                <a:srgbClr val="000000"/>
              </a:solidFill>
              <a:latin typeface="Calibri"/>
              <a:ea typeface="Calibri"/>
              <a:cs typeface="Calibri"/>
              <a:sym typeface="Calibri"/>
            </a:rPr>
            <a:t>: select </a:t>
          </a:r>
          <a:r>
            <a:rPr b="0" i="1" lang="en-US" sz="1100">
              <a:solidFill>
                <a:srgbClr val="000000"/>
              </a:solidFill>
              <a:latin typeface="Calibri"/>
              <a:ea typeface="Calibri"/>
              <a:cs typeface="Calibri"/>
              <a:sym typeface="Calibri"/>
            </a:rPr>
            <a:t>all </a:t>
          </a:r>
          <a:r>
            <a:rPr b="0" i="0" lang="en-US" sz="1100">
              <a:solidFill>
                <a:srgbClr val="000000"/>
              </a:solidFill>
              <a:latin typeface="Calibri"/>
              <a:ea typeface="Calibri"/>
              <a:cs typeface="Calibri"/>
              <a:sym typeface="Calibri"/>
            </a:rPr>
            <a:t>precedents, direct and indirect, of the selected cell</a:t>
          </a:r>
          <a:endParaRPr sz="1400"/>
        </a:p>
        <a:p>
          <a:pPr indent="0" lvl="0" marL="0" rtl="0" algn="l">
            <a:spcBef>
              <a:spcPts val="0"/>
            </a:spcBef>
            <a:spcAft>
              <a:spcPts val="0"/>
            </a:spcAft>
            <a:buNone/>
          </a:pPr>
          <a:r>
            <a:t/>
          </a:r>
          <a:endParaRPr b="0" i="0"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b="1" i="0" lang="en-US" sz="1100">
              <a:solidFill>
                <a:srgbClr val="000000"/>
              </a:solidFill>
              <a:latin typeface="Calibri"/>
              <a:ea typeface="Calibri"/>
              <a:cs typeface="Calibri"/>
              <a:sym typeface="Calibri"/>
            </a:rPr>
            <a:t>control+shift+] </a:t>
          </a:r>
          <a:r>
            <a:rPr b="0" i="0" lang="en-US" sz="1100">
              <a:solidFill>
                <a:srgbClr val="000000"/>
              </a:solidFill>
              <a:latin typeface="Calibri"/>
              <a:ea typeface="Calibri"/>
              <a:cs typeface="Calibri"/>
              <a:sym typeface="Calibri"/>
            </a:rPr>
            <a:t>: select </a:t>
          </a:r>
          <a:r>
            <a:rPr b="0" i="1" lang="en-US" sz="1100">
              <a:solidFill>
                <a:srgbClr val="000000"/>
              </a:solidFill>
              <a:latin typeface="Calibri"/>
              <a:ea typeface="Calibri"/>
              <a:cs typeface="Calibri"/>
              <a:sym typeface="Calibri"/>
            </a:rPr>
            <a:t>all </a:t>
          </a:r>
          <a:r>
            <a:rPr b="0" i="0" lang="en-US" sz="1100">
              <a:solidFill>
                <a:srgbClr val="000000"/>
              </a:solidFill>
              <a:latin typeface="Calibri"/>
              <a:ea typeface="Calibri"/>
              <a:cs typeface="Calibri"/>
              <a:sym typeface="Calibri"/>
            </a:rPr>
            <a:t>dependents, direct and indirect, of the selected cell</a:t>
          </a:r>
          <a:endParaRPr sz="1400"/>
        </a:p>
        <a:p>
          <a:pPr indent="0" lvl="0" marL="0" marR="0" rtl="0" algn="l">
            <a:lnSpc>
              <a:spcPct val="100000"/>
            </a:lnSpc>
            <a:spcBef>
              <a:spcPts val="0"/>
            </a:spcBef>
            <a:spcAft>
              <a:spcPts val="0"/>
            </a:spcAft>
            <a:buSzPts val="1100"/>
            <a:buFont typeface="Arial"/>
            <a:buNone/>
          </a:pPr>
          <a:r>
            <a:t/>
          </a:r>
          <a:endParaRPr b="0" i="0"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b="0" i="0" lang="en-US" sz="1100">
              <a:solidFill>
                <a:srgbClr val="000000"/>
              </a:solidFill>
              <a:latin typeface="Calibri"/>
              <a:ea typeface="Calibri"/>
              <a:cs typeface="Calibri"/>
              <a:sym typeface="Calibri"/>
            </a:rPr>
            <a:t>Try it! Use these keyboard shortcuts in the above model to better understand the relationships.</a:t>
          </a:r>
          <a:endParaRPr sz="1100">
            <a:solidFill>
              <a:srgbClr val="000000"/>
            </a:solidFill>
          </a:endParaRPr>
        </a:p>
        <a:p>
          <a:pPr indent="0" lvl="0" marL="0" rtl="0" algn="l">
            <a:spcBef>
              <a:spcPts val="0"/>
            </a:spcBef>
            <a:spcAft>
              <a:spcPts val="0"/>
            </a:spcAft>
            <a:buNone/>
          </a:pPr>
          <a:r>
            <a:t/>
          </a:r>
          <a:endParaRPr b="1" i="0" sz="1100">
            <a:solidFill>
              <a:srgbClr val="000000"/>
            </a:solidFill>
            <a:latin typeface="Calibri"/>
            <a:ea typeface="Calibri"/>
            <a:cs typeface="Calibri"/>
            <a:sym typeface="Calibri"/>
          </a:endParaRPr>
        </a:p>
      </xdr:txBody>
    </xdr:sp>
    <xdr:clientData fLocksWithSheet="0"/>
  </xdr:oneCellAnchor>
  <xdr:oneCellAnchor>
    <xdr:from>
      <xdr:col>10</xdr:col>
      <xdr:colOff>9525</xdr:colOff>
      <xdr:row>3</xdr:row>
      <xdr:rowOff>9525</xdr:rowOff>
    </xdr:from>
    <xdr:ext cx="2981325" cy="885825"/>
    <xdr:pic>
      <xdr:nvPicPr>
        <xdr:cNvPr id="0" name="image33.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xdr:colOff>
      <xdr:row>2</xdr:row>
      <xdr:rowOff>-9525</xdr:rowOff>
    </xdr:from>
    <xdr:ext cx="4752975" cy="5191125"/>
    <xdr:sp>
      <xdr:nvSpPr>
        <xdr:cNvPr id="65" name="Shape 65"/>
        <xdr:cNvSpPr/>
      </xdr:nvSpPr>
      <xdr:spPr>
        <a:xfrm>
          <a:off x="2979038" y="1193963"/>
          <a:ext cx="4733925" cy="517207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Introduction to Excel Functions</a:t>
          </a:r>
          <a:endParaRPr sz="1400"/>
        </a:p>
        <a:p>
          <a:pPr indent="0" lvl="0" marL="0" rtl="0" algn="l">
            <a:spcBef>
              <a:spcPts val="0"/>
            </a:spcBef>
            <a:spcAft>
              <a:spcPts val="0"/>
            </a:spcAft>
            <a:buNone/>
          </a:pPr>
          <a:r>
            <a:t/>
          </a:r>
          <a:endParaRPr sz="1100">
            <a:solidFill>
              <a:srgbClr val="000000"/>
            </a:solidFill>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Most of the formulas you create in Excel include</a:t>
          </a:r>
          <a:r>
            <a:rPr lang="en-US" sz="1100">
              <a:solidFill>
                <a:srgbClr val="000000"/>
              </a:solidFill>
              <a:latin typeface="Calibri"/>
              <a:ea typeface="Calibri"/>
              <a:cs typeface="Calibri"/>
              <a:sym typeface="Calibri"/>
            </a:rPr>
            <a:t> one or more built-in Excel functions, such as SUM, IF, VLOOKUP, and many others. Probably no one, not even the developers at Microsoft, is familiar with </a:t>
          </a:r>
          <a:r>
            <a:rPr i="1" lang="en-US" sz="1100">
              <a:solidFill>
                <a:srgbClr val="000000"/>
              </a:solidFill>
              <a:latin typeface="Calibri"/>
              <a:ea typeface="Calibri"/>
              <a:cs typeface="Calibri"/>
              <a:sym typeface="Calibri"/>
            </a:rPr>
            <a:t>all </a:t>
          </a:r>
          <a:r>
            <a:rPr i="0" lang="en-US" sz="1100">
              <a:solidFill>
                <a:srgbClr val="000000"/>
              </a:solidFill>
              <a:latin typeface="Calibri"/>
              <a:ea typeface="Calibri"/>
              <a:cs typeface="Calibri"/>
              <a:sym typeface="Calibri"/>
            </a:rPr>
            <a:t>of the Excel functions, but you should strive to learn, or at least be aware of, as many as you can.</a:t>
          </a:r>
          <a:endParaRPr sz="1400"/>
        </a:p>
        <a:p>
          <a:pPr indent="0" lvl="0" marL="0" rtl="0" algn="l">
            <a:spcBef>
              <a:spcPts val="0"/>
            </a:spcBef>
            <a:spcAft>
              <a:spcPts val="0"/>
            </a:spcAft>
            <a:buNone/>
          </a:pPr>
          <a:r>
            <a:t/>
          </a:r>
          <a:endParaRPr i="0" sz="1100">
            <a:solidFill>
              <a:srgbClr val="000000"/>
            </a:solidFill>
          </a:endParaRPr>
        </a:p>
        <a:p>
          <a:pPr indent="0" lvl="0" marL="0" rtl="0" algn="l">
            <a:spcBef>
              <a:spcPts val="0"/>
            </a:spcBef>
            <a:spcAft>
              <a:spcPts val="0"/>
            </a:spcAft>
            <a:buNone/>
          </a:pPr>
          <a:r>
            <a:rPr i="0" lang="en-US" sz="1100">
              <a:solidFill>
                <a:srgbClr val="000000"/>
              </a:solidFill>
              <a:latin typeface="Calibri"/>
              <a:ea typeface="Calibri"/>
              <a:cs typeface="Calibri"/>
              <a:sym typeface="Calibri"/>
            </a:rPr>
            <a:t>Excel's functions are grouped into categories, including Financial, Math &amp; Trig, Date &amp; Time, and others. You can see these categories in the Function Library group on the Formulas ribbon (see to the right). The topics in this group of the tutorial illustrate some of the more useful Excel functions in the various categories.</a:t>
          </a:r>
          <a:endParaRPr sz="1400"/>
        </a:p>
        <a:p>
          <a:pPr indent="0" lvl="0" marL="0" rtl="0" algn="l">
            <a:spcBef>
              <a:spcPts val="0"/>
            </a:spcBef>
            <a:spcAft>
              <a:spcPts val="0"/>
            </a:spcAft>
            <a:buNone/>
          </a:pPr>
          <a:r>
            <a:t/>
          </a:r>
          <a:endParaRPr i="0" sz="1100">
            <a:solidFill>
              <a:srgbClr val="000000"/>
            </a:solidFill>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names of these functions are capitalized in this tutorial, but this is only for emphasis. They are </a:t>
          </a:r>
          <a:r>
            <a:rPr i="1" lang="en-US" sz="1100">
              <a:solidFill>
                <a:srgbClr val="000000"/>
              </a:solidFill>
              <a:latin typeface="Calibri"/>
              <a:ea typeface="Calibri"/>
              <a:cs typeface="Calibri"/>
              <a:sym typeface="Calibri"/>
            </a:rPr>
            <a:t>not</a:t>
          </a:r>
          <a:r>
            <a:rPr lang="en-US" sz="1100">
              <a:solidFill>
                <a:srgbClr val="000000"/>
              </a:solidFill>
              <a:latin typeface="Calibri"/>
              <a:ea typeface="Calibri"/>
              <a:cs typeface="Calibri"/>
              <a:sym typeface="Calibri"/>
            </a:rPr>
            <a:t> case sensitive. You can enter </a:t>
          </a:r>
          <a:r>
            <a:rPr b="1" lang="en-US" sz="1100">
              <a:solidFill>
                <a:srgbClr val="000000"/>
              </a:solidFill>
              <a:latin typeface="Calibri"/>
              <a:ea typeface="Calibri"/>
              <a:cs typeface="Calibri"/>
              <a:sym typeface="Calibri"/>
            </a:rPr>
            <a:t>SUM</a:t>
          </a:r>
          <a:r>
            <a:rPr lang="en-US" sz="1100">
              <a:solidFill>
                <a:srgbClr val="000000"/>
              </a:solidFill>
              <a:latin typeface="Calibri"/>
              <a:ea typeface="Calibri"/>
              <a:cs typeface="Calibri"/>
              <a:sym typeface="Calibri"/>
            </a:rPr>
            <a:t> or </a:t>
          </a:r>
          <a:r>
            <a:rPr b="1" lang="en-US" sz="1100">
              <a:solidFill>
                <a:srgbClr val="000000"/>
              </a:solidFill>
              <a:latin typeface="Calibri"/>
              <a:ea typeface="Calibri"/>
              <a:cs typeface="Calibri"/>
              <a:sym typeface="Calibri"/>
            </a:rPr>
            <a:t>sum </a:t>
          </a:r>
          <a:r>
            <a:rPr b="0" lang="en-US" sz="1100">
              <a:solidFill>
                <a:srgbClr val="000000"/>
              </a:solidFill>
              <a:latin typeface="Calibri"/>
              <a:ea typeface="Calibri"/>
              <a:cs typeface="Calibri"/>
              <a:sym typeface="Calibri"/>
            </a:rPr>
            <a:t>or even </a:t>
          </a:r>
          <a:r>
            <a:rPr b="1" lang="en-US" sz="1100">
              <a:solidFill>
                <a:srgbClr val="000000"/>
              </a:solidFill>
              <a:latin typeface="Calibri"/>
              <a:ea typeface="Calibri"/>
              <a:cs typeface="Calibri"/>
              <a:sym typeface="Calibri"/>
            </a:rPr>
            <a:t>sUM</a:t>
          </a:r>
          <a:r>
            <a:rPr lang="en-US" sz="1100">
              <a:solidFill>
                <a:srgbClr val="000000"/>
              </a:solidFill>
              <a:latin typeface="Calibri"/>
              <a:ea typeface="Calibri"/>
              <a:cs typeface="Calibri"/>
              <a:sym typeface="Calibri"/>
            </a:rPr>
            <a:t>, all with the same result.</a:t>
          </a:r>
          <a:endParaRPr sz="1100">
            <a:solidFill>
              <a:srgbClr val="000000"/>
            </a:solidFill>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Some functions are so useful that Excel automatically applies them to selected ranges (when at least two cells are selected).  The results are displayed in the status bar at the bottom of the screen.</a:t>
          </a:r>
          <a:r>
            <a:rPr lang="en-US" sz="1100">
              <a:solidFill>
                <a:srgbClr val="000000"/>
              </a:solidFill>
              <a:latin typeface="Calibri"/>
              <a:ea typeface="Calibri"/>
              <a:cs typeface="Calibri"/>
              <a:sym typeface="Calibri"/>
            </a:rPr>
            <a:t> If you control+click any blank space on the status bar, you can check the functions you want to be visible.</a:t>
          </a:r>
          <a:endParaRPr sz="1100">
            <a:solidFill>
              <a:srgbClr val="000000"/>
            </a:solidFill>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Try it! Select any parts of the data to the right (even discontigous ranges) and look at the status bar. Then right-click the status bar and select more options if you want them.</a:t>
          </a:r>
          <a:endParaRPr sz="1100">
            <a:solidFill>
              <a:srgbClr val="000000"/>
            </a:solidFill>
          </a:endParaRPr>
        </a:p>
      </xdr:txBody>
    </xdr:sp>
    <xdr:clientData fLocksWithSheet="0"/>
  </xdr:oneCellAnchor>
  <xdr:oneCellAnchor>
    <xdr:from>
      <xdr:col>10</xdr:col>
      <xdr:colOff>0</xdr:colOff>
      <xdr:row>3</xdr:row>
      <xdr:rowOff>0</xdr:rowOff>
    </xdr:from>
    <xdr:ext cx="5429250" cy="1781175"/>
    <xdr:pic>
      <xdr:nvPicPr>
        <xdr:cNvPr id="0" name="image34.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xdr:colOff>
      <xdr:row>1</xdr:row>
      <xdr:rowOff>171450</xdr:rowOff>
    </xdr:from>
    <xdr:ext cx="4743450" cy="7096125"/>
    <xdr:sp>
      <xdr:nvSpPr>
        <xdr:cNvPr id="66" name="Shape 66"/>
        <xdr:cNvSpPr/>
      </xdr:nvSpPr>
      <xdr:spPr>
        <a:xfrm>
          <a:off x="2983800" y="243050"/>
          <a:ext cx="4724400" cy="7073901"/>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Finding Help for Excel</a:t>
          </a:r>
          <a:r>
            <a:rPr b="1" lang="en-US" sz="1100">
              <a:solidFill>
                <a:srgbClr val="000000"/>
              </a:solidFill>
              <a:latin typeface="Calibri"/>
              <a:ea typeface="Calibri"/>
              <a:cs typeface="Calibri"/>
              <a:sym typeface="Calibri"/>
            </a:rPr>
            <a:t> Functions</a:t>
          </a:r>
          <a:endParaRPr b="1"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If you haven’t used the </a:t>
          </a:r>
          <a:r>
            <a:rPr i="1" lang="en-US" sz="1100">
              <a:solidFill>
                <a:srgbClr val="000000"/>
              </a:solidFill>
              <a:latin typeface="Calibri"/>
              <a:ea typeface="Calibri"/>
              <a:cs typeface="Calibri"/>
              <a:sym typeface="Calibri"/>
            </a:rPr>
            <a:t>f</a:t>
          </a:r>
          <a:r>
            <a:rPr baseline="-25000" i="1" lang="en-US" sz="1100">
              <a:solidFill>
                <a:srgbClr val="000000"/>
              </a:solidFill>
              <a:latin typeface="Calibri"/>
              <a:ea typeface="Calibri"/>
              <a:cs typeface="Calibri"/>
              <a:sym typeface="Calibri"/>
            </a:rPr>
            <a:t>x</a:t>
          </a:r>
          <a:r>
            <a:rPr lang="en-US" sz="1100">
              <a:solidFill>
                <a:srgbClr val="000000"/>
              </a:solidFill>
              <a:latin typeface="Calibri"/>
              <a:ea typeface="Calibri"/>
              <a:cs typeface="Calibri"/>
              <a:sym typeface="Calibri"/>
            </a:rPr>
            <a:t> (Insert Function)</a:t>
          </a:r>
          <a:r>
            <a:rPr lang="en-US" sz="1100">
              <a:solidFill>
                <a:srgbClr val="000000"/>
              </a:solidFill>
              <a:latin typeface="Calibri"/>
              <a:ea typeface="Calibri"/>
              <a:cs typeface="Calibri"/>
              <a:sym typeface="Calibri"/>
            </a:rPr>
            <a:t> </a:t>
          </a:r>
          <a:r>
            <a:rPr lang="en-US" sz="1100">
              <a:solidFill>
                <a:srgbClr val="000000"/>
              </a:solidFill>
              <a:latin typeface="Calibri"/>
              <a:ea typeface="Calibri"/>
              <a:cs typeface="Calibri"/>
              <a:sym typeface="Calibri"/>
            </a:rPr>
            <a:t>button located just to the left of the formula bar, you should give it a try. It not only lists all of the functions available in Excel, but it also leads you through the use of them. As an example, suppose you know there is an Excel function that calculates payments on a loan, but you are not sure what its name is or how to use it. You can proceed as follows.</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Select a blank cell where you want to enter the formula. Click the </a:t>
          </a:r>
          <a:r>
            <a:rPr i="1" lang="en-US" sz="1100">
              <a:solidFill>
                <a:srgbClr val="000000"/>
              </a:solidFill>
              <a:latin typeface="Calibri"/>
              <a:ea typeface="Calibri"/>
              <a:cs typeface="Calibri"/>
              <a:sym typeface="Calibri"/>
            </a:rPr>
            <a:t>f</a:t>
          </a:r>
          <a:r>
            <a:rPr baseline="-25000" i="1" lang="en-US" sz="1100">
              <a:solidFill>
                <a:srgbClr val="000000"/>
              </a:solidFill>
              <a:latin typeface="Calibri"/>
              <a:ea typeface="Calibri"/>
              <a:cs typeface="Calibri"/>
              <a:sym typeface="Calibri"/>
            </a:rPr>
            <a:t>x</a:t>
          </a:r>
          <a:r>
            <a:rPr lang="en-US" sz="1100">
              <a:solidFill>
                <a:srgbClr val="000000"/>
              </a:solidFill>
              <a:latin typeface="Calibri"/>
              <a:ea typeface="Calibri"/>
              <a:cs typeface="Calibri"/>
              <a:sym typeface="Calibri"/>
            </a:rPr>
            <a:t> button to bring up the Formula Builder. Then either scroll through the list of start typing a possible name for the function in the search box. In the first dialog box to the right, if you type p,</a:t>
          </a:r>
          <a:r>
            <a:rPr lang="en-US" sz="1100">
              <a:solidFill>
                <a:srgbClr val="000000"/>
              </a:solidFill>
              <a:latin typeface="Calibri"/>
              <a:ea typeface="Calibri"/>
              <a:cs typeface="Calibri"/>
              <a:sym typeface="Calibri"/>
            </a:rPr>
            <a:t> you see all the functions that start with p, and you can scroll down to the PMT function.</a:t>
          </a:r>
          <a:r>
            <a:rPr lang="en-US" sz="1100">
              <a:solidFill>
                <a:srgbClr val="000000"/>
              </a:solidFill>
              <a:latin typeface="Calibri"/>
              <a:ea typeface="Calibri"/>
              <a:cs typeface="Calibri"/>
              <a:sym typeface="Calibri"/>
            </a:rPr>
            <a:t> At this point, you can get help by clicking the "More help on this function" link, or you can click the Insert Function button and enter the appropriate arguments for the function: interest rate, term, and principal, the latter expressed as a negative number. (See screenshots</a:t>
          </a:r>
          <a:r>
            <a:rPr lang="en-US" sz="1100">
              <a:solidFill>
                <a:srgbClr val="000000"/>
              </a:solidFill>
              <a:latin typeface="Calibri"/>
              <a:ea typeface="Calibri"/>
              <a:cs typeface="Calibri"/>
              <a:sym typeface="Calibri"/>
            </a:rPr>
            <a:t> to the right.)</a:t>
          </a:r>
          <a:endParaRPr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Some people use the </a:t>
          </a:r>
          <a:r>
            <a:rPr i="1" lang="en-US" sz="1100">
              <a:solidFill>
                <a:srgbClr val="000000"/>
              </a:solidFill>
              <a:latin typeface="Calibri"/>
              <a:ea typeface="Calibri"/>
              <a:cs typeface="Calibri"/>
              <a:sym typeface="Calibri"/>
            </a:rPr>
            <a:t>f</a:t>
          </a:r>
          <a:r>
            <a:rPr baseline="-25000" i="1" lang="en-US" sz="1100">
              <a:solidFill>
                <a:srgbClr val="000000"/>
              </a:solidFill>
              <a:latin typeface="Calibri"/>
              <a:ea typeface="Calibri"/>
              <a:cs typeface="Calibri"/>
              <a:sym typeface="Calibri"/>
            </a:rPr>
            <a:t>x</a:t>
          </a:r>
          <a:r>
            <a:rPr lang="en-US" sz="1100">
              <a:solidFill>
                <a:srgbClr val="000000"/>
              </a:solidFill>
              <a:latin typeface="Calibri"/>
              <a:ea typeface="Calibri"/>
              <a:cs typeface="Calibri"/>
              <a:sym typeface="Calibri"/>
            </a:rPr>
            <a:t> button </a:t>
          </a:r>
          <a:r>
            <a:rPr b="0" lang="en-US" sz="1100">
              <a:solidFill>
                <a:srgbClr val="000000"/>
              </a:solidFill>
              <a:latin typeface="Calibri"/>
              <a:ea typeface="Calibri"/>
              <a:cs typeface="Calibri"/>
              <a:sym typeface="Calibri"/>
            </a:rPr>
            <a:t>as a "crutch" every</a:t>
          </a:r>
          <a:r>
            <a:rPr b="0" lang="en-US" sz="1100">
              <a:solidFill>
                <a:srgbClr val="000000"/>
              </a:solidFill>
              <a:latin typeface="Calibri"/>
              <a:ea typeface="Calibri"/>
              <a:cs typeface="Calibri"/>
              <a:sym typeface="Calibri"/>
            </a:rPr>
            <a:t> time they want to enter an Excel function. You probably shouldn't do this for functions you know well because it takes more time. However, it is great for learning how to use functions you are less familiar with.</a:t>
          </a:r>
          <a:endParaRPr sz="1400"/>
        </a:p>
        <a:p>
          <a:pPr indent="0" lvl="0" marL="0" rtl="0" algn="l">
            <a:spcBef>
              <a:spcPts val="0"/>
            </a:spcBef>
            <a:spcAft>
              <a:spcPts val="0"/>
            </a:spcAft>
            <a:buNone/>
          </a:pPr>
          <a:r>
            <a:t/>
          </a:r>
          <a:endParaRPr b="0"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b="0" lang="en-US" sz="1100">
              <a:solidFill>
                <a:srgbClr val="000000"/>
              </a:solidFill>
              <a:latin typeface="Calibri"/>
              <a:ea typeface="Calibri"/>
              <a:cs typeface="Calibri"/>
              <a:sym typeface="Calibri"/>
            </a:rPr>
            <a:t>Try it! Use the </a:t>
          </a:r>
          <a:r>
            <a:rPr i="1" lang="en-US" sz="1100">
              <a:solidFill>
                <a:srgbClr val="000000"/>
              </a:solidFill>
              <a:latin typeface="Calibri"/>
              <a:ea typeface="Calibri"/>
              <a:cs typeface="Calibri"/>
              <a:sym typeface="Calibri"/>
            </a:rPr>
            <a:t>f</a:t>
          </a:r>
          <a:r>
            <a:rPr baseline="-25000" i="1" lang="en-US" sz="1100">
              <a:solidFill>
                <a:srgbClr val="000000"/>
              </a:solidFill>
              <a:latin typeface="Calibri"/>
              <a:ea typeface="Calibri"/>
              <a:cs typeface="Calibri"/>
              <a:sym typeface="Calibri"/>
            </a:rPr>
            <a:t>x</a:t>
          </a:r>
          <a:r>
            <a:rPr lang="en-US" sz="1100">
              <a:solidFill>
                <a:srgbClr val="000000"/>
              </a:solidFill>
              <a:latin typeface="Calibri"/>
              <a:ea typeface="Calibri"/>
              <a:cs typeface="Calibri"/>
              <a:sym typeface="Calibri"/>
            </a:rPr>
            <a:t> button </a:t>
          </a:r>
          <a:r>
            <a:rPr b="0" lang="en-US" sz="1100">
              <a:solidFill>
                <a:srgbClr val="000000"/>
              </a:solidFill>
              <a:latin typeface="Calibri"/>
              <a:ea typeface="Calibri"/>
              <a:cs typeface="Calibri"/>
              <a:sym typeface="Calibri"/>
            </a:rPr>
            <a:t>to help you determine the function in the gray cell to the right. (Scroll to the right for the solution.)</a:t>
          </a:r>
          <a:endParaRPr sz="1400"/>
        </a:p>
        <a:p>
          <a:pPr indent="0" lvl="0" marL="0" marR="0" rtl="0" algn="l">
            <a:lnSpc>
              <a:spcPct val="100000"/>
            </a:lnSpc>
            <a:spcBef>
              <a:spcPts val="0"/>
            </a:spcBef>
            <a:spcAft>
              <a:spcPts val="0"/>
            </a:spcAft>
            <a:buSzPts val="1100"/>
            <a:buFont typeface="Arial"/>
            <a:buNone/>
          </a:pPr>
          <a:r>
            <a:t/>
          </a:r>
          <a:endParaRPr b="0"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b="0" lang="en-US" sz="1100">
              <a:solidFill>
                <a:srgbClr val="000000"/>
              </a:solidFill>
              <a:latin typeface="Calibri"/>
              <a:ea typeface="Calibri"/>
              <a:cs typeface="Calibri"/>
              <a:sym typeface="Calibri"/>
            </a:rPr>
            <a:t>You </a:t>
          </a:r>
          <a:r>
            <a:rPr b="0" lang="en-US" sz="1100">
              <a:solidFill>
                <a:srgbClr val="000000"/>
              </a:solidFill>
              <a:latin typeface="Calibri"/>
              <a:ea typeface="Calibri"/>
              <a:cs typeface="Calibri"/>
              <a:sym typeface="Calibri"/>
            </a:rPr>
            <a:t>can get the same help from the categories buttons on the Formulas ribbon. You can scan the list for any category very quickly. In fact, this is a good way to expand your repertoire of Excel functions. Just look at any of the lists and ask for help on any that look interesting.</a:t>
          </a:r>
          <a:endParaRPr sz="1400"/>
        </a:p>
        <a:p>
          <a:pPr indent="0" lvl="0" marL="0" marR="0" rtl="0" algn="l">
            <a:lnSpc>
              <a:spcPct val="100000"/>
            </a:lnSpc>
            <a:spcBef>
              <a:spcPts val="0"/>
            </a:spcBef>
            <a:spcAft>
              <a:spcPts val="0"/>
            </a:spcAft>
            <a:buSzPts val="1100"/>
            <a:buFont typeface="Arial"/>
            <a:buNone/>
          </a:pPr>
          <a:r>
            <a:t/>
          </a:r>
          <a:endParaRPr b="0"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b="0" lang="en-US" sz="1100">
              <a:solidFill>
                <a:srgbClr val="000000"/>
              </a:solidFill>
              <a:latin typeface="Calibri"/>
              <a:ea typeface="Calibri"/>
              <a:cs typeface="Calibri"/>
              <a:sym typeface="Calibri"/>
            </a:rPr>
            <a:t>As a final note, the autocomplete feature provides automatic help as you type functions. For example, if you type </a:t>
          </a:r>
          <a:r>
            <a:rPr b="1" lang="en-US" sz="1100">
              <a:solidFill>
                <a:srgbClr val="000000"/>
              </a:solidFill>
              <a:latin typeface="Calibri"/>
              <a:ea typeface="Calibri"/>
              <a:cs typeface="Calibri"/>
              <a:sym typeface="Calibri"/>
            </a:rPr>
            <a:t>=SUMP</a:t>
          </a:r>
          <a:r>
            <a:rPr b="0" lang="en-US" sz="1100">
              <a:solidFill>
                <a:srgbClr val="000000"/>
              </a:solidFill>
              <a:latin typeface="Calibri"/>
              <a:ea typeface="Calibri"/>
              <a:cs typeface="Calibri"/>
              <a:sym typeface="Calibri"/>
            </a:rPr>
            <a:t>, Excel shows you all functions that start with SUMP. In this case, there is only one, SUMPRODUCT, so if you press the tab key, you automatically get </a:t>
          </a:r>
          <a:r>
            <a:rPr b="1" lang="en-US" sz="1100">
              <a:solidFill>
                <a:srgbClr val="000000"/>
              </a:solidFill>
              <a:latin typeface="Calibri"/>
              <a:ea typeface="Calibri"/>
              <a:cs typeface="Calibri"/>
              <a:sym typeface="Calibri"/>
            </a:rPr>
            <a:t>=SUMPRODUCT()</a:t>
          </a:r>
          <a:r>
            <a:rPr b="0" lang="en-US" sz="1100">
              <a:solidFill>
                <a:srgbClr val="000000"/>
              </a:solidFill>
              <a:latin typeface="Calibri"/>
              <a:ea typeface="Calibri"/>
              <a:cs typeface="Calibri"/>
              <a:sym typeface="Calibri"/>
            </a:rPr>
            <a:t>, and it shows you the arguments this function expects. Of course, you will memorize the functions you use most frequently, but with this autocomplete feature and the other features described above, there is really no need to memorize functions.</a:t>
          </a:r>
          <a:endParaRPr sz="1100">
            <a:solidFill>
              <a:srgbClr val="000000"/>
            </a:solidFill>
          </a:endParaRPr>
        </a:p>
      </xdr:txBody>
    </xdr:sp>
    <xdr:clientData fLocksWithSheet="0"/>
  </xdr:oneCellAnchor>
  <xdr:oneCellAnchor>
    <xdr:from>
      <xdr:col>28</xdr:col>
      <xdr:colOff>0</xdr:colOff>
      <xdr:row>8</xdr:row>
      <xdr:rowOff>0</xdr:rowOff>
    </xdr:from>
    <xdr:ext cx="2838450" cy="1095375"/>
    <xdr:sp>
      <xdr:nvSpPr>
        <xdr:cNvPr id="67" name="Shape 67"/>
        <xdr:cNvSpPr txBox="1"/>
      </xdr:nvSpPr>
      <xdr:spPr>
        <a:xfrm>
          <a:off x="3926775" y="3232313"/>
          <a:ext cx="2838450" cy="1095375"/>
        </a:xfrm>
        <a:prstGeom prst="rect">
          <a:avLst/>
        </a:prstGeom>
        <a:solidFill>
          <a:srgbClr val="E6E6E6"/>
        </a:solidFill>
        <a:ln cap="flat" cmpd="sng" w="9525">
          <a:solidFill>
            <a:srgbClr val="BABABA"/>
          </a:solidFill>
          <a:prstDash val="solid"/>
          <a:round/>
          <a:headEnd len="sm" w="sm" type="none"/>
          <a:tailEnd len="sm" w="sm" type="none"/>
        </a:ln>
        <a:effectLst>
          <a:outerShdw blurRad="50800" algn="tr" dir="8100000" dist="38100">
            <a:srgbClr val="000000">
              <a:alpha val="40000"/>
            </a:srgbClr>
          </a:outerShdw>
        </a:effectLst>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000000"/>
              </a:solidFill>
              <a:latin typeface="Calibri"/>
              <a:ea typeface="Calibri"/>
              <a:cs typeface="Calibri"/>
              <a:sym typeface="Calibri"/>
            </a:rPr>
            <a:t>Note that the PMT function is in the financial category. In general, it has five arguments, but the last two are optional and aren't needed here.  There is a minus sign next to Principal because it is paid, not received. </a:t>
          </a:r>
          <a:endParaRPr sz="1400"/>
        </a:p>
      </xdr:txBody>
    </xdr:sp>
    <xdr:clientData fLocksWithSheet="0"/>
  </xdr:oneCellAnchor>
  <xdr:oneCellAnchor>
    <xdr:from>
      <xdr:col>10</xdr:col>
      <xdr:colOff>0</xdr:colOff>
      <xdr:row>8</xdr:row>
      <xdr:rowOff>0</xdr:rowOff>
    </xdr:from>
    <xdr:ext cx="2447925" cy="5715000"/>
    <xdr:pic>
      <xdr:nvPicPr>
        <xdr:cNvPr id="0" name="image36.png"/>
        <xdr:cNvPicPr preferRelativeResize="0"/>
      </xdr:nvPicPr>
      <xdr:blipFill>
        <a:blip cstate="print" r:embed="rId1"/>
        <a:stretch>
          <a:fillRect/>
        </a:stretch>
      </xdr:blipFill>
      <xdr:spPr>
        <a:prstGeom prst="rect">
          <a:avLst/>
        </a:prstGeom>
        <a:noFill/>
      </xdr:spPr>
    </xdr:pic>
    <xdr:clientData fLocksWithSheet="0"/>
  </xdr:oneCellAnchor>
  <xdr:oneCellAnchor>
    <xdr:from>
      <xdr:col>12</xdr:col>
      <xdr:colOff>0</xdr:colOff>
      <xdr:row>8</xdr:row>
      <xdr:rowOff>0</xdr:rowOff>
    </xdr:from>
    <xdr:ext cx="2447925" cy="5724525"/>
    <xdr:pic>
      <xdr:nvPicPr>
        <xdr:cNvPr id="0" name="image37.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xdr:colOff>
      <xdr:row>2</xdr:row>
      <xdr:rowOff>-9525</xdr:rowOff>
    </xdr:from>
    <xdr:ext cx="4743450" cy="4943475"/>
    <xdr:sp>
      <xdr:nvSpPr>
        <xdr:cNvPr id="68" name="Shape 68"/>
        <xdr:cNvSpPr/>
      </xdr:nvSpPr>
      <xdr:spPr>
        <a:xfrm>
          <a:off x="2983800" y="1317788"/>
          <a:ext cx="4724400" cy="492442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SUM function (Math &amp; Trig Category)</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SUM function is probably the most used Excel function of all. It sums all values in one or more ranges.</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To use the SUM function:</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Enter the formula </a:t>
          </a:r>
          <a:r>
            <a:rPr b="1" lang="en-US" sz="1100">
              <a:solidFill>
                <a:srgbClr val="000000"/>
              </a:solidFill>
              <a:latin typeface="Calibri"/>
              <a:ea typeface="Calibri"/>
              <a:cs typeface="Calibri"/>
              <a:sym typeface="Calibri"/>
            </a:rPr>
            <a:t>=SUM(</a:t>
          </a:r>
          <a:r>
            <a:rPr b="1" i="1" lang="en-US" sz="1100">
              <a:solidFill>
                <a:srgbClr val="000000"/>
              </a:solidFill>
              <a:latin typeface="Calibri"/>
              <a:ea typeface="Calibri"/>
              <a:cs typeface="Calibri"/>
              <a:sym typeface="Calibri"/>
            </a:rPr>
            <a:t>range</a:t>
          </a:r>
          <a:r>
            <a:rPr b="1" lang="en-US" sz="1100">
              <a:solidFill>
                <a:srgbClr val="000000"/>
              </a:solidFill>
              <a:latin typeface="Calibri"/>
              <a:ea typeface="Calibri"/>
              <a:cs typeface="Calibri"/>
              <a:sym typeface="Calibri"/>
            </a:rPr>
            <a:t>)</a:t>
          </a:r>
          <a:r>
            <a:rPr lang="en-US" sz="1100">
              <a:solidFill>
                <a:srgbClr val="000000"/>
              </a:solidFill>
              <a:latin typeface="Calibri"/>
              <a:ea typeface="Calibri"/>
              <a:cs typeface="Calibri"/>
              <a:sym typeface="Calibri"/>
            </a:rPr>
            <a:t>, where </a:t>
          </a:r>
          <a:r>
            <a:rPr i="1" lang="en-US" sz="1100">
              <a:solidFill>
                <a:srgbClr val="000000"/>
              </a:solidFill>
              <a:latin typeface="Calibri"/>
              <a:ea typeface="Calibri"/>
              <a:cs typeface="Calibri"/>
              <a:sym typeface="Calibri"/>
            </a:rPr>
            <a:t>range</a:t>
          </a:r>
          <a:r>
            <a:rPr lang="en-US" sz="1100">
              <a:solidFill>
                <a:srgbClr val="000000"/>
              </a:solidFill>
              <a:latin typeface="Calibri"/>
              <a:ea typeface="Calibri"/>
              <a:cs typeface="Calibri"/>
              <a:sym typeface="Calibri"/>
            </a:rPr>
            <a:t> is any range. This sums the numeric values in the range. If there are any nonnumeric or blank cells in this range, they are ignored.</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Actually, it is possible to include more than one range in a SUM formula, separated by commas. (This can also be done with the COUNT, COUNTA, AVERAGE, PROLDUCT, MAX, and MIN functions, among</a:t>
          </a:r>
          <a:r>
            <a:rPr lang="en-US" sz="1100">
              <a:solidFill>
                <a:srgbClr val="000000"/>
              </a:solidFill>
              <a:latin typeface="Calibri"/>
              <a:ea typeface="Calibri"/>
              <a:cs typeface="Calibri"/>
              <a:sym typeface="Calibri"/>
            </a:rPr>
            <a:t> others</a:t>
          </a:r>
          <a:r>
            <a:rPr lang="en-US" sz="1100">
              <a:solidFill>
                <a:srgbClr val="000000"/>
              </a:solidFill>
              <a:latin typeface="Calibri"/>
              <a:ea typeface="Calibri"/>
              <a:cs typeface="Calibri"/>
              <a:sym typeface="Calibri"/>
            </a:rPr>
            <a:t>.) For example, </a:t>
          </a:r>
          <a:r>
            <a:rPr b="1" lang="en-US" sz="1100">
              <a:solidFill>
                <a:srgbClr val="000000"/>
              </a:solidFill>
              <a:latin typeface="Calibri"/>
              <a:ea typeface="Calibri"/>
              <a:cs typeface="Calibri"/>
              <a:sym typeface="Calibri"/>
            </a:rPr>
            <a:t>=SUM(B5,C10:D12,Revenues) </a:t>
          </a:r>
          <a:r>
            <a:rPr lang="en-US" sz="1100">
              <a:solidFill>
                <a:srgbClr val="000000"/>
              </a:solidFill>
              <a:latin typeface="Calibri"/>
              <a:ea typeface="Calibri"/>
              <a:cs typeface="Calibri"/>
              <a:sym typeface="Calibri"/>
            </a:rPr>
            <a:t>is allowable, where Revenues is a range name.</a:t>
          </a:r>
          <a:r>
            <a:rPr lang="en-US" sz="1100">
              <a:solidFill>
                <a:srgbClr val="000000"/>
              </a:solidFill>
              <a:latin typeface="Calibri"/>
              <a:ea typeface="Calibri"/>
              <a:cs typeface="Calibri"/>
              <a:sym typeface="Calibri"/>
            </a:rPr>
            <a:t> </a:t>
          </a:r>
          <a:r>
            <a:rPr lang="en-US" sz="1100">
              <a:solidFill>
                <a:srgbClr val="000000"/>
              </a:solidFill>
              <a:latin typeface="Calibri"/>
              <a:ea typeface="Calibri"/>
              <a:cs typeface="Calibri"/>
              <a:sym typeface="Calibri"/>
            </a:rPr>
            <a:t>The result is the sum of the numeric values in </a:t>
          </a:r>
          <a:r>
            <a:rPr i="1" lang="en-US" sz="1100">
              <a:solidFill>
                <a:srgbClr val="000000"/>
              </a:solidFill>
              <a:latin typeface="Calibri"/>
              <a:ea typeface="Calibri"/>
              <a:cs typeface="Calibri"/>
              <a:sym typeface="Calibri"/>
            </a:rPr>
            <a:t>all</a:t>
          </a:r>
          <a:r>
            <a:rPr lang="en-US" sz="1100">
              <a:solidFill>
                <a:srgbClr val="000000"/>
              </a:solidFill>
              <a:latin typeface="Calibri"/>
              <a:ea typeface="Calibri"/>
              <a:cs typeface="Calibri"/>
              <a:sym typeface="Calibri"/>
            </a:rPr>
            <a:t> of these ranges combined. Again, if any cells in any of these ranges are nonnumeric or blank, they are ignored.</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Here</a:t>
          </a:r>
          <a:r>
            <a:rPr lang="en-US" sz="1100">
              <a:solidFill>
                <a:srgbClr val="000000"/>
              </a:solidFill>
              <a:latin typeface="Calibri"/>
              <a:ea typeface="Calibri"/>
              <a:cs typeface="Calibri"/>
              <a:sym typeface="Calibri"/>
            </a:rPr>
            <a:t> is a shortcut, which works for </a:t>
          </a:r>
          <a:r>
            <a:rPr i="1" lang="en-US" sz="1100">
              <a:solidFill>
                <a:srgbClr val="000000"/>
              </a:solidFill>
              <a:latin typeface="Calibri"/>
              <a:ea typeface="Calibri"/>
              <a:cs typeface="Calibri"/>
              <a:sym typeface="Calibri"/>
            </a:rPr>
            <a:t>any </a:t>
          </a:r>
          <a:r>
            <a:rPr i="0" lang="en-US" sz="1100">
              <a:solidFill>
                <a:srgbClr val="000000"/>
              </a:solidFill>
              <a:latin typeface="Calibri"/>
              <a:ea typeface="Calibri"/>
              <a:cs typeface="Calibri"/>
              <a:sym typeface="Calibri"/>
            </a:rPr>
            <a:t>function that takes multiple ranges, separated by commas. Hold the command key and then drag the ranges, one after the other. The commas will be entered for you automatically.</a:t>
          </a:r>
          <a:endParaRPr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Try it! Use the SUM function in the above gray cell to calculate the total of all costs. (Scroll to the right</a:t>
          </a:r>
          <a:r>
            <a:rPr b="0" lang="en-US" sz="1100">
              <a:solidFill>
                <a:srgbClr val="000000"/>
              </a:solidFill>
              <a:latin typeface="Calibri"/>
              <a:ea typeface="Calibri"/>
              <a:cs typeface="Calibri"/>
              <a:sym typeface="Calibri"/>
            </a:rPr>
            <a:t> for the answer.)</a:t>
          </a:r>
          <a:endParaRPr b="0" sz="1100">
            <a:solidFill>
              <a:srgbClr val="000000"/>
            </a:solidFill>
            <a:latin typeface="Calibri"/>
            <a:ea typeface="Calibri"/>
            <a:cs typeface="Calibri"/>
            <a:sym typeface="Calibri"/>
          </a:endParaRPr>
        </a:p>
      </xdr:txBody>
    </xdr:sp>
    <xdr:clientData fLocksWithSheet="0"/>
  </xdr:oneCellAnchor>
  <xdr:oneCellAnchor>
    <xdr:from>
      <xdr:col>1</xdr:col>
      <xdr:colOff>-9525</xdr:colOff>
      <xdr:row>28</xdr:row>
      <xdr:rowOff>-9525</xdr:rowOff>
    </xdr:from>
    <xdr:ext cx="4743450" cy="3657600"/>
    <xdr:sp>
      <xdr:nvSpPr>
        <xdr:cNvPr id="69" name="Shape 69"/>
        <xdr:cNvSpPr/>
      </xdr:nvSpPr>
      <xdr:spPr>
        <a:xfrm>
          <a:off x="2983800" y="1965488"/>
          <a:ext cx="4724400" cy="362902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AVERAGE function (Statistical Category)</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AVERAGE function averages all of the </a:t>
          </a:r>
          <a:r>
            <a:rPr i="0" lang="en-US" sz="1100">
              <a:solidFill>
                <a:srgbClr val="000000"/>
              </a:solidFill>
              <a:latin typeface="Calibri"/>
              <a:ea typeface="Calibri"/>
              <a:cs typeface="Calibri"/>
              <a:sym typeface="Calibri"/>
            </a:rPr>
            <a:t>numeric</a:t>
          </a:r>
          <a:r>
            <a:rPr lang="en-US" sz="1100">
              <a:solidFill>
                <a:srgbClr val="000000"/>
              </a:solidFill>
              <a:latin typeface="Calibri"/>
              <a:ea typeface="Calibri"/>
              <a:cs typeface="Calibri"/>
              <a:sym typeface="Calibri"/>
            </a:rPr>
            <a:t> cells in a range.</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To use the AVERAGE function:</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Enter the formula </a:t>
          </a:r>
          <a:r>
            <a:rPr b="1" lang="en-US" sz="1100">
              <a:solidFill>
                <a:srgbClr val="000000"/>
              </a:solidFill>
              <a:latin typeface="Calibri"/>
              <a:ea typeface="Calibri"/>
              <a:cs typeface="Calibri"/>
              <a:sym typeface="Calibri"/>
            </a:rPr>
            <a:t>=AVERAGE(</a:t>
          </a:r>
          <a:r>
            <a:rPr b="1" i="1" lang="en-US" sz="1100">
              <a:solidFill>
                <a:srgbClr val="000000"/>
              </a:solidFill>
              <a:latin typeface="Calibri"/>
              <a:ea typeface="Calibri"/>
              <a:cs typeface="Calibri"/>
              <a:sym typeface="Calibri"/>
            </a:rPr>
            <a:t>range</a:t>
          </a:r>
          <a:r>
            <a:rPr b="1" lang="en-US" sz="1100">
              <a:solidFill>
                <a:srgbClr val="000000"/>
              </a:solidFill>
              <a:latin typeface="Calibri"/>
              <a:ea typeface="Calibri"/>
              <a:cs typeface="Calibri"/>
              <a:sym typeface="Calibri"/>
            </a:rPr>
            <a:t>)</a:t>
          </a:r>
          <a:r>
            <a:rPr lang="en-US" sz="1100">
              <a:solidFill>
                <a:srgbClr val="000000"/>
              </a:solidFill>
              <a:latin typeface="Calibri"/>
              <a:ea typeface="Calibri"/>
              <a:cs typeface="Calibri"/>
              <a:sym typeface="Calibri"/>
            </a:rPr>
            <a:t> where </a:t>
          </a:r>
          <a:r>
            <a:rPr i="1" lang="en-US" sz="1100">
              <a:solidFill>
                <a:srgbClr val="000000"/>
              </a:solidFill>
              <a:latin typeface="Calibri"/>
              <a:ea typeface="Calibri"/>
              <a:cs typeface="Calibri"/>
              <a:sym typeface="Calibri"/>
            </a:rPr>
            <a:t>range</a:t>
          </a:r>
          <a:r>
            <a:rPr lang="en-US" sz="1100">
              <a:solidFill>
                <a:srgbClr val="000000"/>
              </a:solidFill>
              <a:latin typeface="Calibri"/>
              <a:ea typeface="Calibri"/>
              <a:cs typeface="Calibri"/>
              <a:sym typeface="Calibri"/>
            </a:rPr>
            <a:t> is any range. This produces the average of the </a:t>
          </a:r>
          <a:r>
            <a:rPr i="1" lang="en-US" sz="1100">
              <a:solidFill>
                <a:srgbClr val="000000"/>
              </a:solidFill>
              <a:latin typeface="Calibri"/>
              <a:ea typeface="Calibri"/>
              <a:cs typeface="Calibri"/>
              <a:sym typeface="Calibri"/>
            </a:rPr>
            <a:t>numeric</a:t>
          </a:r>
          <a:r>
            <a:rPr lang="en-US" sz="1100">
              <a:solidFill>
                <a:srgbClr val="000000"/>
              </a:solidFill>
              <a:latin typeface="Calibri"/>
              <a:ea typeface="Calibri"/>
              <a:cs typeface="Calibri"/>
              <a:sym typeface="Calibri"/>
            </a:rPr>
            <a:t> values in the range.</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Note that the AVERAGE function ignores labels and blank cells. So, for example, if the range C3:C50 includes scores for students on an exam, but cells C6 and C32 are blank because these students haven’t yet taken the exam, then </a:t>
          </a:r>
          <a:r>
            <a:rPr b="1" lang="en-US" sz="1100">
              <a:solidFill>
                <a:srgbClr val="000000"/>
              </a:solidFill>
              <a:latin typeface="Calibri"/>
              <a:ea typeface="Calibri"/>
              <a:cs typeface="Calibri"/>
              <a:sym typeface="Calibri"/>
            </a:rPr>
            <a:t>=AVERAGE(C3:C50)</a:t>
          </a:r>
          <a:r>
            <a:rPr lang="en-US" sz="1100">
              <a:solidFill>
                <a:srgbClr val="000000"/>
              </a:solidFill>
              <a:latin typeface="Calibri"/>
              <a:ea typeface="Calibri"/>
              <a:cs typeface="Calibri"/>
              <a:sym typeface="Calibri"/>
            </a:rPr>
            <a:t> averages only the scores for the students who took the exam. (It does </a:t>
          </a:r>
          <a:r>
            <a:rPr i="1" lang="en-US" sz="1100">
              <a:solidFill>
                <a:srgbClr val="000000"/>
              </a:solidFill>
              <a:latin typeface="Calibri"/>
              <a:ea typeface="Calibri"/>
              <a:cs typeface="Calibri"/>
              <a:sym typeface="Calibri"/>
            </a:rPr>
            <a:t>not</a:t>
          </a:r>
          <a:r>
            <a:rPr lang="en-US" sz="1100">
              <a:solidFill>
                <a:srgbClr val="000000"/>
              </a:solidFill>
              <a:latin typeface="Calibri"/>
              <a:ea typeface="Calibri"/>
              <a:cs typeface="Calibri"/>
              <a:sym typeface="Calibri"/>
            </a:rPr>
            <a:t> automatically average in 0s for the two who didn’t take the exam.) </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Try it! Use the AVERAGE function in the two gray cells to the right to calculate the averages indicated. (For the formula in the lower gray cell, replicate the exam scores in column M and make some changes. Scroll to the right for the answers.)</a:t>
          </a:r>
          <a:endParaRPr sz="1400"/>
        </a:p>
      </xdr:txBody>
    </xdr:sp>
    <xdr:clientData fLocksWithSheet="0"/>
  </xdr:oneCellAnchor>
  <xdr:oneCellAnchor>
    <xdr:from>
      <xdr:col>1</xdr:col>
      <xdr:colOff>-9525</xdr:colOff>
      <xdr:row>48</xdr:row>
      <xdr:rowOff>-9525</xdr:rowOff>
    </xdr:from>
    <xdr:ext cx="4743450" cy="2295525"/>
    <xdr:sp>
      <xdr:nvSpPr>
        <xdr:cNvPr id="70" name="Shape 70"/>
        <xdr:cNvSpPr/>
      </xdr:nvSpPr>
      <xdr:spPr>
        <a:xfrm>
          <a:off x="2983800" y="2641763"/>
          <a:ext cx="4724400" cy="227647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PRODUCT</a:t>
          </a:r>
          <a:r>
            <a:rPr b="1" lang="en-US" sz="1100">
              <a:solidFill>
                <a:srgbClr val="000000"/>
              </a:solidFill>
              <a:latin typeface="Calibri"/>
              <a:ea typeface="Calibri"/>
              <a:cs typeface="Calibri"/>
              <a:sym typeface="Calibri"/>
            </a:rPr>
            <a:t> </a:t>
          </a:r>
          <a:r>
            <a:rPr b="1" lang="en-US" sz="1100">
              <a:solidFill>
                <a:srgbClr val="000000"/>
              </a:solidFill>
              <a:latin typeface="Calibri"/>
              <a:ea typeface="Calibri"/>
              <a:cs typeface="Calibri"/>
              <a:sym typeface="Calibri"/>
            </a:rPr>
            <a:t>function (Math &amp; Trig Category)</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You</a:t>
          </a:r>
          <a:r>
            <a:rPr lang="en-US" sz="1100">
              <a:solidFill>
                <a:srgbClr val="000000"/>
              </a:solidFill>
              <a:latin typeface="Calibri"/>
              <a:ea typeface="Calibri"/>
              <a:cs typeface="Calibri"/>
              <a:sym typeface="Calibri"/>
            </a:rPr>
            <a:t> certainly know the SUM function for summing, but you might not be aware that there is a PRODUCT function for multiplying. It works exactly like the SUM function, that is, all of its arguments are multiplied together. Any blank or text cells are ignored in the product. Specifically, they are </a:t>
          </a:r>
          <a:r>
            <a:rPr i="1" lang="en-US" sz="1100">
              <a:solidFill>
                <a:srgbClr val="000000"/>
              </a:solidFill>
              <a:latin typeface="Calibri"/>
              <a:ea typeface="Calibri"/>
              <a:cs typeface="Calibri"/>
              <a:sym typeface="Calibri"/>
            </a:rPr>
            <a:t>not </a:t>
          </a:r>
          <a:r>
            <a:rPr i="0" lang="en-US" sz="1100">
              <a:solidFill>
                <a:srgbClr val="000000"/>
              </a:solidFill>
              <a:latin typeface="Calibri"/>
              <a:ea typeface="Calibri"/>
              <a:cs typeface="Calibri"/>
              <a:sym typeface="Calibri"/>
            </a:rPr>
            <a:t>treated as 0's.</a:t>
          </a:r>
          <a:endParaRPr sz="1400"/>
        </a:p>
        <a:p>
          <a:pPr indent="0" lvl="0" marL="0" rtl="0" algn="l">
            <a:spcBef>
              <a:spcPts val="0"/>
            </a:spcBef>
            <a:spcAft>
              <a:spcPts val="0"/>
            </a:spcAft>
            <a:buNone/>
          </a:pPr>
          <a:r>
            <a:t/>
          </a:r>
          <a:endParaRPr b="0" i="0" sz="1100">
            <a:solidFill>
              <a:srgbClr val="000000"/>
            </a:solidFill>
            <a:latin typeface="Calibri"/>
            <a:ea typeface="Calibri"/>
            <a:cs typeface="Calibri"/>
            <a:sym typeface="Calibri"/>
          </a:endParaRPr>
        </a:p>
        <a:p>
          <a:pPr indent="0" lvl="0" marL="0" rtl="0" algn="l">
            <a:spcBef>
              <a:spcPts val="0"/>
            </a:spcBef>
            <a:spcAft>
              <a:spcPts val="0"/>
            </a:spcAft>
            <a:buNone/>
          </a:pPr>
          <a:r>
            <a:rPr b="0" i="0" lang="en-US" sz="1100">
              <a:solidFill>
                <a:srgbClr val="000000"/>
              </a:solidFill>
              <a:latin typeface="Calibri"/>
              <a:ea typeface="Calibri"/>
              <a:cs typeface="Calibri"/>
              <a:sym typeface="Calibri"/>
            </a:rPr>
            <a:t>Try it! Find the product of the first six exam scores to the right, including the Absent value. Then delete the Absent value, that is, make its cell blank. Does this change the product?</a:t>
          </a:r>
          <a:endParaRPr b="0" sz="1100">
            <a:solidFill>
              <a:srgbClr val="000000"/>
            </a:solidFill>
            <a:latin typeface="Calibri"/>
            <a:ea typeface="Calibri"/>
            <a:cs typeface="Calibri"/>
            <a:sym typeface="Calibri"/>
          </a:endParaRPr>
        </a:p>
      </xdr:txBody>
    </xdr:sp>
    <xdr:clientData fLocksWithSheet="0"/>
  </xdr:oneCellAnchor>
</xdr:wsD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xdr:colOff>
      <xdr:row>2</xdr:row>
      <xdr:rowOff>-9525</xdr:rowOff>
    </xdr:from>
    <xdr:ext cx="4743450" cy="3743325"/>
    <xdr:sp>
      <xdr:nvSpPr>
        <xdr:cNvPr id="71" name="Shape 71"/>
        <xdr:cNvSpPr/>
      </xdr:nvSpPr>
      <xdr:spPr>
        <a:xfrm>
          <a:off x="2983800" y="1917863"/>
          <a:ext cx="4724400" cy="372427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Basic</a:t>
          </a:r>
          <a:r>
            <a:rPr lang="en-US" sz="1100">
              <a:solidFill>
                <a:srgbClr val="000000"/>
              </a:solidFill>
              <a:latin typeface="Calibri"/>
              <a:ea typeface="Calibri"/>
              <a:cs typeface="Calibri"/>
              <a:sym typeface="Calibri"/>
            </a:rPr>
            <a:t> </a:t>
          </a:r>
          <a:r>
            <a:rPr b="1" lang="en-US" sz="1100">
              <a:solidFill>
                <a:srgbClr val="000000"/>
              </a:solidFill>
              <a:latin typeface="Calibri"/>
              <a:ea typeface="Calibri"/>
              <a:cs typeface="Calibri"/>
              <a:sym typeface="Calibri"/>
            </a:rPr>
            <a:t>IF Function (Logical</a:t>
          </a:r>
          <a:r>
            <a:rPr b="1" lang="en-US" sz="1100">
              <a:solidFill>
                <a:srgbClr val="000000"/>
              </a:solidFill>
              <a:latin typeface="Calibri"/>
              <a:ea typeface="Calibri"/>
              <a:cs typeface="Calibri"/>
              <a:sym typeface="Calibri"/>
            </a:rPr>
            <a:t> Category)</a:t>
          </a:r>
          <a:endParaRPr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IF functions are very useful for performing logic, and they vary from simple to complex. A few typical examples are illustrated here.</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To enter a basic IF function:</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Enter the formula </a:t>
          </a:r>
          <a:r>
            <a:rPr b="1" lang="en-US" sz="1100">
              <a:solidFill>
                <a:srgbClr val="000000"/>
              </a:solidFill>
              <a:latin typeface="Calibri"/>
              <a:ea typeface="Calibri"/>
              <a:cs typeface="Calibri"/>
              <a:sym typeface="Calibri"/>
            </a:rPr>
            <a:t>=IF(</a:t>
          </a:r>
          <a:r>
            <a:rPr b="1" i="1" lang="en-US" sz="1100">
              <a:solidFill>
                <a:srgbClr val="000000"/>
              </a:solidFill>
              <a:latin typeface="Calibri"/>
              <a:ea typeface="Calibri"/>
              <a:cs typeface="Calibri"/>
              <a:sym typeface="Calibri"/>
            </a:rPr>
            <a:t>condition</a:t>
          </a:r>
          <a:r>
            <a:rPr b="1" lang="en-US" sz="1100">
              <a:solidFill>
                <a:srgbClr val="000000"/>
              </a:solidFill>
              <a:latin typeface="Calibri"/>
              <a:ea typeface="Calibri"/>
              <a:cs typeface="Calibri"/>
              <a:sym typeface="Calibri"/>
            </a:rPr>
            <a:t>,</a:t>
          </a:r>
          <a:r>
            <a:rPr b="1" i="1" lang="en-US" sz="1100">
              <a:solidFill>
                <a:srgbClr val="000000"/>
              </a:solidFill>
              <a:latin typeface="Calibri"/>
              <a:ea typeface="Calibri"/>
              <a:cs typeface="Calibri"/>
              <a:sym typeface="Calibri"/>
            </a:rPr>
            <a:t>expression1</a:t>
          </a:r>
          <a:r>
            <a:rPr b="1" lang="en-US" sz="1100">
              <a:solidFill>
                <a:srgbClr val="000000"/>
              </a:solidFill>
              <a:latin typeface="Calibri"/>
              <a:ea typeface="Calibri"/>
              <a:cs typeface="Calibri"/>
              <a:sym typeface="Calibri"/>
            </a:rPr>
            <a:t>,</a:t>
          </a:r>
          <a:r>
            <a:rPr b="1" i="1" lang="en-US" sz="1100">
              <a:solidFill>
                <a:srgbClr val="000000"/>
              </a:solidFill>
              <a:latin typeface="Calibri"/>
              <a:ea typeface="Calibri"/>
              <a:cs typeface="Calibri"/>
              <a:sym typeface="Calibri"/>
            </a:rPr>
            <a:t>expression2</a:t>
          </a:r>
          <a:r>
            <a:rPr b="1" lang="en-US" sz="1100">
              <a:solidFill>
                <a:srgbClr val="000000"/>
              </a:solidFill>
              <a:latin typeface="Calibri"/>
              <a:ea typeface="Calibri"/>
              <a:cs typeface="Calibri"/>
              <a:sym typeface="Calibri"/>
            </a:rPr>
            <a:t>)</a:t>
          </a:r>
          <a:r>
            <a:rPr lang="en-US" sz="1100">
              <a:solidFill>
                <a:srgbClr val="000000"/>
              </a:solidFill>
              <a:latin typeface="Calibri"/>
              <a:ea typeface="Calibri"/>
              <a:cs typeface="Calibri"/>
              <a:sym typeface="Calibri"/>
            </a:rPr>
            <a:t>, where </a:t>
          </a:r>
          <a:r>
            <a:rPr i="1" lang="en-US" sz="1100">
              <a:solidFill>
                <a:srgbClr val="000000"/>
              </a:solidFill>
              <a:latin typeface="Calibri"/>
              <a:ea typeface="Calibri"/>
              <a:cs typeface="Calibri"/>
              <a:sym typeface="Calibri"/>
            </a:rPr>
            <a:t>condition</a:t>
          </a:r>
          <a:r>
            <a:rPr lang="en-US" sz="1100">
              <a:solidFill>
                <a:srgbClr val="000000"/>
              </a:solidFill>
              <a:latin typeface="Calibri"/>
              <a:ea typeface="Calibri"/>
              <a:cs typeface="Calibri"/>
              <a:sym typeface="Calibri"/>
            </a:rPr>
            <a:t> is any condition that is either true or false, </a:t>
          </a:r>
          <a:r>
            <a:rPr i="1" lang="en-US" sz="1100">
              <a:solidFill>
                <a:srgbClr val="000000"/>
              </a:solidFill>
              <a:latin typeface="Calibri"/>
              <a:ea typeface="Calibri"/>
              <a:cs typeface="Calibri"/>
              <a:sym typeface="Calibri"/>
            </a:rPr>
            <a:t>expression1</a:t>
          </a:r>
          <a:r>
            <a:rPr lang="en-US" sz="1100">
              <a:solidFill>
                <a:srgbClr val="000000"/>
              </a:solidFill>
              <a:latin typeface="Calibri"/>
              <a:ea typeface="Calibri"/>
              <a:cs typeface="Calibri"/>
              <a:sym typeface="Calibri"/>
            </a:rPr>
            <a:t> is the value of the formula if the condition is true, and </a:t>
          </a:r>
          <a:r>
            <a:rPr i="1" lang="en-US" sz="1100">
              <a:solidFill>
                <a:srgbClr val="000000"/>
              </a:solidFill>
              <a:latin typeface="Calibri"/>
              <a:ea typeface="Calibri"/>
              <a:cs typeface="Calibri"/>
              <a:sym typeface="Calibri"/>
            </a:rPr>
            <a:t>expression2</a:t>
          </a:r>
          <a:r>
            <a:rPr lang="en-US" sz="1100">
              <a:solidFill>
                <a:srgbClr val="000000"/>
              </a:solidFill>
              <a:latin typeface="Calibri"/>
              <a:ea typeface="Calibri"/>
              <a:cs typeface="Calibri"/>
              <a:sym typeface="Calibri"/>
            </a:rPr>
            <a:t> is the value of the formula if the condition is false. </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A simple example is </a:t>
          </a:r>
          <a:r>
            <a:rPr b="1" lang="en-US" sz="1100">
              <a:solidFill>
                <a:srgbClr val="000000"/>
              </a:solidFill>
              <a:latin typeface="Calibri"/>
              <a:ea typeface="Calibri"/>
              <a:cs typeface="Calibri"/>
              <a:sym typeface="Calibri"/>
            </a:rPr>
            <a:t>=IF(A1&lt;5,10,“NA”)</a:t>
          </a:r>
          <a:r>
            <a:rPr lang="en-US" sz="1100">
              <a:solidFill>
                <a:srgbClr val="000000"/>
              </a:solidFill>
              <a:latin typeface="Calibri"/>
              <a:ea typeface="Calibri"/>
              <a:cs typeface="Calibri"/>
              <a:sym typeface="Calibri"/>
            </a:rPr>
            <a:t>. Note that if either of the expressions is text, as opposed to a numeric value, it should be enclosed in double quotes. </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Try it! Enter appropriate IF formulas in columns M and N. (Scroll to the right for answers.)</a:t>
          </a:r>
          <a:endParaRPr sz="1400"/>
        </a:p>
      </xdr:txBody>
    </xdr:sp>
    <xdr:clientData fLocksWithSheet="0"/>
  </xdr:oneCellAnchor>
  <xdr:oneCellAnchor>
    <xdr:from>
      <xdr:col>1</xdr:col>
      <xdr:colOff>-9525</xdr:colOff>
      <xdr:row>22</xdr:row>
      <xdr:rowOff>-9525</xdr:rowOff>
    </xdr:from>
    <xdr:ext cx="4743450" cy="4295775"/>
    <xdr:sp>
      <xdr:nvSpPr>
        <xdr:cNvPr id="72" name="Shape 72"/>
        <xdr:cNvSpPr/>
      </xdr:nvSpPr>
      <xdr:spPr>
        <a:xfrm>
          <a:off x="2983800" y="1641638"/>
          <a:ext cx="4724400" cy="427672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Nested</a:t>
          </a:r>
          <a:r>
            <a:rPr b="1" lang="en-US" sz="1100">
              <a:solidFill>
                <a:srgbClr val="000000"/>
              </a:solidFill>
              <a:latin typeface="Calibri"/>
              <a:ea typeface="Calibri"/>
              <a:cs typeface="Calibri"/>
              <a:sym typeface="Calibri"/>
            </a:rPr>
            <a:t> IF Functions</a:t>
          </a:r>
          <a:endParaRPr b="1"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Sometimes IF functions are nested. For example, there might be three possibilities, depending on whether the value in cell A1 is negative, zero, or positive. A nested IF formula can then be used as follows.</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To use nested IF functions:</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Enter the formula  </a:t>
          </a:r>
          <a:r>
            <a:rPr b="1" lang="en-US" sz="1100">
              <a:solidFill>
                <a:srgbClr val="000000"/>
              </a:solidFill>
              <a:latin typeface="Calibri"/>
              <a:ea typeface="Calibri"/>
              <a:cs typeface="Calibri"/>
              <a:sym typeface="Calibri"/>
            </a:rPr>
            <a:t>=IF(</a:t>
          </a:r>
          <a:r>
            <a:rPr b="1" i="1" lang="en-US" sz="1100">
              <a:solidFill>
                <a:srgbClr val="000000"/>
              </a:solidFill>
              <a:latin typeface="Calibri"/>
              <a:ea typeface="Calibri"/>
              <a:cs typeface="Calibri"/>
              <a:sym typeface="Calibri"/>
            </a:rPr>
            <a:t>condition1</a:t>
          </a:r>
          <a:r>
            <a:rPr b="1" lang="en-US" sz="1100">
              <a:solidFill>
                <a:srgbClr val="000000"/>
              </a:solidFill>
              <a:latin typeface="Calibri"/>
              <a:ea typeface="Calibri"/>
              <a:cs typeface="Calibri"/>
              <a:sym typeface="Calibri"/>
            </a:rPr>
            <a:t>,</a:t>
          </a:r>
          <a:r>
            <a:rPr b="1" i="1" lang="en-US" sz="1100">
              <a:solidFill>
                <a:srgbClr val="000000"/>
              </a:solidFill>
              <a:latin typeface="Calibri"/>
              <a:ea typeface="Calibri"/>
              <a:cs typeface="Calibri"/>
              <a:sym typeface="Calibri"/>
            </a:rPr>
            <a:t>expression1</a:t>
          </a:r>
          <a:r>
            <a:rPr b="1" lang="en-US" sz="1100">
              <a:solidFill>
                <a:srgbClr val="000000"/>
              </a:solidFill>
              <a:latin typeface="Calibri"/>
              <a:ea typeface="Calibri"/>
              <a:cs typeface="Calibri"/>
              <a:sym typeface="Calibri"/>
            </a:rPr>
            <a:t>,IF(</a:t>
          </a:r>
          <a:r>
            <a:rPr b="1" i="1" lang="en-US" sz="1100">
              <a:solidFill>
                <a:srgbClr val="000000"/>
              </a:solidFill>
              <a:latin typeface="Calibri"/>
              <a:ea typeface="Calibri"/>
              <a:cs typeface="Calibri"/>
              <a:sym typeface="Calibri"/>
            </a:rPr>
            <a:t>condition2</a:t>
          </a:r>
          <a:r>
            <a:rPr b="1" lang="en-US" sz="1100">
              <a:solidFill>
                <a:srgbClr val="000000"/>
              </a:solidFill>
              <a:latin typeface="Calibri"/>
              <a:ea typeface="Calibri"/>
              <a:cs typeface="Calibri"/>
              <a:sym typeface="Calibri"/>
            </a:rPr>
            <a:t>,</a:t>
          </a:r>
          <a:r>
            <a:rPr b="1" i="1" lang="en-US" sz="1100">
              <a:solidFill>
                <a:srgbClr val="000000"/>
              </a:solidFill>
              <a:latin typeface="Calibri"/>
              <a:ea typeface="Calibri"/>
              <a:cs typeface="Calibri"/>
              <a:sym typeface="Calibri"/>
            </a:rPr>
            <a:t>expression2</a:t>
          </a:r>
          <a:r>
            <a:rPr b="1" lang="en-US" sz="1100">
              <a:solidFill>
                <a:srgbClr val="000000"/>
              </a:solidFill>
              <a:latin typeface="Calibri"/>
              <a:ea typeface="Calibri"/>
              <a:cs typeface="Calibri"/>
              <a:sym typeface="Calibri"/>
            </a:rPr>
            <a:t>,</a:t>
          </a:r>
          <a:r>
            <a:rPr b="1" i="1" lang="en-US" sz="1100">
              <a:solidFill>
                <a:srgbClr val="000000"/>
              </a:solidFill>
              <a:latin typeface="Calibri"/>
              <a:ea typeface="Calibri"/>
              <a:cs typeface="Calibri"/>
              <a:sym typeface="Calibri"/>
            </a:rPr>
            <a:t>expression3</a:t>
          </a:r>
          <a:r>
            <a:rPr b="1" lang="en-US" sz="1100">
              <a:solidFill>
                <a:srgbClr val="000000"/>
              </a:solidFill>
              <a:latin typeface="Calibri"/>
              <a:ea typeface="Calibri"/>
              <a:cs typeface="Calibri"/>
              <a:sym typeface="Calibri"/>
            </a:rPr>
            <a:t>))</a:t>
          </a:r>
          <a:r>
            <a:rPr lang="en-US" sz="1100">
              <a:solidFill>
                <a:srgbClr val="000000"/>
              </a:solidFill>
              <a:latin typeface="Calibri"/>
              <a:ea typeface="Calibri"/>
              <a:cs typeface="Calibri"/>
              <a:sym typeface="Calibri"/>
            </a:rPr>
            <a:t>. If </a:t>
          </a:r>
          <a:r>
            <a:rPr i="1" lang="en-US" sz="1100">
              <a:solidFill>
                <a:srgbClr val="000000"/>
              </a:solidFill>
              <a:latin typeface="Calibri"/>
              <a:ea typeface="Calibri"/>
              <a:cs typeface="Calibri"/>
              <a:sym typeface="Calibri"/>
            </a:rPr>
            <a:t>condition1</a:t>
          </a:r>
          <a:r>
            <a:rPr lang="en-US" sz="1100">
              <a:solidFill>
                <a:srgbClr val="000000"/>
              </a:solidFill>
              <a:latin typeface="Calibri"/>
              <a:ea typeface="Calibri"/>
              <a:cs typeface="Calibri"/>
              <a:sym typeface="Calibri"/>
            </a:rPr>
            <a:t> is true, the relevant value is </a:t>
          </a:r>
          <a:r>
            <a:rPr i="1" lang="en-US" sz="1100">
              <a:solidFill>
                <a:srgbClr val="000000"/>
              </a:solidFill>
              <a:latin typeface="Calibri"/>
              <a:ea typeface="Calibri"/>
              <a:cs typeface="Calibri"/>
              <a:sym typeface="Calibri"/>
            </a:rPr>
            <a:t>expression1</a:t>
          </a:r>
          <a:r>
            <a:rPr lang="en-US" sz="1100">
              <a:solidFill>
                <a:srgbClr val="000000"/>
              </a:solidFill>
              <a:latin typeface="Calibri"/>
              <a:ea typeface="Calibri"/>
              <a:cs typeface="Calibri"/>
              <a:sym typeface="Calibri"/>
            </a:rPr>
            <a:t>. Otherwise, </a:t>
          </a:r>
          <a:r>
            <a:rPr i="1" lang="en-US" sz="1100">
              <a:solidFill>
                <a:srgbClr val="000000"/>
              </a:solidFill>
              <a:latin typeface="Calibri"/>
              <a:ea typeface="Calibri"/>
              <a:cs typeface="Calibri"/>
              <a:sym typeface="Calibri"/>
            </a:rPr>
            <a:t>condition2</a:t>
          </a:r>
          <a:r>
            <a:rPr lang="en-US" sz="1100">
              <a:solidFill>
                <a:srgbClr val="000000"/>
              </a:solidFill>
              <a:latin typeface="Calibri"/>
              <a:ea typeface="Calibri"/>
              <a:cs typeface="Calibri"/>
              <a:sym typeface="Calibri"/>
            </a:rPr>
            <a:t> is checked. If it is true, the relevant value is </a:t>
          </a:r>
          <a:r>
            <a:rPr i="1" lang="en-US" sz="1100">
              <a:solidFill>
                <a:srgbClr val="000000"/>
              </a:solidFill>
              <a:latin typeface="Calibri"/>
              <a:ea typeface="Calibri"/>
              <a:cs typeface="Calibri"/>
              <a:sym typeface="Calibri"/>
            </a:rPr>
            <a:t>expression2</a:t>
          </a:r>
          <a:r>
            <a:rPr lang="en-US" sz="1100">
              <a:solidFill>
                <a:srgbClr val="000000"/>
              </a:solidFill>
              <a:latin typeface="Calibri"/>
              <a:ea typeface="Calibri"/>
              <a:cs typeface="Calibri"/>
              <a:sym typeface="Calibri"/>
            </a:rPr>
            <a:t>. Otherwise, the relevant value is </a:t>
          </a:r>
          <a:r>
            <a:rPr i="1" lang="en-US" sz="1100">
              <a:solidFill>
                <a:srgbClr val="000000"/>
              </a:solidFill>
              <a:latin typeface="Calibri"/>
              <a:ea typeface="Calibri"/>
              <a:cs typeface="Calibri"/>
              <a:sym typeface="Calibri"/>
            </a:rPr>
            <a:t>expression3</a:t>
          </a:r>
          <a:r>
            <a:rPr lang="en-US" sz="1100">
              <a:solidFill>
                <a:srgbClr val="000000"/>
              </a:solidFill>
              <a:latin typeface="Calibri"/>
              <a:ea typeface="Calibri"/>
              <a:cs typeface="Calibri"/>
              <a:sym typeface="Calibri"/>
            </a:rPr>
            <a:t>.</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An example is </a:t>
          </a:r>
          <a:r>
            <a:rPr b="1" lang="en-US" sz="1100">
              <a:solidFill>
                <a:srgbClr val="000000"/>
              </a:solidFill>
              <a:latin typeface="Calibri"/>
              <a:ea typeface="Calibri"/>
              <a:cs typeface="Calibri"/>
              <a:sym typeface="Calibri"/>
            </a:rPr>
            <a:t>=IF(A1&lt;0,10,IF(A1=0,20,30))</a:t>
          </a:r>
          <a:r>
            <a:rPr lang="en-US" sz="1100">
              <a:solidFill>
                <a:srgbClr val="000000"/>
              </a:solidFill>
              <a:latin typeface="Calibri"/>
              <a:ea typeface="Calibri"/>
              <a:cs typeface="Calibri"/>
              <a:sym typeface="Calibri"/>
            </a:rPr>
            <a:t>. Suppose this formula is entered in cell B2. Then if A1 contains a negative number, B2 contains 10. Otherwise, if A1 contains 0, B2 contains 20. Otherwise, meaning that A1 must contain a positive value, B2 contains 30. </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Try it! Use a nested IF function to get the grades in column M. (Scroll to the right for answers.)</a:t>
          </a:r>
          <a:endParaRPr sz="1400"/>
        </a:p>
      </xdr:txBody>
    </xdr:sp>
    <xdr:clientData fLocksWithSheet="0"/>
  </xdr:oneCellAnchor>
  <xdr:oneCellAnchor>
    <xdr:from>
      <xdr:col>1</xdr:col>
      <xdr:colOff>-9525</xdr:colOff>
      <xdr:row>44</xdr:row>
      <xdr:rowOff>171450</xdr:rowOff>
    </xdr:from>
    <xdr:ext cx="4743450" cy="7639050"/>
    <xdr:sp>
      <xdr:nvSpPr>
        <xdr:cNvPr id="73" name="Shape 73"/>
        <xdr:cNvSpPr/>
      </xdr:nvSpPr>
      <xdr:spPr>
        <a:xfrm>
          <a:off x="2983800" y="0"/>
          <a:ext cx="4724400" cy="756000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IF Functions with Logical AND or OR Conditions</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Sometimes more complex AND or OR conditions are required in IF functions. They are not difficult once you know the syntax.</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To use an AND condition in an IF function:</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Enter the formula </a:t>
          </a:r>
          <a:r>
            <a:rPr b="1" lang="en-US" sz="1100">
              <a:solidFill>
                <a:srgbClr val="000000"/>
              </a:solidFill>
              <a:latin typeface="Calibri"/>
              <a:ea typeface="Calibri"/>
              <a:cs typeface="Calibri"/>
              <a:sym typeface="Calibri"/>
            </a:rPr>
            <a:t>=IF(AND(</a:t>
          </a:r>
          <a:r>
            <a:rPr b="1" i="1" lang="en-US" sz="1100">
              <a:solidFill>
                <a:srgbClr val="000000"/>
              </a:solidFill>
              <a:latin typeface="Calibri"/>
              <a:ea typeface="Calibri"/>
              <a:cs typeface="Calibri"/>
              <a:sym typeface="Calibri"/>
            </a:rPr>
            <a:t>condition1</a:t>
          </a:r>
          <a:r>
            <a:rPr b="1" lang="en-US" sz="1100">
              <a:solidFill>
                <a:srgbClr val="000000"/>
              </a:solidFill>
              <a:latin typeface="Calibri"/>
              <a:ea typeface="Calibri"/>
              <a:cs typeface="Calibri"/>
              <a:sym typeface="Calibri"/>
            </a:rPr>
            <a:t>,</a:t>
          </a:r>
          <a:r>
            <a:rPr b="1" i="1" lang="en-US" sz="1100">
              <a:solidFill>
                <a:srgbClr val="000000"/>
              </a:solidFill>
              <a:latin typeface="Calibri"/>
              <a:ea typeface="Calibri"/>
              <a:cs typeface="Calibri"/>
              <a:sym typeface="Calibri"/>
            </a:rPr>
            <a:t>condition2</a:t>
          </a:r>
          <a:r>
            <a:rPr b="1" lang="en-US" sz="1100">
              <a:solidFill>
                <a:srgbClr val="000000"/>
              </a:solidFill>
              <a:latin typeface="Calibri"/>
              <a:ea typeface="Calibri"/>
              <a:cs typeface="Calibri"/>
              <a:sym typeface="Calibri"/>
            </a:rPr>
            <a:t>),</a:t>
          </a:r>
          <a:r>
            <a:rPr b="1" i="1" lang="en-US" sz="1100">
              <a:solidFill>
                <a:srgbClr val="000000"/>
              </a:solidFill>
              <a:latin typeface="Calibri"/>
              <a:ea typeface="Calibri"/>
              <a:cs typeface="Calibri"/>
              <a:sym typeface="Calibri"/>
            </a:rPr>
            <a:t>expression1</a:t>
          </a:r>
          <a:r>
            <a:rPr b="1" lang="en-US" sz="1100">
              <a:solidFill>
                <a:srgbClr val="000000"/>
              </a:solidFill>
              <a:latin typeface="Calibri"/>
              <a:ea typeface="Calibri"/>
              <a:cs typeface="Calibri"/>
              <a:sym typeface="Calibri"/>
            </a:rPr>
            <a:t>,</a:t>
          </a:r>
          <a:r>
            <a:rPr b="1" i="1" lang="en-US" sz="1100">
              <a:solidFill>
                <a:srgbClr val="000000"/>
              </a:solidFill>
              <a:latin typeface="Calibri"/>
              <a:ea typeface="Calibri"/>
              <a:cs typeface="Calibri"/>
              <a:sym typeface="Calibri"/>
            </a:rPr>
            <a:t>expression2</a:t>
          </a:r>
          <a:r>
            <a:rPr b="1" lang="en-US" sz="1100">
              <a:solidFill>
                <a:srgbClr val="000000"/>
              </a:solidFill>
              <a:latin typeface="Calibri"/>
              <a:ea typeface="Calibri"/>
              <a:cs typeface="Calibri"/>
              <a:sym typeface="Calibri"/>
            </a:rPr>
            <a:t>)</a:t>
          </a:r>
          <a:r>
            <a:rPr lang="en-US" sz="1100">
              <a:solidFill>
                <a:srgbClr val="000000"/>
              </a:solidFill>
              <a:latin typeface="Calibri"/>
              <a:ea typeface="Calibri"/>
              <a:cs typeface="Calibri"/>
              <a:sym typeface="Calibri"/>
            </a:rPr>
            <a:t>. This results in </a:t>
          </a:r>
          <a:r>
            <a:rPr i="1" lang="en-US" sz="1100">
              <a:solidFill>
                <a:srgbClr val="000000"/>
              </a:solidFill>
              <a:latin typeface="Calibri"/>
              <a:ea typeface="Calibri"/>
              <a:cs typeface="Calibri"/>
              <a:sym typeface="Calibri"/>
            </a:rPr>
            <a:t>expression1</a:t>
          </a:r>
          <a:r>
            <a:rPr lang="en-US" sz="1100">
              <a:solidFill>
                <a:srgbClr val="000000"/>
              </a:solidFill>
              <a:latin typeface="Calibri"/>
              <a:ea typeface="Calibri"/>
              <a:cs typeface="Calibri"/>
              <a:sym typeface="Calibri"/>
            </a:rPr>
            <a:t> if both </a:t>
          </a:r>
          <a:r>
            <a:rPr i="1" lang="en-US" sz="1100">
              <a:solidFill>
                <a:srgbClr val="000000"/>
              </a:solidFill>
              <a:latin typeface="Calibri"/>
              <a:ea typeface="Calibri"/>
              <a:cs typeface="Calibri"/>
              <a:sym typeface="Calibri"/>
            </a:rPr>
            <a:t>condition1</a:t>
          </a:r>
          <a:r>
            <a:rPr lang="en-US" sz="1100">
              <a:solidFill>
                <a:srgbClr val="000000"/>
              </a:solidFill>
              <a:latin typeface="Calibri"/>
              <a:ea typeface="Calibri"/>
              <a:cs typeface="Calibri"/>
              <a:sym typeface="Calibri"/>
            </a:rPr>
            <a:t> and </a:t>
          </a:r>
          <a:r>
            <a:rPr i="1" lang="en-US" sz="1100">
              <a:solidFill>
                <a:srgbClr val="000000"/>
              </a:solidFill>
              <a:latin typeface="Calibri"/>
              <a:ea typeface="Calibri"/>
              <a:cs typeface="Calibri"/>
              <a:sym typeface="Calibri"/>
            </a:rPr>
            <a:t>condition2</a:t>
          </a:r>
          <a:r>
            <a:rPr lang="en-US" sz="1100">
              <a:solidFill>
                <a:srgbClr val="000000"/>
              </a:solidFill>
              <a:latin typeface="Calibri"/>
              <a:ea typeface="Calibri"/>
              <a:cs typeface="Calibri"/>
              <a:sym typeface="Calibri"/>
            </a:rPr>
            <a:t> are true. Otherwise, it results in </a:t>
          </a:r>
          <a:r>
            <a:rPr i="1" lang="en-US" sz="1100">
              <a:solidFill>
                <a:srgbClr val="000000"/>
              </a:solidFill>
              <a:latin typeface="Calibri"/>
              <a:ea typeface="Calibri"/>
              <a:cs typeface="Calibri"/>
              <a:sym typeface="Calibri"/>
            </a:rPr>
            <a:t>expression2</a:t>
          </a:r>
          <a:r>
            <a:rPr lang="en-US" sz="1100">
              <a:solidFill>
                <a:srgbClr val="000000"/>
              </a:solidFill>
              <a:latin typeface="Calibri"/>
              <a:ea typeface="Calibri"/>
              <a:cs typeface="Calibri"/>
              <a:sym typeface="Calibri"/>
            </a:rPr>
            <a:t>.</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Note the syntax. The keyword AND is followed by the conditions, separated by a comma and enclosed within parentheses. Also, note that any number of conditions, not just two, can be included in the AND, all separated by commas. </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Try it! Use an IF function with an AND condition to fill in the gray range for selling to the right. Make sure you use double quotes for text. (Scroll to the right for answers.)</a:t>
          </a:r>
          <a:endParaRPr sz="1400"/>
        </a:p>
        <a:p>
          <a:pPr indent="0" lvl="0" marL="0" rtl="0" algn="l">
            <a:spcBef>
              <a:spcPts val="0"/>
            </a:spcBef>
            <a:spcAft>
              <a:spcPts val="0"/>
            </a:spcAft>
            <a:buNone/>
          </a:pPr>
          <a:r>
            <a:t/>
          </a:r>
          <a:endParaRPr b="0"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To use an OR condition in an IF function:</a:t>
          </a:r>
          <a:endParaRPr sz="1100">
            <a:solidFill>
              <a:srgbClr val="000000"/>
            </a:solidFill>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Enter the formula </a:t>
          </a:r>
          <a:r>
            <a:rPr b="1" lang="en-US" sz="1100">
              <a:solidFill>
                <a:srgbClr val="000000"/>
              </a:solidFill>
              <a:latin typeface="Calibri"/>
              <a:ea typeface="Calibri"/>
              <a:cs typeface="Calibri"/>
              <a:sym typeface="Calibri"/>
            </a:rPr>
            <a:t>=IF(OR(</a:t>
          </a:r>
          <a:r>
            <a:rPr b="1" i="1" lang="en-US" sz="1100">
              <a:solidFill>
                <a:srgbClr val="000000"/>
              </a:solidFill>
              <a:latin typeface="Calibri"/>
              <a:ea typeface="Calibri"/>
              <a:cs typeface="Calibri"/>
              <a:sym typeface="Calibri"/>
            </a:rPr>
            <a:t>condition1</a:t>
          </a:r>
          <a:r>
            <a:rPr b="1" lang="en-US" sz="1100">
              <a:solidFill>
                <a:srgbClr val="000000"/>
              </a:solidFill>
              <a:latin typeface="Calibri"/>
              <a:ea typeface="Calibri"/>
              <a:cs typeface="Calibri"/>
              <a:sym typeface="Calibri"/>
            </a:rPr>
            <a:t>,</a:t>
          </a:r>
          <a:r>
            <a:rPr b="1" i="1" lang="en-US" sz="1100">
              <a:solidFill>
                <a:srgbClr val="000000"/>
              </a:solidFill>
              <a:latin typeface="Calibri"/>
              <a:ea typeface="Calibri"/>
              <a:cs typeface="Calibri"/>
              <a:sym typeface="Calibri"/>
            </a:rPr>
            <a:t>condition2</a:t>
          </a:r>
          <a:r>
            <a:rPr b="1" lang="en-US" sz="1100">
              <a:solidFill>
                <a:srgbClr val="000000"/>
              </a:solidFill>
              <a:latin typeface="Calibri"/>
              <a:ea typeface="Calibri"/>
              <a:cs typeface="Calibri"/>
              <a:sym typeface="Calibri"/>
            </a:rPr>
            <a:t>),</a:t>
          </a:r>
          <a:r>
            <a:rPr b="1" i="1" lang="en-US" sz="1100">
              <a:solidFill>
                <a:srgbClr val="000000"/>
              </a:solidFill>
              <a:latin typeface="Calibri"/>
              <a:ea typeface="Calibri"/>
              <a:cs typeface="Calibri"/>
              <a:sym typeface="Calibri"/>
            </a:rPr>
            <a:t>expression1</a:t>
          </a:r>
          <a:r>
            <a:rPr b="1" lang="en-US" sz="1100">
              <a:solidFill>
                <a:srgbClr val="000000"/>
              </a:solidFill>
              <a:latin typeface="Calibri"/>
              <a:ea typeface="Calibri"/>
              <a:cs typeface="Calibri"/>
              <a:sym typeface="Calibri"/>
            </a:rPr>
            <a:t>,</a:t>
          </a:r>
          <a:r>
            <a:rPr b="1" i="1" lang="en-US" sz="1100">
              <a:solidFill>
                <a:srgbClr val="000000"/>
              </a:solidFill>
              <a:latin typeface="Calibri"/>
              <a:ea typeface="Calibri"/>
              <a:cs typeface="Calibri"/>
              <a:sym typeface="Calibri"/>
            </a:rPr>
            <a:t>expression2</a:t>
          </a:r>
          <a:r>
            <a:rPr b="1" lang="en-US" sz="1100">
              <a:solidFill>
                <a:srgbClr val="000000"/>
              </a:solidFill>
              <a:latin typeface="Calibri"/>
              <a:ea typeface="Calibri"/>
              <a:cs typeface="Calibri"/>
              <a:sym typeface="Calibri"/>
            </a:rPr>
            <a:t>)</a:t>
          </a:r>
          <a:r>
            <a:rPr lang="en-US" sz="1100">
              <a:solidFill>
                <a:srgbClr val="000000"/>
              </a:solidFill>
              <a:latin typeface="Calibri"/>
              <a:ea typeface="Calibri"/>
              <a:cs typeface="Calibri"/>
              <a:sym typeface="Calibri"/>
            </a:rPr>
            <a:t>. This results in </a:t>
          </a:r>
          <a:r>
            <a:rPr i="1" lang="en-US" sz="1100">
              <a:solidFill>
                <a:srgbClr val="000000"/>
              </a:solidFill>
              <a:latin typeface="Calibri"/>
              <a:ea typeface="Calibri"/>
              <a:cs typeface="Calibri"/>
              <a:sym typeface="Calibri"/>
            </a:rPr>
            <a:t>expression1</a:t>
          </a:r>
          <a:r>
            <a:rPr lang="en-US" sz="1100">
              <a:solidFill>
                <a:srgbClr val="000000"/>
              </a:solidFill>
              <a:latin typeface="Calibri"/>
              <a:ea typeface="Calibri"/>
              <a:cs typeface="Calibri"/>
              <a:sym typeface="Calibri"/>
            </a:rPr>
            <a:t> if either </a:t>
          </a:r>
          <a:r>
            <a:rPr i="1" lang="en-US" sz="1100">
              <a:solidFill>
                <a:srgbClr val="000000"/>
              </a:solidFill>
              <a:latin typeface="Calibri"/>
              <a:ea typeface="Calibri"/>
              <a:cs typeface="Calibri"/>
              <a:sym typeface="Calibri"/>
            </a:rPr>
            <a:t>condition1</a:t>
          </a:r>
          <a:r>
            <a:rPr lang="en-US" sz="1100">
              <a:solidFill>
                <a:srgbClr val="000000"/>
              </a:solidFill>
              <a:latin typeface="Calibri"/>
              <a:ea typeface="Calibri"/>
              <a:cs typeface="Calibri"/>
              <a:sym typeface="Calibri"/>
            </a:rPr>
            <a:t> or </a:t>
          </a:r>
          <a:r>
            <a:rPr i="1" lang="en-US" sz="1100">
              <a:solidFill>
                <a:srgbClr val="000000"/>
              </a:solidFill>
              <a:latin typeface="Calibri"/>
              <a:ea typeface="Calibri"/>
              <a:cs typeface="Calibri"/>
              <a:sym typeface="Calibri"/>
            </a:rPr>
            <a:t>condition2</a:t>
          </a:r>
          <a:r>
            <a:rPr lang="en-US" sz="1100">
              <a:solidFill>
                <a:srgbClr val="000000"/>
              </a:solidFill>
              <a:latin typeface="Calibri"/>
              <a:ea typeface="Calibri"/>
              <a:cs typeface="Calibri"/>
              <a:sym typeface="Calibri"/>
            </a:rPr>
            <a:t> is true (or if both are true). Otherwise, it results in </a:t>
          </a:r>
          <a:r>
            <a:rPr i="1" lang="en-US" sz="1100">
              <a:solidFill>
                <a:srgbClr val="000000"/>
              </a:solidFill>
              <a:latin typeface="Calibri"/>
              <a:ea typeface="Calibri"/>
              <a:cs typeface="Calibri"/>
              <a:sym typeface="Calibri"/>
            </a:rPr>
            <a:t>expression2</a:t>
          </a:r>
          <a:r>
            <a:rPr lang="en-US" sz="1100">
              <a:solidFill>
                <a:srgbClr val="000000"/>
              </a:solidFill>
              <a:latin typeface="Calibri"/>
              <a:ea typeface="Calibri"/>
              <a:cs typeface="Calibri"/>
              <a:sym typeface="Calibri"/>
            </a:rPr>
            <a:t>.</a:t>
          </a:r>
          <a:endParaRPr sz="1100">
            <a:solidFill>
              <a:srgbClr val="000000"/>
            </a:solidFill>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Again, any number of conditions, not just two, can be included in the OR. </a:t>
          </a:r>
          <a:endParaRPr sz="1100">
            <a:solidFill>
              <a:srgbClr val="000000"/>
            </a:solidFill>
          </a:endParaRPr>
        </a:p>
        <a:p>
          <a:pPr indent="0" lvl="0" marL="0" rtl="0" algn="l">
            <a:spcBef>
              <a:spcPts val="0"/>
            </a:spcBef>
            <a:spcAft>
              <a:spcPts val="0"/>
            </a:spcAft>
            <a:buNone/>
          </a:pPr>
          <a:r>
            <a:t/>
          </a:r>
          <a:endParaRPr b="0"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Try it! Use an IF function with an OR condition to fill in the bonuses in column P. (Scroll to the right for answers.)</a:t>
          </a:r>
          <a:endParaRPr sz="1400"/>
        </a:p>
        <a:p>
          <a:pPr indent="0" lvl="0" marL="0" rtl="0" algn="l">
            <a:spcBef>
              <a:spcPts val="0"/>
            </a:spcBef>
            <a:spcAft>
              <a:spcPts val="0"/>
            </a:spcAft>
            <a:buNone/>
          </a:pPr>
          <a:r>
            <a:t/>
          </a:r>
          <a:endParaRPr b="0"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You can even have AND </a:t>
          </a:r>
          <a:r>
            <a:rPr b="0" i="1" lang="en-US" sz="1100">
              <a:solidFill>
                <a:srgbClr val="000000"/>
              </a:solidFill>
              <a:latin typeface="Calibri"/>
              <a:ea typeface="Calibri"/>
              <a:cs typeface="Calibri"/>
              <a:sym typeface="Calibri"/>
            </a:rPr>
            <a:t>and </a:t>
          </a:r>
          <a:r>
            <a:rPr b="0" i="0" lang="en-US" sz="1100">
              <a:solidFill>
                <a:srgbClr val="000000"/>
              </a:solidFill>
              <a:latin typeface="Calibri"/>
              <a:ea typeface="Calibri"/>
              <a:cs typeface="Calibri"/>
              <a:sym typeface="Calibri"/>
            </a:rPr>
            <a:t>OR</a:t>
          </a:r>
          <a:r>
            <a:rPr b="0" i="0" lang="en-US" sz="1100">
              <a:solidFill>
                <a:srgbClr val="000000"/>
              </a:solidFill>
              <a:latin typeface="Calibri"/>
              <a:ea typeface="Calibri"/>
              <a:cs typeface="Calibri"/>
              <a:sym typeface="Calibri"/>
            </a:rPr>
            <a:t> conditions in the same formula. A typical example is </a:t>
          </a:r>
          <a:r>
            <a:rPr b="1" i="0" lang="en-US" sz="1100">
              <a:solidFill>
                <a:srgbClr val="000000"/>
              </a:solidFill>
              <a:latin typeface="Calibri"/>
              <a:ea typeface="Calibri"/>
              <a:cs typeface="Calibri"/>
              <a:sym typeface="Calibri"/>
            </a:rPr>
            <a:t>=IF(OR(AND(B3&gt;=10,C3&gt;=15),D3&lt;50),1000,2000)</a:t>
          </a:r>
          <a:r>
            <a:rPr b="0" i="0" lang="en-US" sz="1100">
              <a:solidFill>
                <a:srgbClr val="000000"/>
              </a:solidFill>
              <a:latin typeface="Calibri"/>
              <a:ea typeface="Calibri"/>
              <a:cs typeface="Calibri"/>
              <a:sym typeface="Calibri"/>
            </a:rPr>
            <a:t>. For example, if cells B3, C3, and D3 have values 12, 10, and 40, this returns 1000 because the second condition (D3&lt;50) is true, even though the AND condition is false. </a:t>
          </a:r>
          <a:endParaRPr sz="1400"/>
        </a:p>
        <a:p>
          <a:pPr indent="0" lvl="0" marL="0" rtl="0" algn="l">
            <a:spcBef>
              <a:spcPts val="0"/>
            </a:spcBef>
            <a:spcAft>
              <a:spcPts val="0"/>
            </a:spcAft>
            <a:buNone/>
          </a:pPr>
          <a:r>
            <a:t/>
          </a:r>
          <a:endParaRPr b="0" i="0" sz="1100">
            <a:solidFill>
              <a:srgbClr val="000000"/>
            </a:solidFill>
            <a:latin typeface="Calibri"/>
            <a:ea typeface="Calibri"/>
            <a:cs typeface="Calibri"/>
            <a:sym typeface="Calibri"/>
          </a:endParaRPr>
        </a:p>
        <a:p>
          <a:pPr indent="0" lvl="0" marL="0" rtl="0" algn="l">
            <a:spcBef>
              <a:spcPts val="0"/>
            </a:spcBef>
            <a:spcAft>
              <a:spcPts val="0"/>
            </a:spcAft>
            <a:buNone/>
          </a:pPr>
          <a:r>
            <a:rPr b="0" i="0" lang="en-US" sz="1100">
              <a:solidFill>
                <a:srgbClr val="000000"/>
              </a:solidFill>
              <a:latin typeface="Calibri"/>
              <a:ea typeface="Calibri"/>
              <a:cs typeface="Calibri"/>
              <a:sym typeface="Calibri"/>
            </a:rPr>
            <a:t>The key to writing (and reading) such complex formulas is to pay careful attention to the parentheses. Fortunately, Excel helps you by color-coding pairs of parentheses. From now on, pay close attention to this color coding. You will come to depend on it!</a:t>
          </a:r>
          <a:endParaRPr sz="1100">
            <a:solidFill>
              <a:srgbClr val="000000"/>
            </a:solidFill>
          </a:endParaRPr>
        </a:p>
      </xdr:txBody>
    </xdr:sp>
    <xdr:clientData fLocksWithSheet="0"/>
  </xdr:oneCellAnchor>
  <xdr:oneCellAnchor>
    <xdr:from>
      <xdr:col>14</xdr:col>
      <xdr:colOff>323850</xdr:colOff>
      <xdr:row>4</xdr:row>
      <xdr:rowOff>114300</xdr:rowOff>
    </xdr:from>
    <xdr:ext cx="7667625" cy="3219450"/>
    <xdr:pic>
      <xdr:nvPicPr>
        <xdr:cNvPr id="0" name="image38.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xdr:colOff>
      <xdr:row>1</xdr:row>
      <xdr:rowOff>171450</xdr:rowOff>
    </xdr:from>
    <xdr:ext cx="4743450" cy="5962650"/>
    <xdr:sp>
      <xdr:nvSpPr>
        <xdr:cNvPr id="74" name="Shape 74"/>
        <xdr:cNvSpPr/>
      </xdr:nvSpPr>
      <xdr:spPr>
        <a:xfrm>
          <a:off x="2983800" y="808200"/>
          <a:ext cx="4724400" cy="594360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COUNT,</a:t>
          </a:r>
          <a:r>
            <a:rPr b="1" lang="en-US" sz="1100">
              <a:solidFill>
                <a:srgbClr val="000000"/>
              </a:solidFill>
              <a:latin typeface="Calibri"/>
              <a:ea typeface="Calibri"/>
              <a:cs typeface="Calibri"/>
              <a:sym typeface="Calibri"/>
            </a:rPr>
            <a:t> COUNTA, COUNTBLANK Functions (Statistical Category)</a:t>
          </a:r>
          <a:endParaRPr b="1"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The COUNT function counts all of the cells in a range with </a:t>
          </a:r>
          <a:r>
            <a:rPr i="1" lang="en-US" sz="1100">
              <a:solidFill>
                <a:srgbClr val="000000"/>
              </a:solidFill>
              <a:latin typeface="Calibri"/>
              <a:ea typeface="Calibri"/>
              <a:cs typeface="Calibri"/>
              <a:sym typeface="Calibri"/>
            </a:rPr>
            <a:t>numeric</a:t>
          </a:r>
          <a:r>
            <a:rPr lang="en-US" sz="1100">
              <a:solidFill>
                <a:srgbClr val="000000"/>
              </a:solidFill>
              <a:latin typeface="Calibri"/>
              <a:ea typeface="Calibri"/>
              <a:cs typeface="Calibri"/>
              <a:sym typeface="Calibri"/>
            </a:rPr>
            <a:t> values. The COUNTA function counts all </a:t>
          </a:r>
          <a:r>
            <a:rPr i="1" lang="en-US" sz="1100">
              <a:solidFill>
                <a:srgbClr val="000000"/>
              </a:solidFill>
              <a:latin typeface="Calibri"/>
              <a:ea typeface="Calibri"/>
              <a:cs typeface="Calibri"/>
              <a:sym typeface="Calibri"/>
            </a:rPr>
            <a:t>nonblank</a:t>
          </a:r>
          <a:r>
            <a:rPr lang="en-US" sz="1100">
              <a:solidFill>
                <a:srgbClr val="000000"/>
              </a:solidFill>
              <a:latin typeface="Calibri"/>
              <a:ea typeface="Calibri"/>
              <a:cs typeface="Calibri"/>
              <a:sym typeface="Calibri"/>
            </a:rPr>
            <a:t> cells in a range. For example, if cells A1, A2, and A3 contain Month, 1, and 2, respectively, then </a:t>
          </a:r>
          <a:r>
            <a:rPr b="1" lang="en-US" sz="1100">
              <a:solidFill>
                <a:srgbClr val="000000"/>
              </a:solidFill>
              <a:latin typeface="Calibri"/>
              <a:ea typeface="Calibri"/>
              <a:cs typeface="Calibri"/>
              <a:sym typeface="Calibri"/>
            </a:rPr>
            <a:t>=COUNT(A1:A3)</a:t>
          </a:r>
          <a:r>
            <a:rPr lang="en-US" sz="1100">
              <a:solidFill>
                <a:srgbClr val="000000"/>
              </a:solidFill>
              <a:latin typeface="Calibri"/>
              <a:ea typeface="Calibri"/>
              <a:cs typeface="Calibri"/>
              <a:sym typeface="Calibri"/>
            </a:rPr>
            <a:t> returns 2, whereas </a:t>
          </a:r>
          <a:r>
            <a:rPr b="1" lang="en-US" sz="1100">
              <a:solidFill>
                <a:srgbClr val="000000"/>
              </a:solidFill>
              <a:latin typeface="Calibri"/>
              <a:ea typeface="Calibri"/>
              <a:cs typeface="Calibri"/>
              <a:sym typeface="Calibri"/>
            </a:rPr>
            <a:t>=COUNTA(A1:A3)</a:t>
          </a:r>
          <a:r>
            <a:rPr lang="en-US" sz="1100">
              <a:solidFill>
                <a:srgbClr val="000000"/>
              </a:solidFill>
              <a:latin typeface="Calibri"/>
              <a:ea typeface="Calibri"/>
              <a:cs typeface="Calibri"/>
              <a:sym typeface="Calibri"/>
            </a:rPr>
            <a:t> returns 3. </a:t>
          </a:r>
          <a:endParaRPr sz="1100">
            <a:solidFill>
              <a:srgbClr val="000000"/>
            </a:solidFill>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To use the COUNT function:</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Enter the formula </a:t>
          </a:r>
          <a:r>
            <a:rPr b="1" lang="en-US" sz="1100">
              <a:solidFill>
                <a:srgbClr val="000000"/>
              </a:solidFill>
              <a:latin typeface="Calibri"/>
              <a:ea typeface="Calibri"/>
              <a:cs typeface="Calibri"/>
              <a:sym typeface="Calibri"/>
            </a:rPr>
            <a:t>=COUNT(</a:t>
          </a:r>
          <a:r>
            <a:rPr b="1" i="1" lang="en-US" sz="1100">
              <a:solidFill>
                <a:srgbClr val="000000"/>
              </a:solidFill>
              <a:latin typeface="Calibri"/>
              <a:ea typeface="Calibri"/>
              <a:cs typeface="Calibri"/>
              <a:sym typeface="Calibri"/>
            </a:rPr>
            <a:t>range</a:t>
          </a:r>
          <a:r>
            <a:rPr b="1" lang="en-US" sz="1100">
              <a:solidFill>
                <a:srgbClr val="000000"/>
              </a:solidFill>
              <a:latin typeface="Calibri"/>
              <a:ea typeface="Calibri"/>
              <a:cs typeface="Calibri"/>
              <a:sym typeface="Calibri"/>
            </a:rPr>
            <a:t>)</a:t>
          </a:r>
          <a:r>
            <a:rPr lang="en-US" sz="1100">
              <a:solidFill>
                <a:srgbClr val="000000"/>
              </a:solidFill>
              <a:latin typeface="Calibri"/>
              <a:ea typeface="Calibri"/>
              <a:cs typeface="Calibri"/>
              <a:sym typeface="Calibri"/>
            </a:rPr>
            <a:t>, where </a:t>
          </a:r>
          <a:r>
            <a:rPr i="1" lang="en-US" sz="1100">
              <a:solidFill>
                <a:srgbClr val="000000"/>
              </a:solidFill>
              <a:latin typeface="Calibri"/>
              <a:ea typeface="Calibri"/>
              <a:cs typeface="Calibri"/>
              <a:sym typeface="Calibri"/>
            </a:rPr>
            <a:t>range</a:t>
          </a:r>
          <a:r>
            <a:rPr lang="en-US" sz="1100">
              <a:solidFill>
                <a:srgbClr val="000000"/>
              </a:solidFill>
              <a:latin typeface="Calibri"/>
              <a:ea typeface="Calibri"/>
              <a:cs typeface="Calibri"/>
              <a:sym typeface="Calibri"/>
            </a:rPr>
            <a:t> is any range. This returns the number of numeric values in the range.</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To use the COUNTA function:</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Enter the formula </a:t>
          </a:r>
          <a:r>
            <a:rPr b="1" lang="en-US" sz="1100">
              <a:solidFill>
                <a:srgbClr val="000000"/>
              </a:solidFill>
              <a:latin typeface="Calibri"/>
              <a:ea typeface="Calibri"/>
              <a:cs typeface="Calibri"/>
              <a:sym typeface="Calibri"/>
            </a:rPr>
            <a:t>=COUNTA(</a:t>
          </a:r>
          <a:r>
            <a:rPr b="1" i="1" lang="en-US" sz="1100">
              <a:solidFill>
                <a:srgbClr val="000000"/>
              </a:solidFill>
              <a:latin typeface="Calibri"/>
              <a:ea typeface="Calibri"/>
              <a:cs typeface="Calibri"/>
              <a:sym typeface="Calibri"/>
            </a:rPr>
            <a:t>range</a:t>
          </a:r>
          <a:r>
            <a:rPr b="1" lang="en-US" sz="1100">
              <a:solidFill>
                <a:srgbClr val="000000"/>
              </a:solidFill>
              <a:latin typeface="Calibri"/>
              <a:ea typeface="Calibri"/>
              <a:cs typeface="Calibri"/>
              <a:sym typeface="Calibri"/>
            </a:rPr>
            <a:t>)</a:t>
          </a:r>
          <a:r>
            <a:rPr lang="en-US" sz="1100">
              <a:solidFill>
                <a:srgbClr val="000000"/>
              </a:solidFill>
              <a:latin typeface="Calibri"/>
              <a:ea typeface="Calibri"/>
              <a:cs typeface="Calibri"/>
              <a:sym typeface="Calibri"/>
            </a:rPr>
            <a:t>, where </a:t>
          </a:r>
          <a:r>
            <a:rPr i="1" lang="en-US" sz="1100">
              <a:solidFill>
                <a:srgbClr val="000000"/>
              </a:solidFill>
              <a:latin typeface="Calibri"/>
              <a:ea typeface="Calibri"/>
              <a:cs typeface="Calibri"/>
              <a:sym typeface="Calibri"/>
            </a:rPr>
            <a:t>range </a:t>
          </a:r>
          <a:r>
            <a:rPr lang="en-US" sz="1100">
              <a:solidFill>
                <a:srgbClr val="000000"/>
              </a:solidFill>
              <a:latin typeface="Calibri"/>
              <a:ea typeface="Calibri"/>
              <a:cs typeface="Calibri"/>
              <a:sym typeface="Calibri"/>
            </a:rPr>
            <a:t>is any range. This returns the number of nonblank cells in the range.</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The COUNTBLANK function counts all </a:t>
          </a:r>
          <a:r>
            <a:rPr i="1" lang="en-US" sz="1100">
              <a:solidFill>
                <a:srgbClr val="000000"/>
              </a:solidFill>
              <a:latin typeface="Calibri"/>
              <a:ea typeface="Calibri"/>
              <a:cs typeface="Calibri"/>
              <a:sym typeface="Calibri"/>
            </a:rPr>
            <a:t>blank </a:t>
          </a:r>
          <a:r>
            <a:rPr i="0" lang="en-US" sz="1100">
              <a:solidFill>
                <a:srgbClr val="000000"/>
              </a:solidFill>
              <a:latin typeface="Calibri"/>
              <a:ea typeface="Calibri"/>
              <a:cs typeface="Calibri"/>
              <a:sym typeface="Calibri"/>
            </a:rPr>
            <a:t>cells</a:t>
          </a:r>
          <a:r>
            <a:rPr i="0" lang="en-US" sz="1100">
              <a:solidFill>
                <a:srgbClr val="000000"/>
              </a:solidFill>
              <a:latin typeface="Calibri"/>
              <a:ea typeface="Calibri"/>
              <a:cs typeface="Calibri"/>
              <a:sym typeface="Calibri"/>
            </a:rPr>
            <a:t> in a range.</a:t>
          </a:r>
          <a:endParaRPr sz="1100">
            <a:solidFill>
              <a:srgbClr val="000000"/>
            </a:solidFill>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To use the COUNTBLANK function:</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Enter the formula </a:t>
          </a:r>
          <a:r>
            <a:rPr b="1" lang="en-US" sz="1100">
              <a:solidFill>
                <a:srgbClr val="000000"/>
              </a:solidFill>
              <a:latin typeface="Calibri"/>
              <a:ea typeface="Calibri"/>
              <a:cs typeface="Calibri"/>
              <a:sym typeface="Calibri"/>
            </a:rPr>
            <a:t>=COUNTBLANK(</a:t>
          </a:r>
          <a:r>
            <a:rPr b="1" i="1" lang="en-US" sz="1100">
              <a:solidFill>
                <a:srgbClr val="000000"/>
              </a:solidFill>
              <a:latin typeface="Calibri"/>
              <a:ea typeface="Calibri"/>
              <a:cs typeface="Calibri"/>
              <a:sym typeface="Calibri"/>
            </a:rPr>
            <a:t>range</a:t>
          </a:r>
          <a:r>
            <a:rPr b="1" lang="en-US" sz="1100">
              <a:solidFill>
                <a:srgbClr val="000000"/>
              </a:solidFill>
              <a:latin typeface="Calibri"/>
              <a:ea typeface="Calibri"/>
              <a:cs typeface="Calibri"/>
              <a:sym typeface="Calibri"/>
            </a:rPr>
            <a:t>)</a:t>
          </a:r>
          <a:r>
            <a:rPr lang="en-US" sz="1100">
              <a:solidFill>
                <a:srgbClr val="000000"/>
              </a:solidFill>
              <a:latin typeface="Calibri"/>
              <a:ea typeface="Calibri"/>
              <a:cs typeface="Calibri"/>
              <a:sym typeface="Calibri"/>
            </a:rPr>
            <a:t>, where </a:t>
          </a:r>
          <a:r>
            <a:rPr i="1" lang="en-US" sz="1100">
              <a:solidFill>
                <a:srgbClr val="000000"/>
              </a:solidFill>
              <a:latin typeface="Calibri"/>
              <a:ea typeface="Calibri"/>
              <a:cs typeface="Calibri"/>
              <a:sym typeface="Calibri"/>
            </a:rPr>
            <a:t>range </a:t>
          </a:r>
          <a:r>
            <a:rPr lang="en-US" sz="1100">
              <a:solidFill>
                <a:srgbClr val="000000"/>
              </a:solidFill>
              <a:latin typeface="Calibri"/>
              <a:ea typeface="Calibri"/>
              <a:cs typeface="Calibri"/>
              <a:sym typeface="Calibri"/>
            </a:rPr>
            <a:t>is any range. This returns the number of blank cells in the range.</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Try it! Use the COUNT, COUNTA, and COUNTBLANK functions to fill in the gray cells to the right. (Scroll</a:t>
          </a:r>
          <a:r>
            <a:rPr b="0" lang="en-US" sz="1100">
              <a:solidFill>
                <a:srgbClr val="000000"/>
              </a:solidFill>
              <a:latin typeface="Calibri"/>
              <a:ea typeface="Calibri"/>
              <a:cs typeface="Calibri"/>
              <a:sym typeface="Calibri"/>
            </a:rPr>
            <a:t> to the right for the answers.)</a:t>
          </a:r>
          <a:endParaRPr sz="1400"/>
        </a:p>
        <a:p>
          <a:pPr indent="0" lvl="0" marL="0" rtl="0" algn="l">
            <a:spcBef>
              <a:spcPts val="0"/>
            </a:spcBef>
            <a:spcAft>
              <a:spcPts val="0"/>
            </a:spcAft>
            <a:buNone/>
          </a:pPr>
          <a:r>
            <a:t/>
          </a:r>
          <a:endParaRPr b="0"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b="1" lang="en-US" sz="1100">
              <a:solidFill>
                <a:srgbClr val="000000"/>
              </a:solidFill>
              <a:latin typeface="Calibri"/>
              <a:ea typeface="Calibri"/>
              <a:cs typeface="Calibri"/>
              <a:sym typeface="Calibri"/>
            </a:rPr>
            <a:t>Note:</a:t>
          </a:r>
          <a:r>
            <a:rPr lang="en-US" sz="1100">
              <a:solidFill>
                <a:srgbClr val="000000"/>
              </a:solidFill>
              <a:latin typeface="Calibri"/>
              <a:ea typeface="Calibri"/>
              <a:cs typeface="Calibri"/>
              <a:sym typeface="Calibri"/>
            </a:rPr>
            <a:t> Excel uses somewhat different terms</a:t>
          </a:r>
          <a:r>
            <a:rPr lang="en-US" sz="1100">
              <a:solidFill>
                <a:srgbClr val="000000"/>
              </a:solidFill>
              <a:latin typeface="Calibri"/>
              <a:ea typeface="Calibri"/>
              <a:cs typeface="Calibri"/>
              <a:sym typeface="Calibri"/>
            </a:rPr>
            <a:t> on the status bar. If you select a range and control+click the status bar, you will see the two options "Count" and "Numerical Count." The first corresponds to the COUNTA function, and the second corresponds to the COUNT function.</a:t>
          </a:r>
          <a:endParaRPr sz="1100">
            <a:solidFill>
              <a:srgbClr val="000000"/>
            </a:solidFill>
          </a:endParaRPr>
        </a:p>
      </xdr:txBody>
    </xdr:sp>
    <xdr:clientData fLocksWithSheet="0"/>
  </xdr:oneCellAnchor>
</xdr:wsD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xdr:colOff>
      <xdr:row>2</xdr:row>
      <xdr:rowOff>-9525</xdr:rowOff>
    </xdr:from>
    <xdr:ext cx="4743450" cy="1752600"/>
    <xdr:sp>
      <xdr:nvSpPr>
        <xdr:cNvPr id="75" name="Shape 75"/>
        <xdr:cNvSpPr/>
      </xdr:nvSpPr>
      <xdr:spPr>
        <a:xfrm>
          <a:off x="2983800" y="2917988"/>
          <a:ext cx="4724400" cy="172402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Background on ...IF</a:t>
          </a:r>
          <a:r>
            <a:rPr b="1" lang="en-US" sz="1100">
              <a:solidFill>
                <a:srgbClr val="000000"/>
              </a:solidFill>
              <a:latin typeface="Calibri"/>
              <a:ea typeface="Calibri"/>
              <a:cs typeface="Calibri"/>
              <a:sym typeface="Calibri"/>
            </a:rPr>
            <a:t> Functions</a:t>
          </a:r>
          <a:endParaRPr b="1"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There are several Excel functions that allow you to count values, or sum</a:t>
          </a:r>
          <a:r>
            <a:rPr lang="en-US" sz="1100">
              <a:solidFill>
                <a:srgbClr val="000000"/>
              </a:solidFill>
              <a:latin typeface="Calibri"/>
              <a:ea typeface="Calibri"/>
              <a:cs typeface="Calibri"/>
              <a:sym typeface="Calibri"/>
            </a:rPr>
            <a:t> </a:t>
          </a:r>
          <a:r>
            <a:rPr lang="en-US" sz="1100">
              <a:solidFill>
                <a:srgbClr val="000000"/>
              </a:solidFill>
              <a:latin typeface="Calibri"/>
              <a:ea typeface="Calibri"/>
              <a:cs typeface="Calibri"/>
              <a:sym typeface="Calibri"/>
            </a:rPr>
            <a:t>or average values, subject to conditions. The functions in this topic can be used </a:t>
          </a:r>
          <a:r>
            <a:rPr lang="en-US" sz="1100">
              <a:solidFill>
                <a:srgbClr val="000000"/>
              </a:solidFill>
              <a:latin typeface="Calibri"/>
              <a:ea typeface="Calibri"/>
              <a:cs typeface="Calibri"/>
              <a:sym typeface="Calibri"/>
            </a:rPr>
            <a:t>only for a </a:t>
          </a:r>
          <a:r>
            <a:rPr i="1" lang="en-US" sz="1100">
              <a:solidFill>
                <a:srgbClr val="000000"/>
              </a:solidFill>
              <a:latin typeface="Calibri"/>
              <a:ea typeface="Calibri"/>
              <a:cs typeface="Calibri"/>
              <a:sym typeface="Calibri"/>
            </a:rPr>
            <a:t>single </a:t>
          </a:r>
          <a:r>
            <a:rPr i="0" lang="en-US" sz="1100">
              <a:solidFill>
                <a:srgbClr val="000000"/>
              </a:solidFill>
              <a:latin typeface="Calibri"/>
              <a:ea typeface="Calibri"/>
              <a:cs typeface="Calibri"/>
              <a:sym typeface="Calibri"/>
            </a:rPr>
            <a:t>condition, such as all people younger than 35 years old. The functions in a companion topic, COUNTIFS, SUMIFS, and AVERAGEIFS, can be used for multiple conditions. These are </a:t>
          </a:r>
          <a:r>
            <a:rPr i="1" lang="en-US" sz="1100">
              <a:solidFill>
                <a:srgbClr val="000000"/>
              </a:solidFill>
              <a:latin typeface="Calibri"/>
              <a:ea typeface="Calibri"/>
              <a:cs typeface="Calibri"/>
              <a:sym typeface="Calibri"/>
            </a:rPr>
            <a:t>all </a:t>
          </a:r>
          <a:r>
            <a:rPr i="0" lang="en-US" sz="1100">
              <a:solidFill>
                <a:srgbClr val="000000"/>
              </a:solidFill>
              <a:latin typeface="Calibri"/>
              <a:ea typeface="Calibri"/>
              <a:cs typeface="Calibri"/>
              <a:sym typeface="Calibri"/>
            </a:rPr>
            <a:t>handy functions, and you should learn how to use them.</a:t>
          </a:r>
          <a:endParaRPr sz="1400"/>
        </a:p>
      </xdr:txBody>
    </xdr:sp>
    <xdr:clientData fLocksWithSheet="0"/>
  </xdr:oneCellAnchor>
  <xdr:oneCellAnchor>
    <xdr:from>
      <xdr:col>1</xdr:col>
      <xdr:colOff>-9525</xdr:colOff>
      <xdr:row>12</xdr:row>
      <xdr:rowOff>-9525</xdr:rowOff>
    </xdr:from>
    <xdr:ext cx="4743450" cy="4772025"/>
    <xdr:sp>
      <xdr:nvSpPr>
        <xdr:cNvPr id="76" name="Shape 76"/>
        <xdr:cNvSpPr/>
      </xdr:nvSpPr>
      <xdr:spPr>
        <a:xfrm>
          <a:off x="2983800" y="1408275"/>
          <a:ext cx="4724400" cy="474345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COUNTIF Function (Statistical Category)</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COUNTIF function counts all values</a:t>
          </a:r>
          <a:r>
            <a:rPr lang="en-US" sz="1100">
              <a:solidFill>
                <a:srgbClr val="000000"/>
              </a:solidFill>
              <a:latin typeface="Calibri"/>
              <a:ea typeface="Calibri"/>
              <a:cs typeface="Calibri"/>
              <a:sym typeface="Calibri"/>
            </a:rPr>
            <a:t> in a specified range that satisfy a certain condition.</a:t>
          </a:r>
          <a:endParaRPr sz="1400"/>
        </a:p>
        <a:p>
          <a:pPr indent="0" lvl="0" marL="0" rtl="0" algn="l">
            <a:spcBef>
              <a:spcPts val="0"/>
            </a:spcBef>
            <a:spcAft>
              <a:spcPts val="0"/>
            </a:spcAft>
            <a:buNone/>
          </a:pPr>
          <a:r>
            <a:t/>
          </a:r>
          <a:endParaRPr i="0" sz="1100">
            <a:solidFill>
              <a:srgbClr val="000000"/>
            </a:solidFill>
            <a:latin typeface="Calibri"/>
            <a:ea typeface="Calibri"/>
            <a:cs typeface="Calibri"/>
            <a:sym typeface="Calibri"/>
          </a:endParaRPr>
        </a:p>
        <a:p>
          <a:pPr indent="0" lvl="0" marL="0" rtl="0" algn="l">
            <a:spcBef>
              <a:spcPts val="0"/>
            </a:spcBef>
            <a:spcAft>
              <a:spcPts val="0"/>
            </a:spcAft>
            <a:buNone/>
          </a:pPr>
          <a:r>
            <a:rPr i="0" lang="en-US" sz="1100">
              <a:solidFill>
                <a:srgbClr val="000000"/>
              </a:solidFill>
              <a:latin typeface="Calibri"/>
              <a:ea typeface="Calibri"/>
              <a:cs typeface="Calibri"/>
              <a:sym typeface="Calibri"/>
            </a:rPr>
            <a:t>To use the COUNTIF function:</a:t>
          </a:r>
          <a:endParaRPr sz="1400"/>
        </a:p>
        <a:p>
          <a:pPr indent="0" lvl="0" marL="0" rtl="0" algn="l">
            <a:spcBef>
              <a:spcPts val="0"/>
            </a:spcBef>
            <a:spcAft>
              <a:spcPts val="0"/>
            </a:spcAft>
            <a:buNone/>
          </a:pPr>
          <a:r>
            <a:t/>
          </a:r>
          <a:endParaRPr i="0" sz="1100">
            <a:solidFill>
              <a:srgbClr val="000000"/>
            </a:solidFill>
            <a:latin typeface="Calibri"/>
            <a:ea typeface="Calibri"/>
            <a:cs typeface="Calibri"/>
            <a:sym typeface="Calibri"/>
          </a:endParaRPr>
        </a:p>
        <a:p>
          <a:pPr indent="0" lvl="0" marL="0" rtl="0" algn="l">
            <a:spcBef>
              <a:spcPts val="0"/>
            </a:spcBef>
            <a:spcAft>
              <a:spcPts val="0"/>
            </a:spcAft>
            <a:buNone/>
          </a:pPr>
          <a:r>
            <a:rPr i="0" lang="en-US" sz="1100">
              <a:solidFill>
                <a:srgbClr val="000000"/>
              </a:solidFill>
              <a:latin typeface="Calibri"/>
              <a:ea typeface="Calibri"/>
              <a:cs typeface="Calibri"/>
              <a:sym typeface="Calibri"/>
            </a:rPr>
            <a:t>Enter the formula </a:t>
          </a:r>
          <a:r>
            <a:rPr b="1" i="0" lang="en-US" sz="1100">
              <a:solidFill>
                <a:srgbClr val="000000"/>
              </a:solidFill>
              <a:latin typeface="Calibri"/>
              <a:ea typeface="Calibri"/>
              <a:cs typeface="Calibri"/>
              <a:sym typeface="Calibri"/>
            </a:rPr>
            <a:t>=COUNTIF(</a:t>
          </a:r>
          <a:r>
            <a:rPr b="1" i="1" lang="en-US" sz="1100">
              <a:solidFill>
                <a:srgbClr val="000000"/>
              </a:solidFill>
              <a:latin typeface="Calibri"/>
              <a:ea typeface="Calibri"/>
              <a:cs typeface="Calibri"/>
              <a:sym typeface="Calibri"/>
            </a:rPr>
            <a:t>criterion_range,criterion</a:t>
          </a:r>
          <a:r>
            <a:rPr b="1" i="0" lang="en-US" sz="1100">
              <a:solidFill>
                <a:srgbClr val="000000"/>
              </a:solidFill>
              <a:latin typeface="Calibri"/>
              <a:ea typeface="Calibri"/>
              <a:cs typeface="Calibri"/>
              <a:sym typeface="Calibri"/>
            </a:rPr>
            <a:t>) </a:t>
          </a:r>
          <a:r>
            <a:rPr b="0" i="0" lang="en-US" sz="1100">
              <a:solidFill>
                <a:srgbClr val="000000"/>
              </a:solidFill>
              <a:latin typeface="Calibri"/>
              <a:ea typeface="Calibri"/>
              <a:cs typeface="Calibri"/>
              <a:sym typeface="Calibri"/>
            </a:rPr>
            <a:t>in any cell, where </a:t>
          </a:r>
          <a:r>
            <a:rPr b="0" i="1" lang="en-US" sz="1100">
              <a:solidFill>
                <a:srgbClr val="000000"/>
              </a:solidFill>
              <a:latin typeface="Calibri"/>
              <a:ea typeface="Calibri"/>
              <a:cs typeface="Calibri"/>
              <a:sym typeface="Calibri"/>
            </a:rPr>
            <a:t>criterion </a:t>
          </a:r>
          <a:r>
            <a:rPr b="0" i="0" lang="en-US" sz="1100">
              <a:solidFill>
                <a:srgbClr val="000000"/>
              </a:solidFill>
              <a:latin typeface="Calibri"/>
              <a:ea typeface="Calibri"/>
              <a:cs typeface="Calibri"/>
              <a:sym typeface="Calibri"/>
            </a:rPr>
            <a:t>is any expression that evaluates to TRUE or FALSE. This counts all values in </a:t>
          </a:r>
          <a:r>
            <a:rPr b="0" i="1" lang="en-US" sz="1100">
              <a:solidFill>
                <a:srgbClr val="000000"/>
              </a:solidFill>
              <a:latin typeface="Calibri"/>
              <a:ea typeface="Calibri"/>
              <a:cs typeface="Calibri"/>
              <a:sym typeface="Calibri"/>
            </a:rPr>
            <a:t>criterion_range</a:t>
          </a:r>
          <a:r>
            <a:rPr b="0" i="0" lang="en-US" sz="1100">
              <a:solidFill>
                <a:srgbClr val="000000"/>
              </a:solidFill>
              <a:latin typeface="Calibri"/>
              <a:ea typeface="Calibri"/>
              <a:cs typeface="Calibri"/>
              <a:sym typeface="Calibri"/>
            </a:rPr>
            <a:t> that satisfy the condition.</a:t>
          </a:r>
          <a:endParaRPr sz="1400"/>
        </a:p>
        <a:p>
          <a:pPr indent="0" lvl="0" marL="0" rtl="0" algn="l">
            <a:spcBef>
              <a:spcPts val="0"/>
            </a:spcBef>
            <a:spcAft>
              <a:spcPts val="0"/>
            </a:spcAft>
            <a:buNone/>
          </a:pPr>
          <a:r>
            <a:t/>
          </a:r>
          <a:endParaRPr b="0" i="0" sz="1100">
            <a:solidFill>
              <a:srgbClr val="000000"/>
            </a:solidFill>
            <a:latin typeface="Calibri"/>
            <a:ea typeface="Calibri"/>
            <a:cs typeface="Calibri"/>
            <a:sym typeface="Calibri"/>
          </a:endParaRPr>
        </a:p>
        <a:p>
          <a:pPr indent="0" lvl="0" marL="0" rtl="0" algn="l">
            <a:spcBef>
              <a:spcPts val="0"/>
            </a:spcBef>
            <a:spcAft>
              <a:spcPts val="0"/>
            </a:spcAft>
            <a:buNone/>
          </a:pPr>
          <a:r>
            <a:rPr b="0" i="0" lang="en-US" sz="1100">
              <a:solidFill>
                <a:srgbClr val="000000"/>
              </a:solidFill>
              <a:latin typeface="Calibri"/>
              <a:ea typeface="Calibri"/>
              <a:cs typeface="Calibri"/>
              <a:sym typeface="Calibri"/>
            </a:rPr>
            <a:t>The criterion can be tricky to specify. If you want a specific value, such as Male, you can specify it as "Male" (double quotes required), or you can use a cell reference such as Q3. Also, if you want a specific inequality, such as younger than 20, you can specify it literally as "&lt;20" (again, double quotes required). But if you want it to be younger than the value in cell Q4, you need to piece it together as a literal part, "&lt;", and a variable part, whatever is in cell Q4. The correct syntax is </a:t>
          </a:r>
          <a:r>
            <a:rPr b="1" i="0" lang="en-US" sz="1100">
              <a:solidFill>
                <a:srgbClr val="000000"/>
              </a:solidFill>
              <a:latin typeface="Calibri"/>
              <a:ea typeface="Calibri"/>
              <a:cs typeface="Calibri"/>
              <a:sym typeface="Calibri"/>
            </a:rPr>
            <a:t>"&lt;"&amp;Q4</a:t>
          </a:r>
          <a:r>
            <a:rPr b="0" i="0" lang="en-US" sz="1100">
              <a:solidFill>
                <a:srgbClr val="000000"/>
              </a:solidFill>
              <a:latin typeface="Calibri"/>
              <a:ea typeface="Calibri"/>
              <a:cs typeface="Calibri"/>
              <a:sym typeface="Calibri"/>
            </a:rPr>
            <a:t>. The ampersand (&amp;) symbol concatenates (pieces together) the two parts. For example, if you want to count the number of students who are older than then the value in cell Q4, the correct formula is </a:t>
          </a:r>
          <a:r>
            <a:rPr b="1" i="0" lang="en-US" sz="1100">
              <a:solidFill>
                <a:srgbClr val="000000"/>
              </a:solidFill>
              <a:latin typeface="Calibri"/>
              <a:ea typeface="Calibri"/>
              <a:cs typeface="Calibri"/>
              <a:sym typeface="Calibri"/>
            </a:rPr>
            <a:t>=COUNTIF(M4:M75,"&gt;"&amp;Q4)</a:t>
          </a:r>
          <a:r>
            <a:rPr b="0" i="0" lang="en-US" sz="1100">
              <a:solidFill>
                <a:srgbClr val="000000"/>
              </a:solidFill>
              <a:latin typeface="Calibri"/>
              <a:ea typeface="Calibri"/>
              <a:cs typeface="Calibri"/>
              <a:sym typeface="Calibri"/>
            </a:rPr>
            <a:t>.</a:t>
          </a:r>
          <a:endParaRPr sz="1400"/>
        </a:p>
        <a:p>
          <a:pPr indent="0" lvl="0" marL="0" rtl="0" algn="l">
            <a:spcBef>
              <a:spcPts val="0"/>
            </a:spcBef>
            <a:spcAft>
              <a:spcPts val="0"/>
            </a:spcAft>
            <a:buNone/>
          </a:pPr>
          <a:r>
            <a:t/>
          </a:r>
          <a:endParaRPr b="0" i="0" sz="1100">
            <a:solidFill>
              <a:srgbClr val="000000"/>
            </a:solidFill>
            <a:latin typeface="Calibri"/>
            <a:ea typeface="Calibri"/>
            <a:cs typeface="Calibri"/>
            <a:sym typeface="Calibri"/>
          </a:endParaRPr>
        </a:p>
        <a:p>
          <a:pPr indent="0" lvl="0" marL="0" rtl="0" algn="l">
            <a:spcBef>
              <a:spcPts val="0"/>
            </a:spcBef>
            <a:spcAft>
              <a:spcPts val="0"/>
            </a:spcAft>
            <a:buNone/>
          </a:pPr>
          <a:r>
            <a:rPr b="0" i="0" lang="en-US" sz="1100">
              <a:solidFill>
                <a:srgbClr val="000000"/>
              </a:solidFill>
              <a:latin typeface="Calibri"/>
              <a:ea typeface="Calibri"/>
              <a:cs typeface="Calibri"/>
              <a:sym typeface="Calibri"/>
            </a:rPr>
            <a:t>Try it! Use COUNTIF in the top gray cell to the right to find the number of students who scored at least as high as the value in cell Q5. (Scroll to the right for the answer.)x</a:t>
          </a:r>
          <a:endParaRPr i="0" sz="1100">
            <a:solidFill>
              <a:srgbClr val="000000"/>
            </a:solidFill>
            <a:latin typeface="Calibri"/>
            <a:ea typeface="Calibri"/>
            <a:cs typeface="Calibri"/>
            <a:sym typeface="Calibri"/>
          </a:endParaRPr>
        </a:p>
      </xdr:txBody>
    </xdr:sp>
    <xdr:clientData fLocksWithSheet="0"/>
  </xdr:oneCellAnchor>
  <xdr:oneCellAnchor>
    <xdr:from>
      <xdr:col>1</xdr:col>
      <xdr:colOff>-9525</xdr:colOff>
      <xdr:row>38</xdr:row>
      <xdr:rowOff>-9525</xdr:rowOff>
    </xdr:from>
    <xdr:ext cx="4743450" cy="3448050"/>
    <xdr:sp>
      <xdr:nvSpPr>
        <xdr:cNvPr id="77" name="Shape 77"/>
        <xdr:cNvSpPr/>
      </xdr:nvSpPr>
      <xdr:spPr>
        <a:xfrm>
          <a:off x="2983800" y="2065500"/>
          <a:ext cx="4724400" cy="342900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SUMIF Function</a:t>
          </a:r>
          <a:r>
            <a:rPr b="1" lang="en-US" sz="1100">
              <a:solidFill>
                <a:srgbClr val="000000"/>
              </a:solidFill>
              <a:latin typeface="Calibri"/>
              <a:ea typeface="Calibri"/>
              <a:cs typeface="Calibri"/>
              <a:sym typeface="Calibri"/>
            </a:rPr>
            <a:t> (Math &amp; Trig Category)</a:t>
          </a:r>
          <a:endParaRPr b="1"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SUMIF function sums values in one range where</a:t>
          </a:r>
          <a:r>
            <a:rPr lang="en-US" sz="1100">
              <a:solidFill>
                <a:srgbClr val="000000"/>
              </a:solidFill>
              <a:latin typeface="Calibri"/>
              <a:ea typeface="Calibri"/>
              <a:cs typeface="Calibri"/>
              <a:sym typeface="Calibri"/>
            </a:rPr>
            <a:t> a condition in a corresponding range is satisfied. Usually, the setup is like the example to the right, where you want to sum or average scores in one column (N), but only for rows that satisfy a condition in another column (L or M).</a:t>
          </a:r>
          <a:endParaRPr sz="1400"/>
        </a:p>
        <a:p>
          <a:pPr indent="0" lvl="0" marL="0" rtl="0" algn="l">
            <a:spcBef>
              <a:spcPts val="0"/>
            </a:spcBef>
            <a:spcAft>
              <a:spcPts val="0"/>
            </a:spcAft>
            <a:buNone/>
          </a:pPr>
          <a:r>
            <a:t/>
          </a:r>
          <a:endParaRPr i="0" sz="1100">
            <a:solidFill>
              <a:srgbClr val="000000"/>
            </a:solidFill>
            <a:latin typeface="Calibri"/>
            <a:ea typeface="Calibri"/>
            <a:cs typeface="Calibri"/>
            <a:sym typeface="Calibri"/>
          </a:endParaRPr>
        </a:p>
        <a:p>
          <a:pPr indent="0" lvl="0" marL="0" rtl="0" algn="l">
            <a:spcBef>
              <a:spcPts val="0"/>
            </a:spcBef>
            <a:spcAft>
              <a:spcPts val="0"/>
            </a:spcAft>
            <a:buNone/>
          </a:pPr>
          <a:r>
            <a:rPr i="0" lang="en-US" sz="1100">
              <a:solidFill>
                <a:srgbClr val="000000"/>
              </a:solidFill>
              <a:latin typeface="Calibri"/>
              <a:ea typeface="Calibri"/>
              <a:cs typeface="Calibri"/>
              <a:sym typeface="Calibri"/>
            </a:rPr>
            <a:t>To use the SUMIF function:</a:t>
          </a:r>
          <a:endParaRPr sz="1400"/>
        </a:p>
        <a:p>
          <a:pPr indent="0" lvl="0" marL="0" rtl="0" algn="l">
            <a:spcBef>
              <a:spcPts val="0"/>
            </a:spcBef>
            <a:spcAft>
              <a:spcPts val="0"/>
            </a:spcAft>
            <a:buNone/>
          </a:pPr>
          <a:r>
            <a:t/>
          </a:r>
          <a:endParaRPr i="0" sz="1100">
            <a:solidFill>
              <a:srgbClr val="000000"/>
            </a:solidFill>
            <a:latin typeface="Calibri"/>
            <a:ea typeface="Calibri"/>
            <a:cs typeface="Calibri"/>
            <a:sym typeface="Calibri"/>
          </a:endParaRPr>
        </a:p>
        <a:p>
          <a:pPr indent="0" lvl="0" marL="0" rtl="0" algn="l">
            <a:spcBef>
              <a:spcPts val="0"/>
            </a:spcBef>
            <a:spcAft>
              <a:spcPts val="0"/>
            </a:spcAft>
            <a:buNone/>
          </a:pPr>
          <a:r>
            <a:rPr i="0" lang="en-US" sz="1100">
              <a:solidFill>
                <a:srgbClr val="000000"/>
              </a:solidFill>
              <a:latin typeface="Calibri"/>
              <a:ea typeface="Calibri"/>
              <a:cs typeface="Calibri"/>
              <a:sym typeface="Calibri"/>
            </a:rPr>
            <a:t>Enter the formula </a:t>
          </a:r>
          <a:r>
            <a:rPr b="1" i="0" lang="en-US" sz="1100">
              <a:solidFill>
                <a:srgbClr val="000000"/>
              </a:solidFill>
              <a:latin typeface="Calibri"/>
              <a:ea typeface="Calibri"/>
              <a:cs typeface="Calibri"/>
              <a:sym typeface="Calibri"/>
            </a:rPr>
            <a:t>=SUMIF(</a:t>
          </a:r>
          <a:r>
            <a:rPr b="1" i="1" lang="en-US" sz="1100">
              <a:solidFill>
                <a:srgbClr val="000000"/>
              </a:solidFill>
              <a:latin typeface="Calibri"/>
              <a:ea typeface="Calibri"/>
              <a:cs typeface="Calibri"/>
              <a:sym typeface="Calibri"/>
            </a:rPr>
            <a:t>criterion</a:t>
          </a:r>
          <a:r>
            <a:rPr b="1" i="0" lang="en-US" sz="1100">
              <a:solidFill>
                <a:srgbClr val="000000"/>
              </a:solidFill>
              <a:latin typeface="Calibri"/>
              <a:ea typeface="Calibri"/>
              <a:cs typeface="Calibri"/>
              <a:sym typeface="Calibri"/>
            </a:rPr>
            <a:t>_</a:t>
          </a:r>
          <a:r>
            <a:rPr b="1" i="1" lang="en-US" sz="1100">
              <a:solidFill>
                <a:srgbClr val="000000"/>
              </a:solidFill>
              <a:latin typeface="Calibri"/>
              <a:ea typeface="Calibri"/>
              <a:cs typeface="Calibri"/>
              <a:sym typeface="Calibri"/>
            </a:rPr>
            <a:t>range,criterion,sum_range</a:t>
          </a:r>
          <a:r>
            <a:rPr b="1" i="0" lang="en-US" sz="1100">
              <a:solidFill>
                <a:srgbClr val="000000"/>
              </a:solidFill>
              <a:latin typeface="Calibri"/>
              <a:ea typeface="Calibri"/>
              <a:cs typeface="Calibri"/>
              <a:sym typeface="Calibri"/>
            </a:rPr>
            <a:t>)</a:t>
          </a:r>
          <a:r>
            <a:rPr b="0" i="0" lang="en-US" sz="1100">
              <a:solidFill>
                <a:srgbClr val="000000"/>
              </a:solidFill>
              <a:latin typeface="Calibri"/>
              <a:ea typeface="Calibri"/>
              <a:cs typeface="Calibri"/>
              <a:sym typeface="Calibri"/>
            </a:rPr>
            <a:t>. This sums all values in </a:t>
          </a:r>
          <a:r>
            <a:rPr b="0" i="1" lang="en-US" sz="1100">
              <a:solidFill>
                <a:srgbClr val="000000"/>
              </a:solidFill>
              <a:latin typeface="Calibri"/>
              <a:ea typeface="Calibri"/>
              <a:cs typeface="Calibri"/>
              <a:sym typeface="Calibri"/>
            </a:rPr>
            <a:t>sum_range </a:t>
          </a:r>
          <a:r>
            <a:rPr b="0" i="0" lang="en-US" sz="1100">
              <a:solidFill>
                <a:srgbClr val="000000"/>
              </a:solidFill>
              <a:latin typeface="Calibri"/>
              <a:ea typeface="Calibri"/>
              <a:cs typeface="Calibri"/>
              <a:sym typeface="Calibri"/>
            </a:rPr>
            <a:t>where the corresponding value in </a:t>
          </a:r>
          <a:r>
            <a:rPr b="0" i="1" lang="en-US" sz="1100">
              <a:solidFill>
                <a:srgbClr val="000000"/>
              </a:solidFill>
              <a:latin typeface="Calibri"/>
              <a:ea typeface="Calibri"/>
              <a:cs typeface="Calibri"/>
              <a:sym typeface="Calibri"/>
            </a:rPr>
            <a:t>criterion_range </a:t>
          </a:r>
          <a:r>
            <a:rPr b="0" i="0" lang="en-US" sz="1100">
              <a:solidFill>
                <a:srgbClr val="000000"/>
              </a:solidFill>
              <a:latin typeface="Calibri"/>
              <a:ea typeface="Calibri"/>
              <a:cs typeface="Calibri"/>
              <a:sym typeface="Calibri"/>
            </a:rPr>
            <a:t>satisfies the </a:t>
          </a:r>
          <a:r>
            <a:rPr b="0" i="1" lang="en-US" sz="1100">
              <a:solidFill>
                <a:srgbClr val="000000"/>
              </a:solidFill>
              <a:latin typeface="Calibri"/>
              <a:ea typeface="Calibri"/>
              <a:cs typeface="Calibri"/>
              <a:sym typeface="Calibri"/>
            </a:rPr>
            <a:t>criterion</a:t>
          </a:r>
          <a:r>
            <a:rPr b="0" i="0" lang="en-US" sz="1100">
              <a:solidFill>
                <a:srgbClr val="000000"/>
              </a:solidFill>
              <a:latin typeface="Calibri"/>
              <a:ea typeface="Calibri"/>
              <a:cs typeface="Calibri"/>
              <a:sym typeface="Calibri"/>
            </a:rPr>
            <a:t>. Note that the range for the condition is listed first, and the range to be summed is listed last. </a:t>
          </a:r>
          <a:endParaRPr b="0" i="0" sz="1100">
            <a:solidFill>
              <a:srgbClr val="000000"/>
            </a:solidFill>
            <a:latin typeface="Calibri"/>
            <a:ea typeface="Calibri"/>
            <a:cs typeface="Calibri"/>
            <a:sym typeface="Calibri"/>
          </a:endParaRPr>
        </a:p>
        <a:p>
          <a:pPr indent="0" lvl="0" marL="0" rtl="0" algn="l">
            <a:spcBef>
              <a:spcPts val="0"/>
            </a:spcBef>
            <a:spcAft>
              <a:spcPts val="0"/>
            </a:spcAft>
            <a:buNone/>
          </a:pPr>
          <a:r>
            <a:t/>
          </a:r>
          <a:endParaRPr b="0" i="0" sz="1100">
            <a:solidFill>
              <a:srgbClr val="000000"/>
            </a:solidFill>
            <a:latin typeface="Calibri"/>
            <a:ea typeface="Calibri"/>
            <a:cs typeface="Calibri"/>
            <a:sym typeface="Calibri"/>
          </a:endParaRPr>
        </a:p>
        <a:p>
          <a:pPr indent="0" lvl="0" marL="0" rtl="0" algn="l">
            <a:spcBef>
              <a:spcPts val="0"/>
            </a:spcBef>
            <a:spcAft>
              <a:spcPts val="0"/>
            </a:spcAft>
            <a:buNone/>
          </a:pPr>
          <a:r>
            <a:rPr b="0" i="0" lang="en-US" sz="1100">
              <a:solidFill>
                <a:srgbClr val="000000"/>
              </a:solidFill>
              <a:latin typeface="Calibri"/>
              <a:ea typeface="Calibri"/>
              <a:cs typeface="Calibri"/>
              <a:sym typeface="Calibri"/>
            </a:rPr>
            <a:t>Try it! Calculate the sums indicated in rows 9-11 to the right. (Scroll to the right for the answers.)</a:t>
          </a:r>
          <a:endParaRPr sz="1400"/>
        </a:p>
      </xdr:txBody>
    </xdr:sp>
    <xdr:clientData fLocksWithSheet="0"/>
  </xdr:oneCellAnchor>
  <xdr:oneCellAnchor>
    <xdr:from>
      <xdr:col>1</xdr:col>
      <xdr:colOff>-9525</xdr:colOff>
      <xdr:row>57</xdr:row>
      <xdr:rowOff>-9525</xdr:rowOff>
    </xdr:from>
    <xdr:ext cx="4743450" cy="1733550"/>
    <xdr:sp>
      <xdr:nvSpPr>
        <xdr:cNvPr id="78" name="Shape 78"/>
        <xdr:cNvSpPr/>
      </xdr:nvSpPr>
      <xdr:spPr>
        <a:xfrm>
          <a:off x="2983800" y="2922750"/>
          <a:ext cx="4724400" cy="171450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AVERAGEIF Function (Statistical Category)</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AVERAGEIF function works just like the SUMIF function, except that it averages the values in the last argument range, the </a:t>
          </a:r>
          <a:r>
            <a:rPr i="1" lang="en-US" sz="1100">
              <a:solidFill>
                <a:srgbClr val="000000"/>
              </a:solidFill>
              <a:latin typeface="Calibri"/>
              <a:ea typeface="Calibri"/>
              <a:cs typeface="Calibri"/>
              <a:sym typeface="Calibri"/>
            </a:rPr>
            <a:t>average_range</a:t>
          </a:r>
          <a:r>
            <a:rPr i="0" lang="en-US" sz="1100">
              <a:solidFill>
                <a:srgbClr val="000000"/>
              </a:solidFill>
              <a:latin typeface="Calibri"/>
              <a:ea typeface="Calibri"/>
              <a:cs typeface="Calibri"/>
              <a:sym typeface="Calibri"/>
            </a:rPr>
            <a:t>.</a:t>
          </a:r>
          <a:endParaRPr sz="1400"/>
        </a:p>
        <a:p>
          <a:pPr indent="0" lvl="0" marL="0" rtl="0" algn="l">
            <a:spcBef>
              <a:spcPts val="0"/>
            </a:spcBef>
            <a:spcAft>
              <a:spcPts val="0"/>
            </a:spcAft>
            <a:buNone/>
          </a:pPr>
          <a:r>
            <a:t/>
          </a:r>
          <a:endParaRPr b="0" i="0" sz="1100">
            <a:solidFill>
              <a:srgbClr val="000000"/>
            </a:solidFill>
            <a:latin typeface="Calibri"/>
            <a:ea typeface="Calibri"/>
            <a:cs typeface="Calibri"/>
            <a:sym typeface="Calibri"/>
          </a:endParaRPr>
        </a:p>
        <a:p>
          <a:pPr indent="0" lvl="0" marL="0" rtl="0" algn="l">
            <a:spcBef>
              <a:spcPts val="0"/>
            </a:spcBef>
            <a:spcAft>
              <a:spcPts val="0"/>
            </a:spcAft>
            <a:buNone/>
          </a:pPr>
          <a:r>
            <a:rPr b="0" i="0" lang="en-US" sz="1100">
              <a:solidFill>
                <a:srgbClr val="000000"/>
              </a:solidFill>
              <a:latin typeface="Calibri"/>
              <a:ea typeface="Calibri"/>
              <a:cs typeface="Calibri"/>
              <a:sym typeface="Calibri"/>
            </a:rPr>
            <a:t>Try it! </a:t>
          </a:r>
          <a:r>
            <a:rPr b="0" i="0" lang="en-US" sz="1100">
              <a:solidFill>
                <a:schemeClr val="dk1"/>
              </a:solidFill>
              <a:latin typeface="Calibri"/>
              <a:ea typeface="Calibri"/>
              <a:cs typeface="Calibri"/>
              <a:sym typeface="Calibri"/>
            </a:rPr>
            <a:t>Calculate the averages indicated in rows 13-15 to the right. (Scroll to the right for the answers.)</a:t>
          </a:r>
          <a:endParaRPr sz="1100"/>
        </a:p>
      </xdr:txBody>
    </xdr:sp>
    <xdr:clientData fLocksWithSheet="0"/>
  </xdr:oneCellAnchor>
</xdr:wsD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xdr:colOff>
      <xdr:row>2</xdr:row>
      <xdr:rowOff>-9525</xdr:rowOff>
    </xdr:from>
    <xdr:ext cx="5429250" cy="1543050"/>
    <xdr:sp>
      <xdr:nvSpPr>
        <xdr:cNvPr id="79" name="Shape 79"/>
        <xdr:cNvSpPr/>
      </xdr:nvSpPr>
      <xdr:spPr>
        <a:xfrm>
          <a:off x="2640900" y="3018000"/>
          <a:ext cx="5410200" cy="152400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Introduction to</a:t>
          </a:r>
          <a:r>
            <a:rPr b="1" lang="en-US" sz="1100">
              <a:solidFill>
                <a:srgbClr val="000000"/>
              </a:solidFill>
              <a:latin typeface="Calibri"/>
              <a:ea typeface="Calibri"/>
              <a:cs typeface="Calibri"/>
              <a:sym typeface="Calibri"/>
            </a:rPr>
            <a:t> ...IFS Functions</a:t>
          </a:r>
          <a:endParaRPr b="1"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"plural" functions discussed here, COUNTIFS, SUMIFS,</a:t>
          </a:r>
          <a:r>
            <a:rPr lang="en-US" sz="1100">
              <a:solidFill>
                <a:srgbClr val="000000"/>
              </a:solidFill>
              <a:latin typeface="Calibri"/>
              <a:ea typeface="Calibri"/>
              <a:cs typeface="Calibri"/>
              <a:sym typeface="Calibri"/>
            </a:rPr>
            <a:t> and AVERAGEIFS, allow you to impose multiple conditions, such as male </a:t>
          </a:r>
          <a:r>
            <a:rPr i="1" lang="en-US" sz="1100">
              <a:solidFill>
                <a:srgbClr val="000000"/>
              </a:solidFill>
              <a:latin typeface="Calibri"/>
              <a:ea typeface="Calibri"/>
              <a:cs typeface="Calibri"/>
              <a:sym typeface="Calibri"/>
            </a:rPr>
            <a:t>and </a:t>
          </a:r>
          <a:r>
            <a:rPr i="0" lang="en-US" sz="1100">
              <a:solidFill>
                <a:srgbClr val="000000"/>
              </a:solidFill>
              <a:latin typeface="Calibri"/>
              <a:ea typeface="Calibri"/>
              <a:cs typeface="Calibri"/>
              <a:sym typeface="Calibri"/>
            </a:rPr>
            <a:t>younger than some value. Their arguments, described in more detail below, include any number of </a:t>
          </a:r>
          <a:r>
            <a:rPr i="1" lang="en-US" sz="1100">
              <a:solidFill>
                <a:srgbClr val="000000"/>
              </a:solidFill>
              <a:latin typeface="Calibri"/>
              <a:ea typeface="Calibri"/>
              <a:cs typeface="Calibri"/>
              <a:sym typeface="Calibri"/>
            </a:rPr>
            <a:t>pairs</a:t>
          </a:r>
          <a:r>
            <a:rPr i="0" lang="en-US" sz="1100">
              <a:solidFill>
                <a:srgbClr val="000000"/>
              </a:solidFill>
              <a:latin typeface="Calibri"/>
              <a:ea typeface="Calibri"/>
              <a:cs typeface="Calibri"/>
              <a:sym typeface="Calibri"/>
            </a:rPr>
            <a:t> of criterion ranges and criteria, such as L9:L80,"Male".</a:t>
          </a:r>
          <a:endParaRPr sz="1400"/>
        </a:p>
      </xdr:txBody>
    </xdr:sp>
    <xdr:clientData fLocksWithSheet="0"/>
  </xdr:oneCellAnchor>
  <xdr:oneCellAnchor>
    <xdr:from>
      <xdr:col>1</xdr:col>
      <xdr:colOff>-9525</xdr:colOff>
      <xdr:row>10</xdr:row>
      <xdr:rowOff>171450</xdr:rowOff>
    </xdr:from>
    <xdr:ext cx="5429250" cy="2867025"/>
    <xdr:sp>
      <xdr:nvSpPr>
        <xdr:cNvPr id="80" name="Shape 80"/>
        <xdr:cNvSpPr/>
      </xdr:nvSpPr>
      <xdr:spPr>
        <a:xfrm>
          <a:off x="2640900" y="2356013"/>
          <a:ext cx="5410200" cy="284797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COUNTIFS Functions (Statistical Category)</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COUNTIFS function counts the number of rows that</a:t>
          </a:r>
          <a:r>
            <a:rPr lang="en-US" sz="1100">
              <a:solidFill>
                <a:srgbClr val="000000"/>
              </a:solidFill>
              <a:latin typeface="Calibri"/>
              <a:ea typeface="Calibri"/>
              <a:cs typeface="Calibri"/>
              <a:sym typeface="Calibri"/>
            </a:rPr>
            <a:t> satisfy all of the conditions.</a:t>
          </a:r>
          <a:endParaRPr sz="1400"/>
        </a:p>
        <a:p>
          <a:pPr indent="0" lvl="0" marL="0" rtl="0" algn="l">
            <a:spcBef>
              <a:spcPts val="0"/>
            </a:spcBef>
            <a:spcAft>
              <a:spcPts val="0"/>
            </a:spcAft>
            <a:buNone/>
          </a:pPr>
          <a:r>
            <a:t/>
          </a:r>
          <a:endParaRPr i="0" sz="1100">
            <a:solidFill>
              <a:srgbClr val="000000"/>
            </a:solidFill>
            <a:latin typeface="Calibri"/>
            <a:ea typeface="Calibri"/>
            <a:cs typeface="Calibri"/>
            <a:sym typeface="Calibri"/>
          </a:endParaRPr>
        </a:p>
        <a:p>
          <a:pPr indent="0" lvl="0" marL="0" rtl="0" algn="l">
            <a:spcBef>
              <a:spcPts val="0"/>
            </a:spcBef>
            <a:spcAft>
              <a:spcPts val="0"/>
            </a:spcAft>
            <a:buNone/>
          </a:pPr>
          <a:r>
            <a:rPr i="0" lang="en-US" sz="1100">
              <a:solidFill>
                <a:srgbClr val="000000"/>
              </a:solidFill>
              <a:latin typeface="Calibri"/>
              <a:ea typeface="Calibri"/>
              <a:cs typeface="Calibri"/>
              <a:sym typeface="Calibri"/>
            </a:rPr>
            <a:t>To use the COUNTIFS function:</a:t>
          </a:r>
          <a:endParaRPr sz="1400"/>
        </a:p>
        <a:p>
          <a:pPr indent="0" lvl="0" marL="0" rtl="0" algn="l">
            <a:spcBef>
              <a:spcPts val="0"/>
            </a:spcBef>
            <a:spcAft>
              <a:spcPts val="0"/>
            </a:spcAft>
            <a:buNone/>
          </a:pPr>
          <a:r>
            <a:t/>
          </a:r>
          <a:endParaRPr i="0" sz="1100">
            <a:solidFill>
              <a:srgbClr val="000000"/>
            </a:solidFill>
            <a:latin typeface="Calibri"/>
            <a:ea typeface="Calibri"/>
            <a:cs typeface="Calibri"/>
            <a:sym typeface="Calibri"/>
          </a:endParaRPr>
        </a:p>
        <a:p>
          <a:pPr indent="0" lvl="0" marL="0" rtl="0" algn="l">
            <a:spcBef>
              <a:spcPts val="0"/>
            </a:spcBef>
            <a:spcAft>
              <a:spcPts val="0"/>
            </a:spcAft>
            <a:buNone/>
          </a:pPr>
          <a:r>
            <a:rPr i="0" lang="en-US" sz="1100">
              <a:solidFill>
                <a:srgbClr val="000000"/>
              </a:solidFill>
              <a:latin typeface="Calibri"/>
              <a:ea typeface="Calibri"/>
              <a:cs typeface="Calibri"/>
              <a:sym typeface="Calibri"/>
            </a:rPr>
            <a:t>Enter the function </a:t>
          </a:r>
          <a:r>
            <a:rPr b="1" i="0" lang="en-US" sz="1100">
              <a:solidFill>
                <a:srgbClr val="000000"/>
              </a:solidFill>
              <a:latin typeface="Calibri"/>
              <a:ea typeface="Calibri"/>
              <a:cs typeface="Calibri"/>
              <a:sym typeface="Calibri"/>
            </a:rPr>
            <a:t>=</a:t>
          </a:r>
          <a:r>
            <a:rPr b="1" i="1" lang="en-US" sz="1100">
              <a:solidFill>
                <a:srgbClr val="000000"/>
              </a:solidFill>
              <a:latin typeface="Calibri"/>
              <a:ea typeface="Calibri"/>
              <a:cs typeface="Calibri"/>
              <a:sym typeface="Calibri"/>
            </a:rPr>
            <a:t>COUNTIFS(criterion_range1,criterion1,criterion_range2,criterion2</a:t>
          </a:r>
          <a:r>
            <a:rPr b="1" i="0" lang="en-US" sz="1100">
              <a:solidFill>
                <a:srgbClr val="000000"/>
              </a:solidFill>
              <a:latin typeface="Calibri"/>
              <a:ea typeface="Calibri"/>
              <a:cs typeface="Calibri"/>
              <a:sym typeface="Calibri"/>
            </a:rPr>
            <a:t>,...)</a:t>
          </a:r>
          <a:r>
            <a:rPr b="0" i="0" lang="en-US" sz="1100">
              <a:solidFill>
                <a:srgbClr val="000000"/>
              </a:solidFill>
              <a:latin typeface="Calibri"/>
              <a:ea typeface="Calibri"/>
              <a:cs typeface="Calibri"/>
              <a:sym typeface="Calibri"/>
            </a:rPr>
            <a:t>, where each </a:t>
          </a:r>
          <a:r>
            <a:rPr b="0" i="1" lang="en-US" sz="1100">
              <a:solidFill>
                <a:srgbClr val="000000"/>
              </a:solidFill>
              <a:latin typeface="Calibri"/>
              <a:ea typeface="Calibri"/>
              <a:cs typeface="Calibri"/>
              <a:sym typeface="Calibri"/>
            </a:rPr>
            <a:t>criterion_range,criterion </a:t>
          </a:r>
          <a:r>
            <a:rPr b="0" i="0" lang="en-US" sz="1100">
              <a:solidFill>
                <a:srgbClr val="000000"/>
              </a:solidFill>
              <a:latin typeface="Calibri"/>
              <a:ea typeface="Calibri"/>
              <a:cs typeface="Calibri"/>
              <a:sym typeface="Calibri"/>
            </a:rPr>
            <a:t>pair imposes a condition on a particular range, usually a column. The "..." means that any number of criteria can be imposed.</a:t>
          </a:r>
          <a:endParaRPr sz="1400"/>
        </a:p>
        <a:p>
          <a:pPr indent="0" lvl="0" marL="0" rtl="0" algn="l">
            <a:spcBef>
              <a:spcPts val="0"/>
            </a:spcBef>
            <a:spcAft>
              <a:spcPts val="0"/>
            </a:spcAft>
            <a:buNone/>
          </a:pPr>
          <a:r>
            <a:t/>
          </a:r>
          <a:endParaRPr b="0" i="0" sz="1100">
            <a:solidFill>
              <a:srgbClr val="000000"/>
            </a:solidFill>
            <a:latin typeface="Calibri"/>
            <a:ea typeface="Calibri"/>
            <a:cs typeface="Calibri"/>
            <a:sym typeface="Calibri"/>
          </a:endParaRPr>
        </a:p>
        <a:p>
          <a:pPr indent="0" lvl="0" marL="0" rtl="0" algn="l">
            <a:spcBef>
              <a:spcPts val="0"/>
            </a:spcBef>
            <a:spcAft>
              <a:spcPts val="0"/>
            </a:spcAft>
            <a:buNone/>
          </a:pPr>
          <a:r>
            <a:rPr b="0" i="0" lang="en-US" sz="1100">
              <a:solidFill>
                <a:srgbClr val="000000"/>
              </a:solidFill>
              <a:latin typeface="Calibri"/>
              <a:ea typeface="Calibri"/>
              <a:cs typeface="Calibri"/>
              <a:sym typeface="Calibri"/>
            </a:rPr>
            <a:t>Try it! In the top gray cell to the right, find the number of students with the gender in cell Q3 and age younger than the age cutoff in cell Q4 who scored less than or equal to the score cutoff in cell Q5. (Scroll to the right for the answer.)</a:t>
          </a:r>
          <a:endParaRPr sz="1400"/>
        </a:p>
        <a:p>
          <a:pPr indent="0" lvl="0" marL="0" rtl="0" algn="l">
            <a:spcBef>
              <a:spcPts val="0"/>
            </a:spcBef>
            <a:spcAft>
              <a:spcPts val="0"/>
            </a:spcAft>
            <a:buNone/>
          </a:pPr>
          <a:r>
            <a:t/>
          </a:r>
          <a:endParaRPr b="0" i="0" sz="1100">
            <a:solidFill>
              <a:srgbClr val="000000"/>
            </a:solidFill>
            <a:latin typeface="Calibri"/>
            <a:ea typeface="Calibri"/>
            <a:cs typeface="Calibri"/>
            <a:sym typeface="Calibri"/>
          </a:endParaRPr>
        </a:p>
      </xdr:txBody>
    </xdr:sp>
    <xdr:clientData fLocksWithSheet="0"/>
  </xdr:oneCellAnchor>
  <xdr:oneCellAnchor>
    <xdr:from>
      <xdr:col>1</xdr:col>
      <xdr:colOff>-9525</xdr:colOff>
      <xdr:row>27</xdr:row>
      <xdr:rowOff>-9525</xdr:rowOff>
    </xdr:from>
    <xdr:ext cx="5429250" cy="4219575"/>
    <xdr:sp>
      <xdr:nvSpPr>
        <xdr:cNvPr id="81" name="Shape 81"/>
        <xdr:cNvSpPr/>
      </xdr:nvSpPr>
      <xdr:spPr>
        <a:xfrm>
          <a:off x="2640900" y="1679738"/>
          <a:ext cx="5410200" cy="420052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SUMIFS</a:t>
          </a:r>
          <a:r>
            <a:rPr b="1" lang="en-US" sz="1100">
              <a:solidFill>
                <a:srgbClr val="000000"/>
              </a:solidFill>
              <a:latin typeface="Calibri"/>
              <a:ea typeface="Calibri"/>
              <a:cs typeface="Calibri"/>
              <a:sym typeface="Calibri"/>
            </a:rPr>
            <a:t> Function (Math &amp; Trig Category)</a:t>
          </a:r>
          <a:endParaRPr b="1"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SUMIFS</a:t>
          </a:r>
          <a:r>
            <a:rPr lang="en-US" sz="1100">
              <a:solidFill>
                <a:srgbClr val="000000"/>
              </a:solidFill>
              <a:latin typeface="Calibri"/>
              <a:ea typeface="Calibri"/>
              <a:cs typeface="Calibri"/>
              <a:sym typeface="Calibri"/>
            </a:rPr>
            <a:t> function is similar in concept to SUMIF, but its syntax is different. (Microsoft chose this syntax instead of the original SUMIF syntax for logical reasons, but they didn't want to change the SUMIF syntax because it would have broken too many existing spreadsheets.) Now the range to sum comes first, and the criteria ranges and criteria come last.</a:t>
          </a:r>
          <a:endParaRPr sz="1400"/>
        </a:p>
        <a:p>
          <a:pPr indent="0" lvl="0" marL="0" rtl="0" algn="l">
            <a:spcBef>
              <a:spcPts val="0"/>
            </a:spcBef>
            <a:spcAft>
              <a:spcPts val="0"/>
            </a:spcAft>
            <a:buNone/>
          </a:pPr>
          <a:r>
            <a:t/>
          </a:r>
          <a:endParaRPr b="0" i="0" sz="1100">
            <a:solidFill>
              <a:srgbClr val="000000"/>
            </a:solidFill>
            <a:latin typeface="Calibri"/>
            <a:ea typeface="Calibri"/>
            <a:cs typeface="Calibri"/>
            <a:sym typeface="Calibri"/>
          </a:endParaRPr>
        </a:p>
        <a:p>
          <a:pPr indent="0" lvl="0" marL="0" rtl="0" algn="l">
            <a:spcBef>
              <a:spcPts val="0"/>
            </a:spcBef>
            <a:spcAft>
              <a:spcPts val="0"/>
            </a:spcAft>
            <a:buNone/>
          </a:pPr>
          <a:r>
            <a:rPr b="0" i="0" lang="en-US" sz="1100">
              <a:solidFill>
                <a:srgbClr val="000000"/>
              </a:solidFill>
              <a:latin typeface="Calibri"/>
              <a:ea typeface="Calibri"/>
              <a:cs typeface="Calibri"/>
              <a:sym typeface="Calibri"/>
            </a:rPr>
            <a:t>To use the SUMIFS function:</a:t>
          </a:r>
          <a:endParaRPr sz="1400"/>
        </a:p>
        <a:p>
          <a:pPr indent="0" lvl="0" marL="0" rtl="0" algn="l">
            <a:spcBef>
              <a:spcPts val="0"/>
            </a:spcBef>
            <a:spcAft>
              <a:spcPts val="0"/>
            </a:spcAft>
            <a:buNone/>
          </a:pPr>
          <a:r>
            <a:t/>
          </a:r>
          <a:endParaRPr b="0" i="0" sz="1100">
            <a:solidFill>
              <a:srgbClr val="000000"/>
            </a:solidFill>
            <a:latin typeface="Calibri"/>
            <a:ea typeface="Calibri"/>
            <a:cs typeface="Calibri"/>
            <a:sym typeface="Calibri"/>
          </a:endParaRPr>
        </a:p>
        <a:p>
          <a:pPr indent="0" lvl="0" marL="0" rtl="0" algn="l">
            <a:spcBef>
              <a:spcPts val="0"/>
            </a:spcBef>
            <a:spcAft>
              <a:spcPts val="0"/>
            </a:spcAft>
            <a:buNone/>
          </a:pPr>
          <a:r>
            <a:rPr b="0" i="0" lang="en-US" sz="1100">
              <a:solidFill>
                <a:srgbClr val="000000"/>
              </a:solidFill>
              <a:latin typeface="Calibri"/>
              <a:ea typeface="Calibri"/>
              <a:cs typeface="Calibri"/>
              <a:sym typeface="Calibri"/>
            </a:rPr>
            <a:t>Enter the formula</a:t>
          </a:r>
          <a:endParaRPr sz="1400"/>
        </a:p>
        <a:p>
          <a:pPr indent="0" lvl="0" marL="0" rtl="0" algn="l">
            <a:spcBef>
              <a:spcPts val="0"/>
            </a:spcBef>
            <a:spcAft>
              <a:spcPts val="0"/>
            </a:spcAft>
            <a:buNone/>
          </a:pPr>
          <a:r>
            <a:rPr b="0" i="0" lang="en-US" sz="1100">
              <a:solidFill>
                <a:srgbClr val="000000"/>
              </a:solidFill>
              <a:latin typeface="Calibri"/>
              <a:ea typeface="Calibri"/>
              <a:cs typeface="Calibri"/>
              <a:sym typeface="Calibri"/>
            </a:rPr>
            <a:t> </a:t>
          </a:r>
          <a:endParaRPr sz="1400"/>
        </a:p>
        <a:p>
          <a:pPr indent="0" lvl="0" marL="0" rtl="0" algn="l">
            <a:spcBef>
              <a:spcPts val="0"/>
            </a:spcBef>
            <a:spcAft>
              <a:spcPts val="0"/>
            </a:spcAft>
            <a:buNone/>
          </a:pPr>
          <a:r>
            <a:rPr b="1" i="0" lang="en-US" sz="1100">
              <a:solidFill>
                <a:srgbClr val="000000"/>
              </a:solidFill>
              <a:latin typeface="Calibri"/>
              <a:ea typeface="Calibri"/>
              <a:cs typeface="Calibri"/>
              <a:sym typeface="Calibri"/>
            </a:rPr>
            <a:t>=SUMIFS(</a:t>
          </a:r>
          <a:r>
            <a:rPr b="1" i="1" lang="en-US" sz="1100">
              <a:solidFill>
                <a:srgbClr val="000000"/>
              </a:solidFill>
              <a:latin typeface="Calibri"/>
              <a:ea typeface="Calibri"/>
              <a:cs typeface="Calibri"/>
              <a:sym typeface="Calibri"/>
            </a:rPr>
            <a:t>sum_range</a:t>
          </a:r>
          <a:r>
            <a:rPr b="1" i="0" lang="en-US" sz="1100">
              <a:solidFill>
                <a:srgbClr val="000000"/>
              </a:solidFill>
              <a:latin typeface="Calibri"/>
              <a:ea typeface="Calibri"/>
              <a:cs typeface="Calibri"/>
              <a:sym typeface="Calibri"/>
            </a:rPr>
            <a:t>,</a:t>
          </a:r>
          <a:r>
            <a:rPr b="1" i="1" lang="en-US" sz="1100">
              <a:solidFill>
                <a:srgbClr val="000000"/>
              </a:solidFill>
              <a:latin typeface="Calibri"/>
              <a:ea typeface="Calibri"/>
              <a:cs typeface="Calibri"/>
              <a:sym typeface="Calibri"/>
            </a:rPr>
            <a:t>criterion_range1</a:t>
          </a:r>
          <a:r>
            <a:rPr b="1" i="0" lang="en-US" sz="1100">
              <a:solidFill>
                <a:srgbClr val="000000"/>
              </a:solidFill>
              <a:latin typeface="Calibri"/>
              <a:ea typeface="Calibri"/>
              <a:cs typeface="Calibri"/>
              <a:sym typeface="Calibri"/>
            </a:rPr>
            <a:t>,</a:t>
          </a:r>
          <a:r>
            <a:rPr b="1" i="1" lang="en-US" sz="1100">
              <a:solidFill>
                <a:srgbClr val="000000"/>
              </a:solidFill>
              <a:latin typeface="Calibri"/>
              <a:ea typeface="Calibri"/>
              <a:cs typeface="Calibri"/>
              <a:sym typeface="Calibri"/>
            </a:rPr>
            <a:t>criterion1</a:t>
          </a:r>
          <a:r>
            <a:rPr b="1" i="0" lang="en-US" sz="1100">
              <a:solidFill>
                <a:srgbClr val="000000"/>
              </a:solidFill>
              <a:latin typeface="Calibri"/>
              <a:ea typeface="Calibri"/>
              <a:cs typeface="Calibri"/>
              <a:sym typeface="Calibri"/>
            </a:rPr>
            <a:t>,</a:t>
          </a:r>
          <a:r>
            <a:rPr b="1" i="1" lang="en-US" sz="1100">
              <a:solidFill>
                <a:srgbClr val="000000"/>
              </a:solidFill>
              <a:latin typeface="Calibri"/>
              <a:ea typeface="Calibri"/>
              <a:cs typeface="Calibri"/>
              <a:sym typeface="Calibri"/>
            </a:rPr>
            <a:t>criterion_range2</a:t>
          </a:r>
          <a:r>
            <a:rPr b="1" i="0" lang="en-US" sz="1100">
              <a:solidFill>
                <a:srgbClr val="000000"/>
              </a:solidFill>
              <a:latin typeface="Calibri"/>
              <a:ea typeface="Calibri"/>
              <a:cs typeface="Calibri"/>
              <a:sym typeface="Calibri"/>
            </a:rPr>
            <a:t>,</a:t>
          </a:r>
          <a:r>
            <a:rPr b="1" i="1" lang="en-US" sz="1100">
              <a:solidFill>
                <a:srgbClr val="000000"/>
              </a:solidFill>
              <a:latin typeface="Calibri"/>
              <a:ea typeface="Calibri"/>
              <a:cs typeface="Calibri"/>
              <a:sym typeface="Calibri"/>
            </a:rPr>
            <a:t>criterion2</a:t>
          </a:r>
          <a:r>
            <a:rPr b="1" i="0" lang="en-US" sz="1100">
              <a:solidFill>
                <a:srgbClr val="000000"/>
              </a:solidFill>
              <a:latin typeface="Calibri"/>
              <a:ea typeface="Calibri"/>
              <a:cs typeface="Calibri"/>
              <a:sym typeface="Calibri"/>
            </a:rPr>
            <a:t>,...)</a:t>
          </a:r>
          <a:r>
            <a:rPr b="0" i="0" lang="en-US" sz="1100">
              <a:solidFill>
                <a:srgbClr val="000000"/>
              </a:solidFill>
              <a:latin typeface="Calibri"/>
              <a:ea typeface="Calibri"/>
              <a:cs typeface="Calibri"/>
              <a:sym typeface="Calibri"/>
            </a:rPr>
            <a:t> </a:t>
          </a:r>
          <a:endParaRPr sz="1400"/>
        </a:p>
        <a:p>
          <a:pPr indent="0" lvl="0" marL="0" rtl="0" algn="l">
            <a:spcBef>
              <a:spcPts val="0"/>
            </a:spcBef>
            <a:spcAft>
              <a:spcPts val="0"/>
            </a:spcAft>
            <a:buNone/>
          </a:pPr>
          <a:r>
            <a:t/>
          </a:r>
          <a:endParaRPr b="0" i="0" sz="1100">
            <a:solidFill>
              <a:srgbClr val="000000"/>
            </a:solidFill>
            <a:latin typeface="Calibri"/>
            <a:ea typeface="Calibri"/>
            <a:cs typeface="Calibri"/>
            <a:sym typeface="Calibri"/>
          </a:endParaRPr>
        </a:p>
        <a:p>
          <a:pPr indent="0" lvl="0" marL="0" rtl="0" algn="l">
            <a:spcBef>
              <a:spcPts val="0"/>
            </a:spcBef>
            <a:spcAft>
              <a:spcPts val="0"/>
            </a:spcAft>
            <a:buNone/>
          </a:pPr>
          <a:r>
            <a:rPr b="0" i="0" lang="en-US" sz="1100">
              <a:solidFill>
                <a:srgbClr val="000000"/>
              </a:solidFill>
              <a:latin typeface="Calibri"/>
              <a:ea typeface="Calibri"/>
              <a:cs typeface="Calibri"/>
              <a:sym typeface="Calibri"/>
            </a:rPr>
            <a:t>Again, the setup is typically like the example to the right. There is a column such as exam score to sum. The criteria impose conditions on other columns, or even the same column. Only those rows that meet all of the conditions are part of the sum.</a:t>
          </a:r>
          <a:endParaRPr sz="1400"/>
        </a:p>
        <a:p>
          <a:pPr indent="0" lvl="0" marL="0" rtl="0" algn="l">
            <a:spcBef>
              <a:spcPts val="0"/>
            </a:spcBef>
            <a:spcAft>
              <a:spcPts val="0"/>
            </a:spcAft>
            <a:buNone/>
          </a:pPr>
          <a:r>
            <a:t/>
          </a:r>
          <a:endParaRPr b="0" i="0" sz="1100">
            <a:solidFill>
              <a:srgbClr val="000000"/>
            </a:solidFill>
            <a:latin typeface="Calibri"/>
            <a:ea typeface="Calibri"/>
            <a:cs typeface="Calibri"/>
            <a:sym typeface="Calibri"/>
          </a:endParaRPr>
        </a:p>
        <a:p>
          <a:pPr indent="0" lvl="0" marL="0" rtl="0" algn="l">
            <a:spcBef>
              <a:spcPts val="0"/>
            </a:spcBef>
            <a:spcAft>
              <a:spcPts val="0"/>
            </a:spcAft>
            <a:buNone/>
          </a:pPr>
          <a:r>
            <a:rPr b="0" i="0" lang="en-US" sz="1100">
              <a:solidFill>
                <a:srgbClr val="000000"/>
              </a:solidFill>
              <a:latin typeface="Calibri"/>
              <a:ea typeface="Calibri"/>
              <a:cs typeface="Calibri"/>
              <a:sym typeface="Calibri"/>
            </a:rPr>
            <a:t>Try it! In the middle gray cell to the right, calculate the total of all scores made by the gender in cell Q3 and ages younger than the age cutoff in cell Q4. (Scroll to the right for the answer.)</a:t>
          </a:r>
          <a:endParaRPr sz="1400"/>
        </a:p>
      </xdr:txBody>
    </xdr:sp>
    <xdr:clientData fLocksWithSheet="0"/>
  </xdr:oneCellAnchor>
  <xdr:oneCellAnchor>
    <xdr:from>
      <xdr:col>1</xdr:col>
      <xdr:colOff>-9525</xdr:colOff>
      <xdr:row>50</xdr:row>
      <xdr:rowOff>-9525</xdr:rowOff>
    </xdr:from>
    <xdr:ext cx="5429250" cy="1743075"/>
    <xdr:sp>
      <xdr:nvSpPr>
        <xdr:cNvPr id="82" name="Shape 82"/>
        <xdr:cNvSpPr/>
      </xdr:nvSpPr>
      <xdr:spPr>
        <a:xfrm>
          <a:off x="2640900" y="2922750"/>
          <a:ext cx="5410200" cy="171450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AVERAGEIFS Function (Statistical Category)</a:t>
          </a:r>
          <a:endParaRPr b="1"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chemeClr val="dk1"/>
              </a:solidFill>
              <a:latin typeface="Calibri"/>
              <a:ea typeface="Calibri"/>
              <a:cs typeface="Calibri"/>
              <a:sym typeface="Calibri"/>
            </a:rPr>
            <a:t>The AVERAGEIFS function works just like the SUMIFS function, except that it averages the values in the the </a:t>
          </a:r>
          <a:r>
            <a:rPr i="1" lang="en-US" sz="1100">
              <a:solidFill>
                <a:schemeClr val="dk1"/>
              </a:solidFill>
              <a:latin typeface="Calibri"/>
              <a:ea typeface="Calibri"/>
              <a:cs typeface="Calibri"/>
              <a:sym typeface="Calibri"/>
            </a:rPr>
            <a:t>average_range</a:t>
          </a:r>
          <a:r>
            <a:rPr i="0" lang="en-US" sz="1100">
              <a:solidFill>
                <a:schemeClr val="dk1"/>
              </a:solidFill>
              <a:latin typeface="Calibri"/>
              <a:ea typeface="Calibri"/>
              <a:cs typeface="Calibri"/>
              <a:sym typeface="Calibri"/>
            </a:rPr>
            <a:t> argument.</a:t>
          </a:r>
          <a:endParaRPr sz="1100"/>
        </a:p>
        <a:p>
          <a:pPr indent="0" lvl="0" marL="0" rtl="0" algn="l">
            <a:spcBef>
              <a:spcPts val="0"/>
            </a:spcBef>
            <a:spcAft>
              <a:spcPts val="0"/>
            </a:spcAft>
            <a:buNone/>
          </a:pPr>
          <a:r>
            <a:t/>
          </a:r>
          <a:endParaRPr b="0" i="0" sz="1100">
            <a:solidFill>
              <a:schemeClr val="dk1"/>
            </a:solidFill>
            <a:latin typeface="Calibri"/>
            <a:ea typeface="Calibri"/>
            <a:cs typeface="Calibri"/>
            <a:sym typeface="Calibri"/>
          </a:endParaRPr>
        </a:p>
        <a:p>
          <a:pPr indent="0" lvl="0" marL="0" rtl="0" algn="l">
            <a:spcBef>
              <a:spcPts val="0"/>
            </a:spcBef>
            <a:spcAft>
              <a:spcPts val="0"/>
            </a:spcAft>
            <a:buNone/>
          </a:pPr>
          <a:r>
            <a:rPr b="0" i="0" lang="en-US" sz="1100">
              <a:solidFill>
                <a:schemeClr val="dk1"/>
              </a:solidFill>
              <a:latin typeface="Calibri"/>
              <a:ea typeface="Calibri"/>
              <a:cs typeface="Calibri"/>
              <a:sym typeface="Calibri"/>
            </a:rPr>
            <a:t>Try it! Calculate the average in the bottom gray cell to the right, using the same criteria as in the SUMIFS exercise above. (Scroll to the right for the answer.)</a:t>
          </a:r>
          <a:endParaRPr sz="1100"/>
        </a:p>
        <a:p>
          <a:pPr indent="0" lvl="0" marL="0" rtl="0" algn="l">
            <a:spcBef>
              <a:spcPts val="0"/>
            </a:spcBef>
            <a:spcAft>
              <a:spcPts val="0"/>
            </a:spcAft>
            <a:buNone/>
          </a:pPr>
          <a:r>
            <a:t/>
          </a:r>
          <a:endParaRPr b="0" i="0" sz="1100">
            <a:solidFill>
              <a:srgbClr val="000000"/>
            </a:solidFill>
            <a:latin typeface="Calibri"/>
            <a:ea typeface="Calibri"/>
            <a:cs typeface="Calibri"/>
            <a:sym typeface="Calibri"/>
          </a:endParaRPr>
        </a:p>
      </xdr:txBody>
    </xdr:sp>
    <xdr:clientData fLocksWithSheet="0"/>
  </xdr:oneCellAnchor>
</xdr:wsD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xdr:colOff>
      <xdr:row>2</xdr:row>
      <xdr:rowOff>-9525</xdr:rowOff>
    </xdr:from>
    <xdr:ext cx="4743450" cy="4943475"/>
    <xdr:sp>
      <xdr:nvSpPr>
        <xdr:cNvPr id="83" name="Shape 83"/>
        <xdr:cNvSpPr/>
      </xdr:nvSpPr>
      <xdr:spPr>
        <a:xfrm>
          <a:off x="2983800" y="1322550"/>
          <a:ext cx="4724400" cy="491490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SUMPRODUCT Function (Math &amp; Trig Category)</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There are many times when you need to sum products of values in two (or possibly more than two) same-size ranges. Fortunately, there is a SUMPRODUCT function that sums products quickly.</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To use the SUMPRODUCT function:</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Enter the formula </a:t>
          </a:r>
          <a:r>
            <a:rPr b="1" lang="en-US" sz="1100">
              <a:solidFill>
                <a:srgbClr val="000000"/>
              </a:solidFill>
              <a:latin typeface="Calibri"/>
              <a:ea typeface="Calibri"/>
              <a:cs typeface="Calibri"/>
              <a:sym typeface="Calibri"/>
            </a:rPr>
            <a:t>=SUMPRODUCT(</a:t>
          </a:r>
          <a:r>
            <a:rPr b="1" i="1" lang="en-US" sz="1100">
              <a:solidFill>
                <a:srgbClr val="000000"/>
              </a:solidFill>
              <a:latin typeface="Calibri"/>
              <a:ea typeface="Calibri"/>
              <a:cs typeface="Calibri"/>
              <a:sym typeface="Calibri"/>
            </a:rPr>
            <a:t>range1</a:t>
          </a:r>
          <a:r>
            <a:rPr b="1" lang="en-US" sz="1100">
              <a:solidFill>
                <a:srgbClr val="000000"/>
              </a:solidFill>
              <a:latin typeface="Calibri"/>
              <a:ea typeface="Calibri"/>
              <a:cs typeface="Calibri"/>
              <a:sym typeface="Calibri"/>
            </a:rPr>
            <a:t>,</a:t>
          </a:r>
          <a:r>
            <a:rPr b="1" i="1" lang="en-US" sz="1100">
              <a:solidFill>
                <a:srgbClr val="000000"/>
              </a:solidFill>
              <a:latin typeface="Calibri"/>
              <a:ea typeface="Calibri"/>
              <a:cs typeface="Calibri"/>
              <a:sym typeface="Calibri"/>
            </a:rPr>
            <a:t>range2</a:t>
          </a:r>
          <a:r>
            <a:rPr b="1" lang="en-US" sz="1100">
              <a:solidFill>
                <a:srgbClr val="000000"/>
              </a:solidFill>
              <a:latin typeface="Calibri"/>
              <a:ea typeface="Calibri"/>
              <a:cs typeface="Calibri"/>
              <a:sym typeface="Calibri"/>
            </a:rPr>
            <a:t>)</a:t>
          </a:r>
          <a:r>
            <a:rPr lang="en-US" sz="1100">
              <a:solidFill>
                <a:srgbClr val="000000"/>
              </a:solidFill>
              <a:latin typeface="Calibri"/>
              <a:ea typeface="Calibri"/>
              <a:cs typeface="Calibri"/>
              <a:sym typeface="Calibri"/>
            </a:rPr>
            <a:t>, where </a:t>
          </a:r>
          <a:r>
            <a:rPr i="1" lang="en-US" sz="1100">
              <a:solidFill>
                <a:srgbClr val="000000"/>
              </a:solidFill>
              <a:latin typeface="Calibri"/>
              <a:ea typeface="Calibri"/>
              <a:cs typeface="Calibri"/>
              <a:sym typeface="Calibri"/>
            </a:rPr>
            <a:t>range1</a:t>
          </a:r>
          <a:r>
            <a:rPr lang="en-US" sz="1100">
              <a:solidFill>
                <a:srgbClr val="000000"/>
              </a:solidFill>
              <a:latin typeface="Calibri"/>
              <a:ea typeface="Calibri"/>
              <a:cs typeface="Calibri"/>
              <a:sym typeface="Calibri"/>
            </a:rPr>
            <a:t> and </a:t>
          </a:r>
          <a:r>
            <a:rPr i="1" lang="en-US" sz="1100">
              <a:solidFill>
                <a:srgbClr val="000000"/>
              </a:solidFill>
              <a:latin typeface="Calibri"/>
              <a:ea typeface="Calibri"/>
              <a:cs typeface="Calibri"/>
              <a:sym typeface="Calibri"/>
            </a:rPr>
            <a:t>range2 </a:t>
          </a:r>
          <a:r>
            <a:rPr lang="en-US" sz="1100">
              <a:solidFill>
                <a:srgbClr val="000000"/>
              </a:solidFill>
              <a:latin typeface="Calibri"/>
              <a:ea typeface="Calibri"/>
              <a:cs typeface="Calibri"/>
              <a:sym typeface="Calibri"/>
            </a:rPr>
            <a:t>are exactly the same size. For example, they might be two column ranges with 10 cells each, or they might be two ranges with 4 rows and 10 columns each. The formula sums the products of the corresponding values from the two ranges.</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There can actually be more than two ranges in the SUMPRODUCT formula, separated by commas, as long as all of them have exactly the same size. This is not as common as having only two ranges, but it is sometimes useful.</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Try it! Sum the products of the two ranges in the example to the right to find the total shipping cost in the gray cell.  (Scroll to the right for the answer</a:t>
          </a:r>
          <a:r>
            <a:rPr b="0" lang="en-US" sz="1100">
              <a:solidFill>
                <a:srgbClr val="000000"/>
              </a:solidFill>
              <a:latin typeface="Calibri"/>
              <a:ea typeface="Calibri"/>
              <a:cs typeface="Calibri"/>
              <a:sym typeface="Calibri"/>
            </a:rPr>
            <a:t>.)</a:t>
          </a:r>
          <a:endParaRPr b="0" sz="1100">
            <a:solidFill>
              <a:srgbClr val="000000"/>
            </a:solidFill>
            <a:latin typeface="Calibri"/>
            <a:ea typeface="Calibri"/>
            <a:cs typeface="Calibri"/>
            <a:sym typeface="Calibri"/>
          </a:endParaRPr>
        </a:p>
        <a:p>
          <a:pPr indent="0" lvl="0" marL="0" rtl="0" algn="l">
            <a:spcBef>
              <a:spcPts val="0"/>
            </a:spcBef>
            <a:spcAft>
              <a:spcPts val="0"/>
            </a:spcAft>
            <a:buNone/>
          </a:pPr>
          <a:r>
            <a:t/>
          </a:r>
          <a:endParaRPr b="0"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By the way, if you are tempted to write the formula </a:t>
          </a:r>
          <a:r>
            <a:rPr b="0" i="1" lang="en-US" sz="1100">
              <a:solidFill>
                <a:srgbClr val="000000"/>
              </a:solidFill>
              <a:latin typeface="Calibri"/>
              <a:ea typeface="Calibri"/>
              <a:cs typeface="Calibri"/>
              <a:sym typeface="Calibri"/>
            </a:rPr>
            <a:t>without </a:t>
          </a:r>
          <a:r>
            <a:rPr b="0" lang="en-US" sz="1100">
              <a:solidFill>
                <a:srgbClr val="000000"/>
              </a:solidFill>
              <a:latin typeface="Calibri"/>
              <a:ea typeface="Calibri"/>
              <a:cs typeface="Calibri"/>
              <a:sym typeface="Calibri"/>
            </a:rPr>
            <a:t>the SUMPRODUCT function as the sum of nine products, as many beginning users</a:t>
          </a:r>
          <a:r>
            <a:rPr b="0" lang="en-US" sz="1100">
              <a:solidFill>
                <a:srgbClr val="000000"/>
              </a:solidFill>
              <a:latin typeface="Calibri"/>
              <a:ea typeface="Calibri"/>
              <a:cs typeface="Calibri"/>
              <a:sym typeface="Calibri"/>
            </a:rPr>
            <a:t> tend</a:t>
          </a:r>
          <a:r>
            <a:rPr b="0" lang="en-US" sz="1100">
              <a:solidFill>
                <a:srgbClr val="000000"/>
              </a:solidFill>
              <a:latin typeface="Calibri"/>
              <a:ea typeface="Calibri"/>
              <a:cs typeface="Calibri"/>
              <a:sym typeface="Calibri"/>
            </a:rPr>
            <a:t> to do, imagine how long your formula would be if there were 10 plants and 50 cities! The SUMPRODUCT function is extremely efficient, so get used to using</a:t>
          </a:r>
          <a:r>
            <a:rPr b="0" lang="en-US" sz="1100">
              <a:solidFill>
                <a:srgbClr val="000000"/>
              </a:solidFill>
              <a:latin typeface="Calibri"/>
              <a:ea typeface="Calibri"/>
              <a:cs typeface="Calibri"/>
              <a:sym typeface="Calibri"/>
            </a:rPr>
            <a:t> it.</a:t>
          </a:r>
          <a:endParaRPr b="0" sz="1100">
            <a:solidFill>
              <a:srgbClr val="000000"/>
            </a:solidFill>
            <a:latin typeface="Calibri"/>
            <a:ea typeface="Calibri"/>
            <a:cs typeface="Calibri"/>
            <a:sym typeface="Calibri"/>
          </a:endParaRPr>
        </a:p>
      </xdr:txBody>
    </xdr:sp>
    <xdr:clientData fLocksWithSheet="0"/>
  </xdr:oneCellAnchor>
</xdr:wsD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xdr:colOff>
      <xdr:row>2</xdr:row>
      <xdr:rowOff>-9525</xdr:rowOff>
    </xdr:from>
    <xdr:ext cx="4743450" cy="7048500"/>
    <xdr:sp>
      <xdr:nvSpPr>
        <xdr:cNvPr id="84" name="Shape 84"/>
        <xdr:cNvSpPr/>
      </xdr:nvSpPr>
      <xdr:spPr>
        <a:xfrm>
          <a:off x="2983800" y="270038"/>
          <a:ext cx="4724400" cy="701992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Lookup Tables and VLOOKUP Function (Lookup &amp; Reference Category)</a:t>
          </a:r>
          <a:endParaRPr b="1"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Lookup tables are useful when you want to compare a particular value to a set of values, and depending on where your value falls, return</a:t>
          </a:r>
          <a:r>
            <a:rPr lang="en-US" sz="1100">
              <a:solidFill>
                <a:srgbClr val="000000"/>
              </a:solidFill>
              <a:latin typeface="Calibri"/>
              <a:ea typeface="Calibri"/>
              <a:cs typeface="Calibri"/>
              <a:sym typeface="Calibri"/>
            </a:rPr>
            <a:t> the appropriate result.</a:t>
          </a:r>
          <a:r>
            <a:rPr lang="en-US" sz="1100">
              <a:solidFill>
                <a:srgbClr val="000000"/>
              </a:solidFill>
              <a:latin typeface="Calibri"/>
              <a:ea typeface="Calibri"/>
              <a:cs typeface="Calibri"/>
              <a:sym typeface="Calibri"/>
            </a:rPr>
            <a:t> For example, you might have a tax table that shows, for any income, what the corresponding tax is. There are two versions of lookup tables, vertical (VLOOKUP) and horizontal (HLOOKUP). Because they are virtually identical except that vertical goes down and horizontal goes across, only the VLOOKUP function is discussed</a:t>
          </a:r>
          <a:r>
            <a:rPr lang="en-US" sz="1100">
              <a:solidFill>
                <a:srgbClr val="000000"/>
              </a:solidFill>
              <a:latin typeface="Calibri"/>
              <a:ea typeface="Calibri"/>
              <a:cs typeface="Calibri"/>
              <a:sym typeface="Calibri"/>
            </a:rPr>
            <a:t> here</a:t>
          </a:r>
          <a:r>
            <a:rPr lang="en-US" sz="1100">
              <a:solidFill>
                <a:srgbClr val="000000"/>
              </a:solidFill>
              <a:latin typeface="Calibri"/>
              <a:ea typeface="Calibri"/>
              <a:cs typeface="Calibri"/>
              <a:sym typeface="Calibri"/>
            </a:rPr>
            <a:t>. Besides, VLOOKUP is used much more frequently than HLOOKUP.</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VLOOKUP function takes three arguments plus an optional fourth argument:</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1. The value to be compared</a:t>
          </a:r>
          <a:endParaRPr sz="1400"/>
        </a:p>
        <a:p>
          <a:pPr indent="0" lvl="0" marL="0" rtl="0" algn="l">
            <a:spcBef>
              <a:spcPts val="0"/>
            </a:spcBef>
            <a:spcAft>
              <a:spcPts val="0"/>
            </a:spcAft>
            <a:buNone/>
          </a:pPr>
          <a:r>
            <a:rPr lang="en-US" sz="1100">
              <a:solidFill>
                <a:srgbClr val="000000"/>
              </a:solidFill>
              <a:latin typeface="Calibri"/>
              <a:ea typeface="Calibri"/>
              <a:cs typeface="Calibri"/>
              <a:sym typeface="Calibri"/>
            </a:rPr>
            <a:t>2. A lookup table, with the values to be compared </a:t>
          </a:r>
          <a:r>
            <a:rPr b="0" i="1" lang="en-US" sz="1100">
              <a:solidFill>
                <a:srgbClr val="000000"/>
              </a:solidFill>
              <a:latin typeface="Calibri"/>
              <a:ea typeface="Calibri"/>
              <a:cs typeface="Calibri"/>
              <a:sym typeface="Calibri"/>
            </a:rPr>
            <a:t>always </a:t>
          </a:r>
          <a:r>
            <a:rPr b="0" i="0" lang="en-US" sz="1100">
              <a:solidFill>
                <a:srgbClr val="000000"/>
              </a:solidFill>
              <a:latin typeface="Calibri"/>
              <a:ea typeface="Calibri"/>
              <a:cs typeface="Calibri"/>
              <a:sym typeface="Calibri"/>
            </a:rPr>
            <a:t>in the left column</a:t>
          </a:r>
          <a:endParaRPr sz="1400"/>
        </a:p>
        <a:p>
          <a:pPr indent="0" lvl="0" marL="0" rtl="0" algn="l">
            <a:spcBef>
              <a:spcPts val="0"/>
            </a:spcBef>
            <a:spcAft>
              <a:spcPts val="0"/>
            </a:spcAft>
            <a:buNone/>
          </a:pPr>
          <a:r>
            <a:rPr b="0" i="0" lang="en-US" sz="1100">
              <a:solidFill>
                <a:srgbClr val="000000"/>
              </a:solidFill>
              <a:latin typeface="Calibri"/>
              <a:ea typeface="Calibri"/>
              <a:cs typeface="Calibri"/>
              <a:sym typeface="Calibri"/>
            </a:rPr>
            <a:t>3</a:t>
          </a:r>
          <a:r>
            <a:rPr b="0" i="1" lang="en-US" sz="1100">
              <a:solidFill>
                <a:srgbClr val="000000"/>
              </a:solidFill>
              <a:latin typeface="Calibri"/>
              <a:ea typeface="Calibri"/>
              <a:cs typeface="Calibri"/>
              <a:sym typeface="Calibri"/>
            </a:rPr>
            <a:t>.</a:t>
          </a:r>
          <a:r>
            <a:rPr lang="en-US" sz="1100">
              <a:solidFill>
                <a:srgbClr val="000000"/>
              </a:solidFill>
              <a:latin typeface="Calibri"/>
              <a:ea typeface="Calibri"/>
              <a:cs typeface="Calibri"/>
              <a:sym typeface="Calibri"/>
            </a:rPr>
            <a:t> The column number of the lookup table where you find the “answer”</a:t>
          </a:r>
          <a:endParaRPr sz="1400"/>
        </a:p>
        <a:p>
          <a:pPr indent="0" lvl="0" marL="0" rtl="0" algn="l">
            <a:spcBef>
              <a:spcPts val="0"/>
            </a:spcBef>
            <a:spcAft>
              <a:spcPts val="0"/>
            </a:spcAft>
            <a:buNone/>
          </a:pPr>
          <a:r>
            <a:rPr lang="en-US" sz="1100">
              <a:solidFill>
                <a:srgbClr val="000000"/>
              </a:solidFill>
              <a:latin typeface="Calibri"/>
              <a:ea typeface="Calibri"/>
              <a:cs typeface="Calibri"/>
              <a:sym typeface="Calibri"/>
            </a:rPr>
            <a:t>4. TRUE or FALSE (which is TRUE by default if omitted)</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That is, the general syntax is:</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b="1" lang="en-US" sz="1100">
              <a:solidFill>
                <a:srgbClr val="000000"/>
              </a:solidFill>
              <a:latin typeface="Calibri"/>
              <a:ea typeface="Calibri"/>
              <a:cs typeface="Calibri"/>
              <a:sym typeface="Calibri"/>
            </a:rPr>
            <a:t>=VLOOKUP(</a:t>
          </a:r>
          <a:r>
            <a:rPr b="1" i="1" lang="en-US" sz="1100">
              <a:solidFill>
                <a:srgbClr val="000000"/>
              </a:solidFill>
              <a:latin typeface="Calibri"/>
              <a:ea typeface="Calibri"/>
              <a:cs typeface="Calibri"/>
              <a:sym typeface="Calibri"/>
            </a:rPr>
            <a:t>value</a:t>
          </a:r>
          <a:r>
            <a:rPr b="1" lang="en-US" sz="1100">
              <a:solidFill>
                <a:srgbClr val="000000"/>
              </a:solidFill>
              <a:latin typeface="Calibri"/>
              <a:ea typeface="Calibri"/>
              <a:cs typeface="Calibri"/>
              <a:sym typeface="Calibri"/>
            </a:rPr>
            <a:t>,</a:t>
          </a:r>
          <a:r>
            <a:rPr b="1" i="1" lang="en-US" sz="1100">
              <a:solidFill>
                <a:srgbClr val="000000"/>
              </a:solidFill>
              <a:latin typeface="Calibri"/>
              <a:ea typeface="Calibri"/>
              <a:cs typeface="Calibri"/>
              <a:sym typeface="Calibri"/>
            </a:rPr>
            <a:t>lookup_table</a:t>
          </a:r>
          <a:r>
            <a:rPr b="1" lang="en-US" sz="1100">
              <a:solidFill>
                <a:srgbClr val="000000"/>
              </a:solidFill>
              <a:latin typeface="Calibri"/>
              <a:ea typeface="Calibri"/>
              <a:cs typeface="Calibri"/>
              <a:sym typeface="Calibri"/>
            </a:rPr>
            <a:t>,</a:t>
          </a:r>
          <a:r>
            <a:rPr b="1" i="1" lang="en-US" sz="1100">
              <a:solidFill>
                <a:srgbClr val="000000"/>
              </a:solidFill>
              <a:latin typeface="Calibri"/>
              <a:ea typeface="Calibri"/>
              <a:cs typeface="Calibri"/>
              <a:sym typeface="Calibri"/>
            </a:rPr>
            <a:t>column #,TRUE or FALSE</a:t>
          </a:r>
          <a:r>
            <a:rPr b="1" lang="en-US" sz="1100">
              <a:solidFill>
                <a:srgbClr val="000000"/>
              </a:solidFill>
              <a:latin typeface="Calibri"/>
              <a:ea typeface="Calibri"/>
              <a:cs typeface="Calibri"/>
              <a:sym typeface="Calibri"/>
            </a:rPr>
            <a:t>)</a:t>
          </a:r>
          <a:endParaRPr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optional fourth argument requires some explanation. The default value,</a:t>
          </a:r>
          <a:r>
            <a:rPr lang="en-US" sz="1100">
              <a:solidFill>
                <a:srgbClr val="000000"/>
              </a:solidFill>
              <a:latin typeface="Calibri"/>
              <a:ea typeface="Calibri"/>
              <a:cs typeface="Calibri"/>
              <a:sym typeface="Calibri"/>
            </a:rPr>
            <a:t> TRUE, indicates that you are looking for an </a:t>
          </a:r>
          <a:r>
            <a:rPr i="1" lang="en-US" sz="1100">
              <a:solidFill>
                <a:srgbClr val="000000"/>
              </a:solidFill>
              <a:latin typeface="Calibri"/>
              <a:ea typeface="Calibri"/>
              <a:cs typeface="Calibri"/>
              <a:sym typeface="Calibri"/>
            </a:rPr>
            <a:t>approximate </a:t>
          </a:r>
          <a:r>
            <a:rPr i="0" lang="en-US" sz="1100">
              <a:solidFill>
                <a:srgbClr val="000000"/>
              </a:solidFill>
              <a:latin typeface="Calibri"/>
              <a:ea typeface="Calibri"/>
              <a:cs typeface="Calibri"/>
              <a:sym typeface="Calibri"/>
            </a:rPr>
            <a:t>match; you don't necessarily expect to find your exact lookup value in the lookup table. In</a:t>
          </a:r>
          <a:r>
            <a:rPr lang="en-US" sz="1100">
              <a:solidFill>
                <a:srgbClr val="000000"/>
              </a:solidFill>
              <a:latin typeface="Calibri"/>
              <a:ea typeface="Calibri"/>
              <a:cs typeface="Calibri"/>
              <a:sym typeface="Calibri"/>
            </a:rPr>
            <a:t> this case, the first column of the lookup table </a:t>
          </a:r>
          <a:r>
            <a:rPr i="1" lang="en-US" sz="1100">
              <a:solidFill>
                <a:srgbClr val="000000"/>
              </a:solidFill>
              <a:latin typeface="Calibri"/>
              <a:ea typeface="Calibri"/>
              <a:cs typeface="Calibri"/>
              <a:sym typeface="Calibri"/>
            </a:rPr>
            <a:t>must </a:t>
          </a:r>
          <a:r>
            <a:rPr i="0" lang="en-US" sz="1100">
              <a:solidFill>
                <a:srgbClr val="000000"/>
              </a:solidFill>
              <a:latin typeface="Calibri"/>
              <a:ea typeface="Calibri"/>
              <a:cs typeface="Calibri"/>
              <a:sym typeface="Calibri"/>
            </a:rPr>
            <a:t>be in ascending order. However, if the fourth argument is FALSE, this indicates that you are looking for an </a:t>
          </a:r>
          <a:r>
            <a:rPr i="1" lang="en-US" sz="1100">
              <a:solidFill>
                <a:srgbClr val="000000"/>
              </a:solidFill>
              <a:latin typeface="Calibri"/>
              <a:ea typeface="Calibri"/>
              <a:cs typeface="Calibri"/>
              <a:sym typeface="Calibri"/>
            </a:rPr>
            <a:t>exact</a:t>
          </a:r>
          <a:r>
            <a:rPr i="0" lang="en-US" sz="1100">
              <a:solidFill>
                <a:srgbClr val="000000"/>
              </a:solidFill>
              <a:latin typeface="Calibri"/>
              <a:ea typeface="Calibri"/>
              <a:cs typeface="Calibri"/>
              <a:sym typeface="Calibri"/>
            </a:rPr>
            <a:t> match in the first column of the lookup table. In this case, it doesn't matter whether the first column is in ascending order or not. However, the function will return an error if no exact match can be found.</a:t>
          </a:r>
          <a:endParaRPr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Because the VLOOKUP function is often copied down a column, it is usually necessary to make the second argument an absolute reference. The easiest way to do this is to give the lookup table a range name such as LookupTable, because range names are always treated as absolute references. However, a range name is not absolutely necessary.</a:t>
          </a:r>
          <a:endParaRPr sz="1400"/>
        </a:p>
      </xdr:txBody>
    </xdr:sp>
    <xdr:clientData fLocksWithSheet="0"/>
  </xdr:oneCellAnchor>
  <xdr:oneCellAnchor>
    <xdr:from>
      <xdr:col>1</xdr:col>
      <xdr:colOff>-9525</xdr:colOff>
      <xdr:row>38</xdr:row>
      <xdr:rowOff>-9525</xdr:rowOff>
    </xdr:from>
    <xdr:ext cx="4743450" cy="4600575"/>
    <xdr:sp>
      <xdr:nvSpPr>
        <xdr:cNvPr id="85" name="Shape 85"/>
        <xdr:cNvSpPr/>
      </xdr:nvSpPr>
      <xdr:spPr>
        <a:xfrm>
          <a:off x="2983800" y="1489238"/>
          <a:ext cx="4724400" cy="458152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Looking</a:t>
          </a:r>
          <a:r>
            <a:rPr b="1" lang="en-US" sz="1100">
              <a:solidFill>
                <a:srgbClr val="000000"/>
              </a:solidFill>
              <a:latin typeface="Calibri"/>
              <a:ea typeface="Calibri"/>
              <a:cs typeface="Calibri"/>
              <a:sym typeface="Calibri"/>
            </a:rPr>
            <a:t> Up a Value in a Range (an Approximate Match)</a:t>
          </a:r>
          <a:endParaRPr b="1"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most common use of a lookup table is when you want</a:t>
          </a:r>
          <a:r>
            <a:rPr lang="en-US" sz="1100">
              <a:solidFill>
                <a:srgbClr val="000000"/>
              </a:solidFill>
              <a:latin typeface="Calibri"/>
              <a:ea typeface="Calibri"/>
              <a:cs typeface="Calibri"/>
              <a:sym typeface="Calibri"/>
            </a:rPr>
            <a:t> to see where a value fits in a range of values</a:t>
          </a:r>
          <a:r>
            <a:rPr lang="en-US" sz="1100">
              <a:solidFill>
                <a:srgbClr val="000000"/>
              </a:solidFill>
              <a:latin typeface="Calibri"/>
              <a:ea typeface="Calibri"/>
              <a:cs typeface="Calibri"/>
              <a:sym typeface="Calibri"/>
            </a:rPr>
            <a:t>. Then the fourth argument can then be omitted</a:t>
          </a:r>
          <a:r>
            <a:rPr lang="en-US" sz="1100">
              <a:solidFill>
                <a:srgbClr val="000000"/>
              </a:solidFill>
              <a:latin typeface="Calibri"/>
              <a:ea typeface="Calibri"/>
              <a:cs typeface="Calibri"/>
              <a:sym typeface="Calibri"/>
            </a:rPr>
            <a:t> because its default value is TRUE</a:t>
          </a:r>
          <a:r>
            <a:rPr lang="en-US" sz="1100">
              <a:solidFill>
                <a:srgbClr val="000000"/>
              </a:solidFill>
              <a:latin typeface="Calibri"/>
              <a:ea typeface="Calibri"/>
              <a:cs typeface="Calibri"/>
              <a:sym typeface="Calibri"/>
            </a:rPr>
            <a:t>. For example, suppose you want to assign letter grades to students based on a straight scale: below 60, an F: at least 60 but below 70, a D; at least 70 but below 80, a C; at least 80 but below 90, a B; and 90 or above, an A. The lookup table to the right</a:t>
          </a:r>
          <a:r>
            <a:rPr lang="en-US" sz="1100">
              <a:solidFill>
                <a:srgbClr val="000000"/>
              </a:solidFill>
              <a:latin typeface="Calibri"/>
              <a:ea typeface="Calibri"/>
              <a:cs typeface="Calibri"/>
              <a:sym typeface="Calibri"/>
            </a:rPr>
            <a:t> </a:t>
          </a:r>
          <a:r>
            <a:rPr lang="en-US" sz="1100">
              <a:solidFill>
                <a:srgbClr val="000000"/>
              </a:solidFill>
              <a:latin typeface="Calibri"/>
              <a:ea typeface="Calibri"/>
              <a:cs typeface="Calibri"/>
              <a:sym typeface="Calibri"/>
            </a:rPr>
            <a:t>(columns O and P) shows how you would set this up. The comparison column in the lookup table starts at 0 (the lowest grade possible) and then records the cutoff scores 60 through 90.</a:t>
          </a:r>
          <a:endParaRPr sz="1100">
            <a:solidFill>
              <a:srgbClr val="000000"/>
            </a:solidFill>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formula in the gray cell is </a:t>
          </a:r>
          <a:r>
            <a:rPr b="1" lang="en-US" sz="1100">
              <a:solidFill>
                <a:srgbClr val="000000"/>
              </a:solidFill>
              <a:latin typeface="Calibri"/>
              <a:ea typeface="Calibri"/>
              <a:cs typeface="Calibri"/>
              <a:sym typeface="Calibri"/>
            </a:rPr>
            <a:t>=VLOOKUP(L40,$O$40:$</a:t>
          </a:r>
          <a:r>
            <a:rPr b="0" lang="en-US" sz="1100">
              <a:solidFill>
                <a:srgbClr val="000000"/>
              </a:solidFill>
              <a:latin typeface="Calibri"/>
              <a:ea typeface="Calibri"/>
              <a:cs typeface="Calibri"/>
              <a:sym typeface="Calibri"/>
            </a:rPr>
            <a:t>P$44,2), which</a:t>
          </a:r>
          <a:r>
            <a:rPr lang="en-US" sz="1100">
              <a:solidFill>
                <a:srgbClr val="000000"/>
              </a:solidFill>
              <a:latin typeface="Calibri"/>
              <a:ea typeface="Calibri"/>
              <a:cs typeface="Calibri"/>
              <a:sym typeface="Calibri"/>
            </a:rPr>
            <a:t> is copied down column M. This formula compares the value in L40 (67) to the values in column O and chooses the largest value less than or equal to it. This is 60. Then because the third</a:t>
          </a:r>
          <a:r>
            <a:rPr lang="en-US" sz="1100">
              <a:solidFill>
                <a:srgbClr val="000000"/>
              </a:solidFill>
              <a:latin typeface="Calibri"/>
              <a:ea typeface="Calibri"/>
              <a:cs typeface="Calibri"/>
              <a:sym typeface="Calibri"/>
            </a:rPr>
            <a:t> </a:t>
          </a:r>
          <a:r>
            <a:rPr lang="en-US" sz="1100">
              <a:solidFill>
                <a:srgbClr val="000000"/>
              </a:solidFill>
              <a:latin typeface="Calibri"/>
              <a:ea typeface="Calibri"/>
              <a:cs typeface="Calibri"/>
              <a:sym typeface="Calibri"/>
            </a:rPr>
            <a:t>argument in the VLOOKUP function is 2, the score reported in the gray cell comes from the </a:t>
          </a:r>
          <a:r>
            <a:rPr i="1" lang="en-US" sz="1100">
              <a:solidFill>
                <a:srgbClr val="000000"/>
              </a:solidFill>
              <a:latin typeface="Calibri"/>
              <a:ea typeface="Calibri"/>
              <a:cs typeface="Calibri"/>
              <a:sym typeface="Calibri"/>
            </a:rPr>
            <a:t>second</a:t>
          </a:r>
          <a:r>
            <a:rPr lang="en-US" sz="1100">
              <a:solidFill>
                <a:srgbClr val="000000"/>
              </a:solidFill>
              <a:latin typeface="Calibri"/>
              <a:ea typeface="Calibri"/>
              <a:cs typeface="Calibri"/>
              <a:sym typeface="Calibri"/>
            </a:rPr>
            <a:t> column of the lookup table next to 60, namely, D.</a:t>
          </a:r>
          <a:endParaRPr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Try it! For the orders to the right, create a lookup table in columns O and P, and a copyable VLOOKUP formula</a:t>
          </a:r>
          <a:r>
            <a:rPr b="0" lang="en-US" sz="1100">
              <a:solidFill>
                <a:srgbClr val="000000"/>
              </a:solidFill>
              <a:latin typeface="Calibri"/>
              <a:ea typeface="Calibri"/>
              <a:cs typeface="Calibri"/>
              <a:sym typeface="Calibri"/>
            </a:rPr>
            <a:t> </a:t>
          </a:r>
          <a:r>
            <a:rPr b="0" lang="en-US" sz="1100">
              <a:solidFill>
                <a:srgbClr val="000000"/>
              </a:solidFill>
              <a:latin typeface="Calibri"/>
              <a:ea typeface="Calibri"/>
              <a:cs typeface="Calibri"/>
              <a:sym typeface="Calibri"/>
            </a:rPr>
            <a:t>in column M. Assume there is quantity discount pricing: for orders less than 300 units, the unit price is $3.00; for orders of at least 300 units but less than 400, the unit price is $2.50; for orders of 400 units or more, the unit price is $2.00. (Scroll to the right</a:t>
          </a:r>
          <a:r>
            <a:rPr b="0" lang="en-US" sz="1100">
              <a:solidFill>
                <a:srgbClr val="000000"/>
              </a:solidFill>
              <a:latin typeface="Calibri"/>
              <a:ea typeface="Calibri"/>
              <a:cs typeface="Calibri"/>
              <a:sym typeface="Calibri"/>
            </a:rPr>
            <a:t> for </a:t>
          </a:r>
          <a:r>
            <a:rPr b="0" lang="en-US" sz="1100">
              <a:solidFill>
                <a:srgbClr val="000000"/>
              </a:solidFill>
              <a:latin typeface="Calibri"/>
              <a:ea typeface="Calibri"/>
              <a:cs typeface="Calibri"/>
              <a:sym typeface="Calibri"/>
            </a:rPr>
            <a:t>the answer.)</a:t>
          </a:r>
          <a:endParaRPr sz="1400"/>
        </a:p>
      </xdr:txBody>
    </xdr:sp>
    <xdr:clientData fLocksWithSheet="0"/>
  </xdr:oneCellAnchor>
  <xdr:oneCellAnchor>
    <xdr:from>
      <xdr:col>1</xdr:col>
      <xdr:colOff>-9525</xdr:colOff>
      <xdr:row>62</xdr:row>
      <xdr:rowOff>171450</xdr:rowOff>
    </xdr:from>
    <xdr:ext cx="4743450" cy="3924300"/>
    <xdr:sp>
      <xdr:nvSpPr>
        <xdr:cNvPr id="86" name="Shape 86"/>
        <xdr:cNvSpPr/>
      </xdr:nvSpPr>
      <xdr:spPr>
        <a:xfrm>
          <a:off x="2983800" y="1827375"/>
          <a:ext cx="4724400" cy="390525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Looking for an Exact Match</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In the examples above, it wouldn't make sense to look</a:t>
          </a:r>
          <a:r>
            <a:rPr lang="en-US" sz="1100">
              <a:solidFill>
                <a:srgbClr val="000000"/>
              </a:solidFill>
              <a:latin typeface="Calibri"/>
              <a:ea typeface="Calibri"/>
              <a:cs typeface="Calibri"/>
              <a:sym typeface="Calibri"/>
            </a:rPr>
            <a:t> for an exact match because there usually isn't one. For example, a typical score such as 67 does not exactly match any of the values in the first column of the lookup table. However, there are many cases when it does make sense to look for an exact match. Then there are three things to remember. (1) The fourth arguments is not optional; it must be FALSE. (2) The first column of the lookup table doesn't have to be in ascending order; it can be, but order doesn't matter. (3) If no exact match exists, the function returns an error.</a:t>
          </a:r>
          <a:endParaRPr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Try it! Use a VLOOKUP function in column M to find the gradepoints for each student,</a:t>
          </a:r>
          <a:r>
            <a:rPr b="0" lang="en-US" sz="1100">
              <a:solidFill>
                <a:srgbClr val="000000"/>
              </a:solidFill>
              <a:latin typeface="Calibri"/>
              <a:ea typeface="Calibri"/>
              <a:cs typeface="Calibri"/>
              <a:sym typeface="Calibri"/>
            </a:rPr>
            <a:t> using the lookup table in columns O and P. What happens with Williams? (Scroll to the right for the answers.)</a:t>
          </a:r>
          <a:endParaRPr b="0" sz="1100">
            <a:solidFill>
              <a:srgbClr val="000000"/>
            </a:solidFill>
            <a:latin typeface="Calibri"/>
            <a:ea typeface="Calibri"/>
            <a:cs typeface="Calibri"/>
            <a:sym typeface="Calibri"/>
          </a:endParaRPr>
        </a:p>
        <a:p>
          <a:pPr indent="0" lvl="0" marL="0" rtl="0" algn="l">
            <a:spcBef>
              <a:spcPts val="0"/>
            </a:spcBef>
            <a:spcAft>
              <a:spcPts val="0"/>
            </a:spcAft>
            <a:buNone/>
          </a:pPr>
          <a:r>
            <a:t/>
          </a:r>
          <a:endParaRPr b="0"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Note that the grades in column O of the lookup table are in the “natural” order, but they are not in Excel’s A-Z sort order. Therefore, FALSE </a:t>
          </a:r>
          <a:r>
            <a:rPr b="0" i="1" lang="en-US" sz="1100">
              <a:solidFill>
                <a:srgbClr val="000000"/>
              </a:solidFill>
              <a:latin typeface="Calibri"/>
              <a:ea typeface="Calibri"/>
              <a:cs typeface="Calibri"/>
              <a:sym typeface="Calibri"/>
            </a:rPr>
            <a:t>must</a:t>
          </a:r>
          <a:r>
            <a:rPr b="0" lang="en-US" sz="1100">
              <a:solidFill>
                <a:srgbClr val="000000"/>
              </a:solidFill>
              <a:latin typeface="Calibri"/>
              <a:ea typeface="Calibri"/>
              <a:cs typeface="Calibri"/>
              <a:sym typeface="Calibri"/>
            </a:rPr>
            <a:t> be entered as the fourth argument in the VLOOKUP function. Try it with the fourth argument TRUE to confirm</a:t>
          </a:r>
          <a:r>
            <a:rPr b="0" lang="en-US" sz="1100">
              <a:solidFill>
                <a:srgbClr val="000000"/>
              </a:solidFill>
              <a:latin typeface="Calibri"/>
              <a:ea typeface="Calibri"/>
              <a:cs typeface="Calibri"/>
              <a:sym typeface="Calibri"/>
            </a:rPr>
            <a:t> that you get incorrect results</a:t>
          </a:r>
          <a:r>
            <a:rPr b="0" lang="en-US" sz="1100">
              <a:solidFill>
                <a:srgbClr val="000000"/>
              </a:solidFill>
              <a:latin typeface="Calibri"/>
              <a:ea typeface="Calibri"/>
              <a:cs typeface="Calibri"/>
              <a:sym typeface="Calibri"/>
            </a:rPr>
            <a:t>.</a:t>
          </a:r>
          <a:endParaRPr sz="1400"/>
        </a:p>
      </xdr:txBody>
    </xdr:sp>
    <xdr:clientData fLocksWithSheet="0"/>
  </xdr:oneCellAnchor>
  <xdr:oneCellAnchor>
    <xdr:from>
      <xdr:col>29</xdr:col>
      <xdr:colOff>476250</xdr:colOff>
      <xdr:row>72</xdr:row>
      <xdr:rowOff>171450</xdr:rowOff>
    </xdr:from>
    <xdr:ext cx="2076450" cy="704850"/>
    <xdr:sp>
      <xdr:nvSpPr>
        <xdr:cNvPr id="87" name="Shape 87"/>
        <xdr:cNvSpPr txBox="1"/>
      </xdr:nvSpPr>
      <xdr:spPr>
        <a:xfrm>
          <a:off x="4312538" y="3432338"/>
          <a:ext cx="2066925" cy="695325"/>
        </a:xfrm>
        <a:prstGeom prst="rect">
          <a:avLst/>
        </a:prstGeom>
        <a:solidFill>
          <a:srgbClr val="E6E6E6"/>
        </a:solidFill>
        <a:ln cap="flat" cmpd="sng" w="9525">
          <a:solidFill>
            <a:srgbClr val="BABABA"/>
          </a:solidFill>
          <a:prstDash val="solid"/>
          <a:round/>
          <a:headEnd len="sm" w="sm" type="none"/>
          <a:tailEnd len="sm" w="sm" type="none"/>
        </a:ln>
        <a:effectLst>
          <a:outerShdw blurRad="50800" algn="tr" dir="8100000" dist="38100">
            <a:srgbClr val="000000">
              <a:alpha val="40000"/>
            </a:srgbClr>
          </a:outerShdw>
        </a:effectLst>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000000"/>
              </a:solidFill>
              <a:latin typeface="Calibri"/>
              <a:ea typeface="Calibri"/>
              <a:cs typeface="Calibri"/>
              <a:sym typeface="Calibri"/>
            </a:rPr>
            <a:t>Williams's grade</a:t>
          </a:r>
          <a:r>
            <a:rPr lang="en-US" sz="1100">
              <a:solidFill>
                <a:srgbClr val="000000"/>
              </a:solidFill>
              <a:latin typeface="Calibri"/>
              <a:ea typeface="Calibri"/>
              <a:cs typeface="Calibri"/>
              <a:sym typeface="Calibri"/>
            </a:rPr>
            <a:t> (D) isn't in the lookup table, so an error results.</a:t>
          </a:r>
          <a:endParaRPr sz="1100">
            <a:solidFill>
              <a:srgbClr val="000000"/>
            </a:solidFill>
          </a:endParaRPr>
        </a:p>
      </xdr:txBody>
    </xdr:sp>
    <xdr:clientData fLocksWithSheet="0"/>
  </xdr:oneCellAnchor>
</xdr:wsD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xdr:colOff>
      <xdr:row>2</xdr:row>
      <xdr:rowOff>-9525</xdr:rowOff>
    </xdr:from>
    <xdr:ext cx="4781550" cy="2562225"/>
    <xdr:sp>
      <xdr:nvSpPr>
        <xdr:cNvPr id="88" name="Shape 88"/>
        <xdr:cNvSpPr/>
      </xdr:nvSpPr>
      <xdr:spPr>
        <a:xfrm>
          <a:off x="2964750" y="2508413"/>
          <a:ext cx="4762500" cy="254317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INT (Integer) Function (Math &amp; Trig Category)</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INT</a:t>
          </a:r>
          <a:r>
            <a:rPr lang="en-US" sz="1100">
              <a:solidFill>
                <a:srgbClr val="000000"/>
              </a:solidFill>
              <a:latin typeface="Calibri"/>
              <a:ea typeface="Calibri"/>
              <a:cs typeface="Calibri"/>
              <a:sym typeface="Calibri"/>
            </a:rPr>
            <a:t> </a:t>
          </a:r>
          <a:r>
            <a:rPr lang="en-US" sz="1100">
              <a:solidFill>
                <a:srgbClr val="000000"/>
              </a:solidFill>
              <a:latin typeface="Calibri"/>
              <a:ea typeface="Calibri"/>
              <a:cs typeface="Calibri"/>
              <a:sym typeface="Calibri"/>
            </a:rPr>
            <a:t>function takes a decimal value and returns an integer</a:t>
          </a:r>
          <a:r>
            <a:rPr lang="en-US" sz="1100">
              <a:solidFill>
                <a:srgbClr val="000000"/>
              </a:solidFill>
              <a:latin typeface="Calibri"/>
              <a:ea typeface="Calibri"/>
              <a:cs typeface="Calibri"/>
              <a:sym typeface="Calibri"/>
            </a:rPr>
            <a:t> by "chopping off" (truncating) the decimal. More exactly, it returns the integer just to the left of the given decimal number on the number line. It does </a:t>
          </a:r>
          <a:r>
            <a:rPr i="1" lang="en-US" sz="1100">
              <a:solidFill>
                <a:srgbClr val="000000"/>
              </a:solidFill>
              <a:latin typeface="Calibri"/>
              <a:ea typeface="Calibri"/>
              <a:cs typeface="Calibri"/>
              <a:sym typeface="Calibri"/>
            </a:rPr>
            <a:t>not </a:t>
          </a:r>
          <a:r>
            <a:rPr i="0" lang="en-US" sz="1100">
              <a:solidFill>
                <a:srgbClr val="000000"/>
              </a:solidFill>
              <a:latin typeface="Calibri"/>
              <a:ea typeface="Calibri"/>
              <a:cs typeface="Calibri"/>
              <a:sym typeface="Calibri"/>
            </a:rPr>
            <a:t>round to the nearest integer. </a:t>
          </a:r>
          <a:r>
            <a:rPr lang="en-US" sz="1100">
              <a:solidFill>
                <a:srgbClr val="000000"/>
              </a:solidFill>
              <a:latin typeface="Calibri"/>
              <a:ea typeface="Calibri"/>
              <a:cs typeface="Calibri"/>
              <a:sym typeface="Calibri"/>
            </a:rPr>
            <a:t>To use it:</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Enter the formula </a:t>
          </a:r>
          <a:r>
            <a:rPr b="1" lang="en-US" sz="1100">
              <a:solidFill>
                <a:srgbClr val="000000"/>
              </a:solidFill>
              <a:latin typeface="Calibri"/>
              <a:ea typeface="Calibri"/>
              <a:cs typeface="Calibri"/>
              <a:sym typeface="Calibri"/>
            </a:rPr>
            <a:t>=INT(</a:t>
          </a:r>
          <a:r>
            <a:rPr b="1" i="1" lang="en-US" sz="1100">
              <a:solidFill>
                <a:srgbClr val="000000"/>
              </a:solidFill>
              <a:latin typeface="Calibri"/>
              <a:ea typeface="Calibri"/>
              <a:cs typeface="Calibri"/>
              <a:sym typeface="Calibri"/>
            </a:rPr>
            <a:t>value</a:t>
          </a:r>
          <a:r>
            <a:rPr b="1" i="0" lang="en-US" sz="1100">
              <a:solidFill>
                <a:srgbClr val="000000"/>
              </a:solidFill>
              <a:latin typeface="Calibri"/>
              <a:ea typeface="Calibri"/>
              <a:cs typeface="Calibri"/>
              <a:sym typeface="Calibri"/>
            </a:rPr>
            <a:t>)</a:t>
          </a:r>
          <a:r>
            <a:rPr b="0" i="0" lang="en-US" sz="1100">
              <a:solidFill>
                <a:srgbClr val="000000"/>
              </a:solidFill>
              <a:latin typeface="Calibri"/>
              <a:ea typeface="Calibri"/>
              <a:cs typeface="Calibri"/>
              <a:sym typeface="Calibri"/>
            </a:rPr>
            <a:t>, where </a:t>
          </a:r>
          <a:r>
            <a:rPr b="0" i="1" lang="en-US" sz="1100">
              <a:solidFill>
                <a:srgbClr val="000000"/>
              </a:solidFill>
              <a:latin typeface="Calibri"/>
              <a:ea typeface="Calibri"/>
              <a:cs typeface="Calibri"/>
              <a:sym typeface="Calibri"/>
            </a:rPr>
            <a:t>value </a:t>
          </a:r>
          <a:r>
            <a:rPr b="0" i="0" lang="en-US" sz="1100">
              <a:solidFill>
                <a:srgbClr val="000000"/>
              </a:solidFill>
              <a:latin typeface="Calibri"/>
              <a:ea typeface="Calibri"/>
              <a:cs typeface="Calibri"/>
              <a:sym typeface="Calibri"/>
            </a:rPr>
            <a:t>is a number or a reference to a numeric cell. </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Try it! In row 5, apply the INT function to the numbers in row 4. (Scroll to the right for answers.)</a:t>
          </a:r>
          <a:endParaRPr sz="1400"/>
        </a:p>
      </xdr:txBody>
    </xdr:sp>
    <xdr:clientData fLocksWithSheet="0"/>
  </xdr:oneCellAnchor>
  <xdr:oneCellAnchor>
    <xdr:from>
      <xdr:col>1</xdr:col>
      <xdr:colOff>-9525</xdr:colOff>
      <xdr:row>16</xdr:row>
      <xdr:rowOff>-9525</xdr:rowOff>
    </xdr:from>
    <xdr:ext cx="4781550" cy="3181350"/>
    <xdr:sp>
      <xdr:nvSpPr>
        <xdr:cNvPr id="89" name="Shape 89"/>
        <xdr:cNvSpPr/>
      </xdr:nvSpPr>
      <xdr:spPr>
        <a:xfrm>
          <a:off x="2964750" y="2198850"/>
          <a:ext cx="4762500" cy="316230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ROUND Function (Math &amp; Trig Category)</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ROUND function rounds a value to</a:t>
          </a:r>
          <a:r>
            <a:rPr lang="en-US" sz="1100">
              <a:solidFill>
                <a:srgbClr val="000000"/>
              </a:solidFill>
              <a:latin typeface="Calibri"/>
              <a:ea typeface="Calibri"/>
              <a:cs typeface="Calibri"/>
              <a:sym typeface="Calibri"/>
            </a:rPr>
            <a:t> the number of decimals you specify. To use it:</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Enter the formula </a:t>
          </a:r>
          <a:r>
            <a:rPr b="1" lang="en-US" sz="1100">
              <a:solidFill>
                <a:srgbClr val="000000"/>
              </a:solidFill>
              <a:latin typeface="Calibri"/>
              <a:ea typeface="Calibri"/>
              <a:cs typeface="Calibri"/>
              <a:sym typeface="Calibri"/>
            </a:rPr>
            <a:t>=ROUND(</a:t>
          </a:r>
          <a:r>
            <a:rPr b="1" i="1" lang="en-US" sz="1100">
              <a:solidFill>
                <a:srgbClr val="000000"/>
              </a:solidFill>
              <a:latin typeface="Calibri"/>
              <a:ea typeface="Calibri"/>
              <a:cs typeface="Calibri"/>
              <a:sym typeface="Calibri"/>
            </a:rPr>
            <a:t>value,decimals)</a:t>
          </a:r>
          <a:r>
            <a:rPr b="0" i="1" lang="en-US" sz="1100">
              <a:solidFill>
                <a:srgbClr val="000000"/>
              </a:solidFill>
              <a:latin typeface="Calibri"/>
              <a:ea typeface="Calibri"/>
              <a:cs typeface="Calibri"/>
              <a:sym typeface="Calibri"/>
            </a:rPr>
            <a:t>,</a:t>
          </a:r>
          <a:r>
            <a:rPr b="0" i="0" lang="en-US" sz="1100">
              <a:solidFill>
                <a:srgbClr val="000000"/>
              </a:solidFill>
              <a:latin typeface="Calibri"/>
              <a:ea typeface="Calibri"/>
              <a:cs typeface="Calibri"/>
              <a:sym typeface="Calibri"/>
            </a:rPr>
            <a:t> where </a:t>
          </a:r>
          <a:r>
            <a:rPr b="0" i="1" lang="en-US" sz="1100">
              <a:solidFill>
                <a:srgbClr val="000000"/>
              </a:solidFill>
              <a:latin typeface="Calibri"/>
              <a:ea typeface="Calibri"/>
              <a:cs typeface="Calibri"/>
              <a:sym typeface="Calibri"/>
            </a:rPr>
            <a:t>value </a:t>
          </a:r>
          <a:r>
            <a:rPr b="0" i="0" lang="en-US" sz="1100">
              <a:solidFill>
                <a:srgbClr val="000000"/>
              </a:solidFill>
              <a:latin typeface="Calibri"/>
              <a:ea typeface="Calibri"/>
              <a:cs typeface="Calibri"/>
              <a:sym typeface="Calibri"/>
            </a:rPr>
            <a:t>is a number or a reference to a numeric cell, and </a:t>
          </a:r>
          <a:r>
            <a:rPr b="0" i="1" lang="en-US" sz="1100">
              <a:solidFill>
                <a:srgbClr val="000000"/>
              </a:solidFill>
              <a:latin typeface="Calibri"/>
              <a:ea typeface="Calibri"/>
              <a:cs typeface="Calibri"/>
              <a:sym typeface="Calibri"/>
            </a:rPr>
            <a:t>decimals </a:t>
          </a:r>
          <a:r>
            <a:rPr b="0" i="0" lang="en-US" sz="1100">
              <a:solidFill>
                <a:srgbClr val="000000"/>
              </a:solidFill>
              <a:latin typeface="Calibri"/>
              <a:ea typeface="Calibri"/>
              <a:cs typeface="Calibri"/>
              <a:sym typeface="Calibri"/>
            </a:rPr>
            <a:t>indicates the number of decimal places to round to. If </a:t>
          </a:r>
          <a:r>
            <a:rPr b="0" i="1" lang="en-US" sz="1100">
              <a:solidFill>
                <a:srgbClr val="000000"/>
              </a:solidFill>
              <a:latin typeface="Calibri"/>
              <a:ea typeface="Calibri"/>
              <a:cs typeface="Calibri"/>
              <a:sym typeface="Calibri"/>
            </a:rPr>
            <a:t>decimals </a:t>
          </a:r>
          <a:r>
            <a:rPr b="0" i="0" lang="en-US" sz="1100">
              <a:solidFill>
                <a:srgbClr val="000000"/>
              </a:solidFill>
              <a:latin typeface="Calibri"/>
              <a:ea typeface="Calibri"/>
              <a:cs typeface="Calibri"/>
              <a:sym typeface="Calibri"/>
            </a:rPr>
            <a:t>is 0, it rounds to the nearest integer. If </a:t>
          </a:r>
          <a:r>
            <a:rPr b="0" i="1" lang="en-US" sz="1100">
              <a:solidFill>
                <a:srgbClr val="000000"/>
              </a:solidFill>
              <a:latin typeface="Calibri"/>
              <a:ea typeface="Calibri"/>
              <a:cs typeface="Calibri"/>
              <a:sym typeface="Calibri"/>
            </a:rPr>
            <a:t>decimals </a:t>
          </a:r>
          <a:r>
            <a:rPr b="0" i="0" lang="en-US" sz="1100">
              <a:solidFill>
                <a:srgbClr val="000000"/>
              </a:solidFill>
              <a:latin typeface="Calibri"/>
              <a:ea typeface="Calibri"/>
              <a:cs typeface="Calibri"/>
              <a:sym typeface="Calibri"/>
            </a:rPr>
            <a:t>is positive, it rounds to this many decimals. If </a:t>
          </a:r>
          <a:r>
            <a:rPr b="0" i="1" lang="en-US" sz="1100">
              <a:solidFill>
                <a:srgbClr val="000000"/>
              </a:solidFill>
              <a:latin typeface="Calibri"/>
              <a:ea typeface="Calibri"/>
              <a:cs typeface="Calibri"/>
              <a:sym typeface="Calibri"/>
            </a:rPr>
            <a:t>decimals </a:t>
          </a:r>
          <a:r>
            <a:rPr b="0" i="0" lang="en-US" sz="1100">
              <a:solidFill>
                <a:srgbClr val="000000"/>
              </a:solidFill>
              <a:latin typeface="Calibri"/>
              <a:ea typeface="Calibri"/>
              <a:cs typeface="Calibri"/>
              <a:sym typeface="Calibri"/>
            </a:rPr>
            <a:t>is negative, it rounds to the nearest ten (if </a:t>
          </a:r>
          <a:r>
            <a:rPr b="0" i="1" lang="en-US" sz="1100">
              <a:solidFill>
                <a:srgbClr val="000000"/>
              </a:solidFill>
              <a:latin typeface="Calibri"/>
              <a:ea typeface="Calibri"/>
              <a:cs typeface="Calibri"/>
              <a:sym typeface="Calibri"/>
            </a:rPr>
            <a:t>decimals </a:t>
          </a:r>
          <a:r>
            <a:rPr b="0" i="0" lang="en-US" sz="1100">
              <a:solidFill>
                <a:srgbClr val="000000"/>
              </a:solidFill>
              <a:latin typeface="Calibri"/>
              <a:ea typeface="Calibri"/>
              <a:cs typeface="Calibri"/>
              <a:sym typeface="Calibri"/>
            </a:rPr>
            <a:t>= -1), the nearest hundred (if </a:t>
          </a:r>
          <a:r>
            <a:rPr b="0" i="1" lang="en-US" sz="1100">
              <a:solidFill>
                <a:srgbClr val="000000"/>
              </a:solidFill>
              <a:latin typeface="Calibri"/>
              <a:ea typeface="Calibri"/>
              <a:cs typeface="Calibri"/>
              <a:sym typeface="Calibri"/>
            </a:rPr>
            <a:t>decimals </a:t>
          </a:r>
          <a:r>
            <a:rPr b="0" i="0" lang="en-US" sz="1100">
              <a:solidFill>
                <a:srgbClr val="000000"/>
              </a:solidFill>
              <a:latin typeface="Calibri"/>
              <a:ea typeface="Calibri"/>
              <a:cs typeface="Calibri"/>
              <a:sym typeface="Calibri"/>
            </a:rPr>
            <a:t>= -2), the nearest thousand (if </a:t>
          </a:r>
          <a:r>
            <a:rPr b="0" i="1" lang="en-US" sz="1100">
              <a:solidFill>
                <a:srgbClr val="000000"/>
              </a:solidFill>
              <a:latin typeface="Calibri"/>
              <a:ea typeface="Calibri"/>
              <a:cs typeface="Calibri"/>
              <a:sym typeface="Calibri"/>
            </a:rPr>
            <a:t>decimals </a:t>
          </a:r>
          <a:r>
            <a:rPr b="0" i="0" lang="en-US" sz="1100">
              <a:solidFill>
                <a:srgbClr val="000000"/>
              </a:solidFill>
              <a:latin typeface="Calibri"/>
              <a:ea typeface="Calibri"/>
              <a:cs typeface="Calibri"/>
              <a:sym typeface="Calibri"/>
            </a:rPr>
            <a:t>= -3), and so on.</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Try it! In row 20, apply the ROUND function to the numbers in row 18, using the </a:t>
          </a:r>
          <a:r>
            <a:rPr i="1" lang="en-US" sz="1100">
              <a:solidFill>
                <a:srgbClr val="000000"/>
              </a:solidFill>
              <a:latin typeface="Calibri"/>
              <a:ea typeface="Calibri"/>
              <a:cs typeface="Calibri"/>
              <a:sym typeface="Calibri"/>
            </a:rPr>
            <a:t>decimals </a:t>
          </a:r>
          <a:r>
            <a:rPr i="0" lang="en-US" sz="1100">
              <a:solidFill>
                <a:srgbClr val="000000"/>
              </a:solidFill>
              <a:latin typeface="Calibri"/>
              <a:ea typeface="Calibri"/>
              <a:cs typeface="Calibri"/>
              <a:sym typeface="Calibri"/>
            </a:rPr>
            <a:t>values in row 19</a:t>
          </a:r>
          <a:r>
            <a:rPr lang="en-US" sz="1100">
              <a:solidFill>
                <a:srgbClr val="000000"/>
              </a:solidFill>
              <a:latin typeface="Calibri"/>
              <a:ea typeface="Calibri"/>
              <a:cs typeface="Calibri"/>
              <a:sym typeface="Calibri"/>
            </a:rPr>
            <a:t>. (Scroll to the right for answers.)</a:t>
          </a:r>
          <a:endParaRPr sz="1100">
            <a:solidFill>
              <a:srgbClr val="000000"/>
            </a:solidFill>
            <a:latin typeface="Calibri"/>
            <a:ea typeface="Calibri"/>
            <a:cs typeface="Calibri"/>
            <a:sym typeface="Calibri"/>
          </a:endParaRPr>
        </a:p>
      </xdr:txBody>
    </xdr:sp>
    <xdr:clientData fLocksWithSheet="0"/>
  </xdr:oneCellAnchor>
  <xdr:oneCellAnchor>
    <xdr:from>
      <xdr:col>1</xdr:col>
      <xdr:colOff>-9525</xdr:colOff>
      <xdr:row>32</xdr:row>
      <xdr:rowOff>171450</xdr:rowOff>
    </xdr:from>
    <xdr:ext cx="4781550" cy="4762500"/>
    <xdr:sp>
      <xdr:nvSpPr>
        <xdr:cNvPr id="90" name="Shape 90"/>
        <xdr:cNvSpPr/>
      </xdr:nvSpPr>
      <xdr:spPr>
        <a:xfrm>
          <a:off x="2964750" y="1408275"/>
          <a:ext cx="4762500" cy="474345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CEILING and</a:t>
          </a:r>
          <a:r>
            <a:rPr b="1" lang="en-US" sz="1100">
              <a:solidFill>
                <a:srgbClr val="000000"/>
              </a:solidFill>
              <a:latin typeface="Calibri"/>
              <a:ea typeface="Calibri"/>
              <a:cs typeface="Calibri"/>
              <a:sym typeface="Calibri"/>
            </a:rPr>
            <a:t> FLOOR</a:t>
          </a:r>
          <a:r>
            <a:rPr b="1" lang="en-US" sz="1100">
              <a:solidFill>
                <a:srgbClr val="000000"/>
              </a:solidFill>
              <a:latin typeface="Calibri"/>
              <a:ea typeface="Calibri"/>
              <a:cs typeface="Calibri"/>
              <a:sym typeface="Calibri"/>
            </a:rPr>
            <a:t> Functions (Math &amp; Trig Category)</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CEILING</a:t>
          </a:r>
          <a:r>
            <a:rPr lang="en-US" sz="1100">
              <a:solidFill>
                <a:srgbClr val="000000"/>
              </a:solidFill>
              <a:latin typeface="Calibri"/>
              <a:ea typeface="Calibri"/>
              <a:cs typeface="Calibri"/>
              <a:sym typeface="Calibri"/>
            </a:rPr>
            <a:t> function rounds a number </a:t>
          </a:r>
          <a:r>
            <a:rPr i="1" lang="en-US" sz="1100">
              <a:solidFill>
                <a:srgbClr val="000000"/>
              </a:solidFill>
              <a:latin typeface="Calibri"/>
              <a:ea typeface="Calibri"/>
              <a:cs typeface="Calibri"/>
              <a:sym typeface="Calibri"/>
            </a:rPr>
            <a:t>up </a:t>
          </a:r>
          <a:r>
            <a:rPr i="0" lang="en-US" sz="1100">
              <a:solidFill>
                <a:srgbClr val="000000"/>
              </a:solidFill>
              <a:latin typeface="Calibri"/>
              <a:ea typeface="Calibri"/>
              <a:cs typeface="Calibri"/>
              <a:sym typeface="Calibri"/>
            </a:rPr>
            <a:t>to the nearest multiple of the second argument. To use it</a:t>
          </a:r>
          <a:r>
            <a:rPr lang="en-US" sz="1100">
              <a:solidFill>
                <a:srgbClr val="000000"/>
              </a:solidFill>
              <a:latin typeface="Calibri"/>
              <a:ea typeface="Calibri"/>
              <a:cs typeface="Calibri"/>
              <a:sym typeface="Calibri"/>
            </a:rPr>
            <a:t>:</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Enter the formula </a:t>
          </a:r>
          <a:r>
            <a:rPr b="1" lang="en-US" sz="1100">
              <a:solidFill>
                <a:srgbClr val="000000"/>
              </a:solidFill>
              <a:latin typeface="Calibri"/>
              <a:ea typeface="Calibri"/>
              <a:cs typeface="Calibri"/>
              <a:sym typeface="Calibri"/>
            </a:rPr>
            <a:t>=CEILING(</a:t>
          </a:r>
          <a:r>
            <a:rPr b="1" i="1" lang="en-US" sz="1100">
              <a:solidFill>
                <a:srgbClr val="000000"/>
              </a:solidFill>
              <a:latin typeface="Calibri"/>
              <a:ea typeface="Calibri"/>
              <a:cs typeface="Calibri"/>
              <a:sym typeface="Calibri"/>
            </a:rPr>
            <a:t>value,multiple)</a:t>
          </a:r>
          <a:r>
            <a:rPr b="0" i="1" lang="en-US" sz="1100">
              <a:solidFill>
                <a:srgbClr val="000000"/>
              </a:solidFill>
              <a:latin typeface="Calibri"/>
              <a:ea typeface="Calibri"/>
              <a:cs typeface="Calibri"/>
              <a:sym typeface="Calibri"/>
            </a:rPr>
            <a:t>,</a:t>
          </a:r>
          <a:r>
            <a:rPr b="0" i="0" lang="en-US" sz="1100">
              <a:solidFill>
                <a:srgbClr val="000000"/>
              </a:solidFill>
              <a:latin typeface="Calibri"/>
              <a:ea typeface="Calibri"/>
              <a:cs typeface="Calibri"/>
              <a:sym typeface="Calibri"/>
            </a:rPr>
            <a:t> where </a:t>
          </a:r>
          <a:r>
            <a:rPr b="0" i="1" lang="en-US" sz="1100">
              <a:solidFill>
                <a:srgbClr val="000000"/>
              </a:solidFill>
              <a:latin typeface="Calibri"/>
              <a:ea typeface="Calibri"/>
              <a:cs typeface="Calibri"/>
              <a:sym typeface="Calibri"/>
            </a:rPr>
            <a:t>value </a:t>
          </a:r>
          <a:r>
            <a:rPr b="0" i="0" lang="en-US" sz="1100">
              <a:solidFill>
                <a:srgbClr val="000000"/>
              </a:solidFill>
              <a:latin typeface="Calibri"/>
              <a:ea typeface="Calibri"/>
              <a:cs typeface="Calibri"/>
              <a:sym typeface="Calibri"/>
            </a:rPr>
            <a:t>is a number or a reference to a numeric cell, and </a:t>
          </a:r>
          <a:r>
            <a:rPr b="0" i="1" lang="en-US" sz="1100">
              <a:solidFill>
                <a:srgbClr val="000000"/>
              </a:solidFill>
              <a:latin typeface="Calibri"/>
              <a:ea typeface="Calibri"/>
              <a:cs typeface="Calibri"/>
              <a:sym typeface="Calibri"/>
            </a:rPr>
            <a:t>multiple </a:t>
          </a:r>
          <a:r>
            <a:rPr b="0" i="0" lang="en-US" sz="1100">
              <a:solidFill>
                <a:srgbClr val="000000"/>
              </a:solidFill>
              <a:latin typeface="Calibri"/>
              <a:ea typeface="Calibri"/>
              <a:cs typeface="Calibri"/>
              <a:sym typeface="Calibri"/>
            </a:rPr>
            <a:t>indicates the multiple to round up to. For example, if </a:t>
          </a:r>
          <a:r>
            <a:rPr b="0" i="1" lang="en-US" sz="1100">
              <a:solidFill>
                <a:srgbClr val="000000"/>
              </a:solidFill>
              <a:latin typeface="Calibri"/>
              <a:ea typeface="Calibri"/>
              <a:cs typeface="Calibri"/>
              <a:sym typeface="Calibri"/>
            </a:rPr>
            <a:t>multiple </a:t>
          </a:r>
          <a:r>
            <a:rPr b="0" i="0" lang="en-US" sz="1100">
              <a:solidFill>
                <a:srgbClr val="000000"/>
              </a:solidFill>
              <a:latin typeface="Calibri"/>
              <a:ea typeface="Calibri"/>
              <a:cs typeface="Calibri"/>
              <a:sym typeface="Calibri"/>
            </a:rPr>
            <a:t>is 1, it rounds up to the nearest integer. As another example, if your data are currencies and </a:t>
          </a:r>
          <a:r>
            <a:rPr b="0" i="1" lang="en-US" sz="1100">
              <a:solidFill>
                <a:srgbClr val="000000"/>
              </a:solidFill>
              <a:latin typeface="Calibri"/>
              <a:ea typeface="Calibri"/>
              <a:cs typeface="Calibri"/>
              <a:sym typeface="Calibri"/>
            </a:rPr>
            <a:t>multiple </a:t>
          </a:r>
          <a:r>
            <a:rPr b="0" i="0" lang="en-US" sz="1100">
              <a:solidFill>
                <a:srgbClr val="000000"/>
              </a:solidFill>
              <a:latin typeface="Calibri"/>
              <a:ea typeface="Calibri"/>
              <a:cs typeface="Calibri"/>
              <a:sym typeface="Calibri"/>
            </a:rPr>
            <a:t>is 0.05, it rounds up to the nearest nickel.</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Try it! In row 37, apply the CEILING function to the numbers in row 35, using the </a:t>
          </a:r>
          <a:r>
            <a:rPr i="1" lang="en-US" sz="1100">
              <a:solidFill>
                <a:srgbClr val="000000"/>
              </a:solidFill>
              <a:latin typeface="Calibri"/>
              <a:ea typeface="Calibri"/>
              <a:cs typeface="Calibri"/>
              <a:sym typeface="Calibri"/>
            </a:rPr>
            <a:t>multiple </a:t>
          </a:r>
          <a:r>
            <a:rPr i="0" lang="en-US" sz="1100">
              <a:solidFill>
                <a:srgbClr val="000000"/>
              </a:solidFill>
              <a:latin typeface="Calibri"/>
              <a:ea typeface="Calibri"/>
              <a:cs typeface="Calibri"/>
              <a:sym typeface="Calibri"/>
            </a:rPr>
            <a:t>values in row 36</a:t>
          </a:r>
          <a:r>
            <a:rPr lang="en-US" sz="1100">
              <a:solidFill>
                <a:srgbClr val="000000"/>
              </a:solidFill>
              <a:latin typeface="Calibri"/>
              <a:ea typeface="Calibri"/>
              <a:cs typeface="Calibri"/>
              <a:sym typeface="Calibri"/>
            </a:rPr>
            <a:t>. (Scroll to the right for answers.)</a:t>
          </a:r>
          <a:endParaRPr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FLOOR function is exactly like the CEILING function except that it rounds </a:t>
          </a:r>
          <a:r>
            <a:rPr i="1" lang="en-US" sz="1100">
              <a:solidFill>
                <a:srgbClr val="000000"/>
              </a:solidFill>
              <a:latin typeface="Calibri"/>
              <a:ea typeface="Calibri"/>
              <a:cs typeface="Calibri"/>
              <a:sym typeface="Calibri"/>
            </a:rPr>
            <a:t>down</a:t>
          </a:r>
          <a:r>
            <a:rPr i="0" lang="en-US" sz="1100">
              <a:solidFill>
                <a:srgbClr val="000000"/>
              </a:solidFill>
              <a:latin typeface="Calibri"/>
              <a:ea typeface="Calibri"/>
              <a:cs typeface="Calibri"/>
              <a:sym typeface="Calibri"/>
            </a:rPr>
            <a:t> to the nearest multiple you specify.</a:t>
          </a:r>
          <a:endParaRPr sz="1400"/>
        </a:p>
        <a:p>
          <a:pPr indent="0" lvl="0" marL="0" rtl="0" algn="l">
            <a:spcBef>
              <a:spcPts val="0"/>
            </a:spcBef>
            <a:spcAft>
              <a:spcPts val="0"/>
            </a:spcAft>
            <a:buNone/>
          </a:pPr>
          <a:r>
            <a:t/>
          </a:r>
          <a:endParaRPr i="0"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Try it! In row 42, apply the FLOOR function to the numbers in row 40, using the </a:t>
          </a:r>
          <a:r>
            <a:rPr i="1" lang="en-US" sz="1100">
              <a:solidFill>
                <a:srgbClr val="000000"/>
              </a:solidFill>
              <a:latin typeface="Calibri"/>
              <a:ea typeface="Calibri"/>
              <a:cs typeface="Calibri"/>
              <a:sym typeface="Calibri"/>
            </a:rPr>
            <a:t>multiple </a:t>
          </a:r>
          <a:r>
            <a:rPr i="0" lang="en-US" sz="1100">
              <a:solidFill>
                <a:srgbClr val="000000"/>
              </a:solidFill>
              <a:latin typeface="Calibri"/>
              <a:ea typeface="Calibri"/>
              <a:cs typeface="Calibri"/>
              <a:sym typeface="Calibri"/>
            </a:rPr>
            <a:t>values in row 41</a:t>
          </a:r>
          <a:r>
            <a:rPr lang="en-US" sz="1100">
              <a:solidFill>
                <a:srgbClr val="000000"/>
              </a:solidFill>
              <a:latin typeface="Calibri"/>
              <a:ea typeface="Calibri"/>
              <a:cs typeface="Calibri"/>
              <a:sym typeface="Calibri"/>
            </a:rPr>
            <a:t>. (Scroll to the right for answers.)</a:t>
          </a:r>
          <a:endParaRPr sz="1100">
            <a:solidFill>
              <a:srgbClr val="000000"/>
            </a:solidFill>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Note that in the unusual case that either argument is negative, the CEILING and FLOOR functions might not return what you expect. For details on negative arguments, see online help.</a:t>
          </a:r>
          <a:endParaRPr sz="1100">
            <a:solidFill>
              <a:srgbClr val="000000"/>
            </a:solidFill>
          </a:endParaRPr>
        </a:p>
      </xdr:txBody>
    </xdr:sp>
    <xdr:clientData fLocksWithSheet="0"/>
  </xdr:oneCellAnchor>
</xdr:wsD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xdr:colOff>
      <xdr:row>2</xdr:row>
      <xdr:rowOff>-9525</xdr:rowOff>
    </xdr:from>
    <xdr:ext cx="4895850" cy="1990725"/>
    <xdr:sp>
      <xdr:nvSpPr>
        <xdr:cNvPr id="91" name="Shape 91"/>
        <xdr:cNvSpPr/>
      </xdr:nvSpPr>
      <xdr:spPr>
        <a:xfrm>
          <a:off x="2912363" y="2794163"/>
          <a:ext cx="4867275" cy="197167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ABS (Absolute Value) Function (Math &amp; Trig Category)</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ABS function returns</a:t>
          </a:r>
          <a:r>
            <a:rPr lang="en-US" sz="1100">
              <a:solidFill>
                <a:srgbClr val="000000"/>
              </a:solidFill>
              <a:latin typeface="Calibri"/>
              <a:ea typeface="Calibri"/>
              <a:cs typeface="Calibri"/>
              <a:sym typeface="Calibri"/>
            </a:rPr>
            <a:t> the absolute value of a number. To use it:</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Enter the formula </a:t>
          </a:r>
          <a:r>
            <a:rPr b="1" lang="en-US" sz="1100">
              <a:solidFill>
                <a:srgbClr val="000000"/>
              </a:solidFill>
              <a:latin typeface="Calibri"/>
              <a:ea typeface="Calibri"/>
              <a:cs typeface="Calibri"/>
              <a:sym typeface="Calibri"/>
            </a:rPr>
            <a:t>=ABS(</a:t>
          </a:r>
          <a:r>
            <a:rPr b="1" i="1" lang="en-US" sz="1100">
              <a:solidFill>
                <a:srgbClr val="000000"/>
              </a:solidFill>
              <a:latin typeface="Calibri"/>
              <a:ea typeface="Calibri"/>
              <a:cs typeface="Calibri"/>
              <a:sym typeface="Calibri"/>
            </a:rPr>
            <a:t>value</a:t>
          </a:r>
          <a:r>
            <a:rPr b="1" i="0" lang="en-US" sz="1100">
              <a:solidFill>
                <a:srgbClr val="000000"/>
              </a:solidFill>
              <a:latin typeface="Calibri"/>
              <a:ea typeface="Calibri"/>
              <a:cs typeface="Calibri"/>
              <a:sym typeface="Calibri"/>
            </a:rPr>
            <a:t>)</a:t>
          </a:r>
          <a:r>
            <a:rPr b="0" i="0" lang="en-US" sz="1100">
              <a:solidFill>
                <a:srgbClr val="000000"/>
              </a:solidFill>
              <a:latin typeface="Calibri"/>
              <a:ea typeface="Calibri"/>
              <a:cs typeface="Calibri"/>
              <a:sym typeface="Calibri"/>
            </a:rPr>
            <a:t>, where </a:t>
          </a:r>
          <a:r>
            <a:rPr b="0" i="1" lang="en-US" sz="1100">
              <a:solidFill>
                <a:srgbClr val="000000"/>
              </a:solidFill>
              <a:latin typeface="Calibri"/>
              <a:ea typeface="Calibri"/>
              <a:cs typeface="Calibri"/>
              <a:sym typeface="Calibri"/>
            </a:rPr>
            <a:t>value </a:t>
          </a:r>
          <a:r>
            <a:rPr b="0" i="0" lang="en-US" sz="1100">
              <a:solidFill>
                <a:srgbClr val="000000"/>
              </a:solidFill>
              <a:latin typeface="Calibri"/>
              <a:ea typeface="Calibri"/>
              <a:cs typeface="Calibri"/>
              <a:sym typeface="Calibri"/>
            </a:rPr>
            <a:t>is a number or a reference to a numeric cell.</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Try it! In row 10, apply the ABS function to the numbers in row 9. (Scroll to the right for answers.)</a:t>
          </a:r>
          <a:endParaRPr sz="1400"/>
        </a:p>
      </xdr:txBody>
    </xdr:sp>
    <xdr:clientData fLocksWithSheet="0"/>
  </xdr:oneCellAnchor>
  <xdr:oneCellAnchor>
    <xdr:from>
      <xdr:col>1</xdr:col>
      <xdr:colOff>-9525</xdr:colOff>
      <xdr:row>13</xdr:row>
      <xdr:rowOff>-9525</xdr:rowOff>
    </xdr:from>
    <xdr:ext cx="4895850" cy="1971675"/>
    <xdr:sp>
      <xdr:nvSpPr>
        <xdr:cNvPr id="92" name="Shape 92"/>
        <xdr:cNvSpPr/>
      </xdr:nvSpPr>
      <xdr:spPr>
        <a:xfrm>
          <a:off x="2912363" y="2803688"/>
          <a:ext cx="4867275" cy="195262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SQRT (Square Root) Function (Math &amp;</a:t>
          </a:r>
          <a:r>
            <a:rPr b="1" lang="en-US" sz="1100">
              <a:solidFill>
                <a:srgbClr val="000000"/>
              </a:solidFill>
              <a:latin typeface="Calibri"/>
              <a:ea typeface="Calibri"/>
              <a:cs typeface="Calibri"/>
              <a:sym typeface="Calibri"/>
            </a:rPr>
            <a:t> Trig Category)</a:t>
          </a:r>
          <a:endParaRPr b="1"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SQRT</a:t>
          </a:r>
          <a:r>
            <a:rPr lang="en-US" sz="1100">
              <a:solidFill>
                <a:srgbClr val="000000"/>
              </a:solidFill>
              <a:latin typeface="Calibri"/>
              <a:ea typeface="Calibri"/>
              <a:cs typeface="Calibri"/>
              <a:sym typeface="Calibri"/>
            </a:rPr>
            <a:t> </a:t>
          </a:r>
          <a:r>
            <a:rPr lang="en-US" sz="1100">
              <a:solidFill>
                <a:srgbClr val="000000"/>
              </a:solidFill>
              <a:latin typeface="Calibri"/>
              <a:ea typeface="Calibri"/>
              <a:cs typeface="Calibri"/>
              <a:sym typeface="Calibri"/>
            </a:rPr>
            <a:t>function returns</a:t>
          </a:r>
          <a:r>
            <a:rPr lang="en-US" sz="1100">
              <a:solidFill>
                <a:srgbClr val="000000"/>
              </a:solidFill>
              <a:latin typeface="Calibri"/>
              <a:ea typeface="Calibri"/>
              <a:cs typeface="Calibri"/>
              <a:sym typeface="Calibri"/>
            </a:rPr>
            <a:t> the square root of a number. To use it:</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Enter the formula </a:t>
          </a:r>
          <a:r>
            <a:rPr b="1" lang="en-US" sz="1100">
              <a:solidFill>
                <a:srgbClr val="000000"/>
              </a:solidFill>
              <a:latin typeface="Calibri"/>
              <a:ea typeface="Calibri"/>
              <a:cs typeface="Calibri"/>
              <a:sym typeface="Calibri"/>
            </a:rPr>
            <a:t>=SQRT(</a:t>
          </a:r>
          <a:r>
            <a:rPr b="1" i="1" lang="en-US" sz="1100">
              <a:solidFill>
                <a:srgbClr val="000000"/>
              </a:solidFill>
              <a:latin typeface="Calibri"/>
              <a:ea typeface="Calibri"/>
              <a:cs typeface="Calibri"/>
              <a:sym typeface="Calibri"/>
            </a:rPr>
            <a:t>value</a:t>
          </a:r>
          <a:r>
            <a:rPr b="1" i="0" lang="en-US" sz="1100">
              <a:solidFill>
                <a:srgbClr val="000000"/>
              </a:solidFill>
              <a:latin typeface="Calibri"/>
              <a:ea typeface="Calibri"/>
              <a:cs typeface="Calibri"/>
              <a:sym typeface="Calibri"/>
            </a:rPr>
            <a:t>)</a:t>
          </a:r>
          <a:r>
            <a:rPr b="0" i="0" lang="en-US" sz="1100">
              <a:solidFill>
                <a:srgbClr val="000000"/>
              </a:solidFill>
              <a:latin typeface="Calibri"/>
              <a:ea typeface="Calibri"/>
              <a:cs typeface="Calibri"/>
              <a:sym typeface="Calibri"/>
            </a:rPr>
            <a:t>, where </a:t>
          </a:r>
          <a:r>
            <a:rPr b="0" i="1" lang="en-US" sz="1100">
              <a:solidFill>
                <a:srgbClr val="000000"/>
              </a:solidFill>
              <a:latin typeface="Calibri"/>
              <a:ea typeface="Calibri"/>
              <a:cs typeface="Calibri"/>
              <a:sym typeface="Calibri"/>
            </a:rPr>
            <a:t>value </a:t>
          </a:r>
          <a:r>
            <a:rPr b="0" i="0" lang="en-US" sz="1100">
              <a:solidFill>
                <a:srgbClr val="000000"/>
              </a:solidFill>
              <a:latin typeface="Calibri"/>
              <a:ea typeface="Calibri"/>
              <a:cs typeface="Calibri"/>
              <a:sym typeface="Calibri"/>
            </a:rPr>
            <a:t>is a number or a reference to a numeric cell. If </a:t>
          </a:r>
          <a:r>
            <a:rPr b="0" i="1" lang="en-US" sz="1100">
              <a:solidFill>
                <a:srgbClr val="000000"/>
              </a:solidFill>
              <a:latin typeface="Calibri"/>
              <a:ea typeface="Calibri"/>
              <a:cs typeface="Calibri"/>
              <a:sym typeface="Calibri"/>
            </a:rPr>
            <a:t>value </a:t>
          </a:r>
          <a:r>
            <a:rPr b="0" i="0" lang="en-US" sz="1100">
              <a:solidFill>
                <a:srgbClr val="000000"/>
              </a:solidFill>
              <a:latin typeface="Calibri"/>
              <a:ea typeface="Calibri"/>
              <a:cs typeface="Calibri"/>
              <a:sym typeface="Calibri"/>
            </a:rPr>
            <a:t>is negative, this returns an error.</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Try it! In row 16, apply the SQRT function to the numbers in row 15. (Scroll to the right for answers.)</a:t>
          </a:r>
          <a:endParaRPr sz="1100">
            <a:solidFill>
              <a:srgbClr val="000000"/>
            </a:solidFill>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xdr:txBody>
    </xdr:sp>
    <xdr:clientData fLocksWithSheet="0"/>
  </xdr:oneCellAnchor>
  <xdr:oneCellAnchor>
    <xdr:from>
      <xdr:col>1</xdr:col>
      <xdr:colOff>-9525</xdr:colOff>
      <xdr:row>24</xdr:row>
      <xdr:rowOff>-9525</xdr:rowOff>
    </xdr:from>
    <xdr:ext cx="4895850" cy="1790700"/>
    <xdr:sp>
      <xdr:nvSpPr>
        <xdr:cNvPr id="93" name="Shape 93"/>
        <xdr:cNvSpPr/>
      </xdr:nvSpPr>
      <xdr:spPr>
        <a:xfrm>
          <a:off x="2912363" y="2894175"/>
          <a:ext cx="4867275" cy="177165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SUMSQ (Sum of Squares) Function (Math &amp; Trig Category)</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SUMSQ</a:t>
          </a:r>
          <a:r>
            <a:rPr lang="en-US" sz="1100">
              <a:solidFill>
                <a:srgbClr val="000000"/>
              </a:solidFill>
              <a:latin typeface="Calibri"/>
              <a:ea typeface="Calibri"/>
              <a:cs typeface="Calibri"/>
              <a:sym typeface="Calibri"/>
            </a:rPr>
            <a:t> </a:t>
          </a:r>
          <a:r>
            <a:rPr lang="en-US" sz="1100">
              <a:solidFill>
                <a:srgbClr val="000000"/>
              </a:solidFill>
              <a:latin typeface="Calibri"/>
              <a:ea typeface="Calibri"/>
              <a:cs typeface="Calibri"/>
              <a:sym typeface="Calibri"/>
            </a:rPr>
            <a:t>function returns</a:t>
          </a:r>
          <a:r>
            <a:rPr lang="en-US" sz="1100">
              <a:solidFill>
                <a:srgbClr val="000000"/>
              </a:solidFill>
              <a:latin typeface="Calibri"/>
              <a:ea typeface="Calibri"/>
              <a:cs typeface="Calibri"/>
              <a:sym typeface="Calibri"/>
            </a:rPr>
            <a:t> the sum of squares of numbers. To use it:</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Enter the formula </a:t>
          </a:r>
          <a:r>
            <a:rPr b="1" lang="en-US" sz="1100">
              <a:solidFill>
                <a:srgbClr val="000000"/>
              </a:solidFill>
              <a:latin typeface="Calibri"/>
              <a:ea typeface="Calibri"/>
              <a:cs typeface="Calibri"/>
              <a:sym typeface="Calibri"/>
            </a:rPr>
            <a:t>=SUMSQ(</a:t>
          </a:r>
          <a:r>
            <a:rPr b="1" i="1" lang="en-US" sz="1100">
              <a:solidFill>
                <a:srgbClr val="000000"/>
              </a:solidFill>
              <a:latin typeface="Calibri"/>
              <a:ea typeface="Calibri"/>
              <a:cs typeface="Calibri"/>
              <a:sym typeface="Calibri"/>
            </a:rPr>
            <a:t>range</a:t>
          </a:r>
          <a:r>
            <a:rPr b="1" i="0" lang="en-US" sz="1100">
              <a:solidFill>
                <a:srgbClr val="000000"/>
              </a:solidFill>
              <a:latin typeface="Calibri"/>
              <a:ea typeface="Calibri"/>
              <a:cs typeface="Calibri"/>
              <a:sym typeface="Calibri"/>
            </a:rPr>
            <a:t>)</a:t>
          </a:r>
          <a:r>
            <a:rPr b="0" i="0" lang="en-US" sz="1100">
              <a:solidFill>
                <a:srgbClr val="000000"/>
              </a:solidFill>
              <a:latin typeface="Calibri"/>
              <a:ea typeface="Calibri"/>
              <a:cs typeface="Calibri"/>
              <a:sym typeface="Calibri"/>
            </a:rPr>
            <a:t>, where </a:t>
          </a:r>
          <a:r>
            <a:rPr b="0" i="1" lang="en-US" sz="1100">
              <a:solidFill>
                <a:srgbClr val="000000"/>
              </a:solidFill>
              <a:latin typeface="Calibri"/>
              <a:ea typeface="Calibri"/>
              <a:cs typeface="Calibri"/>
              <a:sym typeface="Calibri"/>
            </a:rPr>
            <a:t>range </a:t>
          </a:r>
          <a:r>
            <a:rPr b="0" i="0" lang="en-US" sz="1100">
              <a:solidFill>
                <a:srgbClr val="000000"/>
              </a:solidFill>
              <a:latin typeface="Calibri"/>
              <a:ea typeface="Calibri"/>
              <a:cs typeface="Calibri"/>
              <a:sym typeface="Calibri"/>
            </a:rPr>
            <a:t>is any range of numbers. </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Try it! In cell P26, calculate the sum of squares of the numbers to its left. (Scroll to the right for answers.)</a:t>
          </a:r>
          <a:endParaRPr sz="1100">
            <a:solidFill>
              <a:srgbClr val="000000"/>
            </a:solidFill>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xdr:txBody>
    </xdr:sp>
    <xdr:clientData fLocksWithSheet="0"/>
  </xdr:oneCellAnchor>
</xdr:wsD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xdr:colOff>
      <xdr:row>2</xdr:row>
      <xdr:rowOff>-9525</xdr:rowOff>
    </xdr:from>
    <xdr:ext cx="4752975" cy="2800350"/>
    <xdr:sp>
      <xdr:nvSpPr>
        <xdr:cNvPr id="94" name="Shape 94"/>
        <xdr:cNvSpPr/>
      </xdr:nvSpPr>
      <xdr:spPr>
        <a:xfrm>
          <a:off x="2979038" y="2389350"/>
          <a:ext cx="4733925" cy="278130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LN (Natural Logarithm) Function (Math &amp; Trig Category)</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LN function returns</a:t>
          </a:r>
          <a:r>
            <a:rPr lang="en-US" sz="1100">
              <a:solidFill>
                <a:srgbClr val="000000"/>
              </a:solidFill>
              <a:latin typeface="Calibri"/>
              <a:ea typeface="Calibri"/>
              <a:cs typeface="Calibri"/>
              <a:sym typeface="Calibri"/>
            </a:rPr>
            <a:t> the natural logarithm of a number. To use it:</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Enter the formula </a:t>
          </a:r>
          <a:r>
            <a:rPr b="1" lang="en-US" sz="1100">
              <a:solidFill>
                <a:srgbClr val="000000"/>
              </a:solidFill>
              <a:latin typeface="Calibri"/>
              <a:ea typeface="Calibri"/>
              <a:cs typeface="Calibri"/>
              <a:sym typeface="Calibri"/>
            </a:rPr>
            <a:t>=LN(</a:t>
          </a:r>
          <a:r>
            <a:rPr b="1" i="1" lang="en-US" sz="1100">
              <a:solidFill>
                <a:srgbClr val="000000"/>
              </a:solidFill>
              <a:latin typeface="Calibri"/>
              <a:ea typeface="Calibri"/>
              <a:cs typeface="Calibri"/>
              <a:sym typeface="Calibri"/>
            </a:rPr>
            <a:t>value</a:t>
          </a:r>
          <a:r>
            <a:rPr b="1" i="0" lang="en-US" sz="1100">
              <a:solidFill>
                <a:srgbClr val="000000"/>
              </a:solidFill>
              <a:latin typeface="Calibri"/>
              <a:ea typeface="Calibri"/>
              <a:cs typeface="Calibri"/>
              <a:sym typeface="Calibri"/>
            </a:rPr>
            <a:t>)</a:t>
          </a:r>
          <a:r>
            <a:rPr b="0" i="0" lang="en-US" sz="1100">
              <a:solidFill>
                <a:srgbClr val="000000"/>
              </a:solidFill>
              <a:latin typeface="Calibri"/>
              <a:ea typeface="Calibri"/>
              <a:cs typeface="Calibri"/>
              <a:sym typeface="Calibri"/>
            </a:rPr>
            <a:t>, where </a:t>
          </a:r>
          <a:r>
            <a:rPr b="0" i="1" lang="en-US" sz="1100">
              <a:solidFill>
                <a:srgbClr val="000000"/>
              </a:solidFill>
              <a:latin typeface="Calibri"/>
              <a:ea typeface="Calibri"/>
              <a:cs typeface="Calibri"/>
              <a:sym typeface="Calibri"/>
            </a:rPr>
            <a:t>value </a:t>
          </a:r>
          <a:r>
            <a:rPr b="0" i="0" lang="en-US" sz="1100">
              <a:solidFill>
                <a:srgbClr val="000000"/>
              </a:solidFill>
              <a:latin typeface="Calibri"/>
              <a:ea typeface="Calibri"/>
              <a:cs typeface="Calibri"/>
              <a:sym typeface="Calibri"/>
            </a:rPr>
            <a:t>is a number or a reference to a numeric cell. If </a:t>
          </a:r>
          <a:r>
            <a:rPr b="0" i="1" lang="en-US" sz="1100">
              <a:solidFill>
                <a:srgbClr val="000000"/>
              </a:solidFill>
              <a:latin typeface="Calibri"/>
              <a:ea typeface="Calibri"/>
              <a:cs typeface="Calibri"/>
              <a:sym typeface="Calibri"/>
            </a:rPr>
            <a:t>value </a:t>
          </a:r>
          <a:r>
            <a:rPr b="0" i="0" lang="en-US" sz="1100">
              <a:solidFill>
                <a:srgbClr val="000000"/>
              </a:solidFill>
              <a:latin typeface="Calibri"/>
              <a:ea typeface="Calibri"/>
              <a:cs typeface="Calibri"/>
              <a:sym typeface="Calibri"/>
            </a:rPr>
            <a:t>is zero or negative, this returns an error.</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Try it! In row 5, apply the LN function to the numbers in row 4. (Scroll to the right for answers.)</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There is also a LOG10 function, which returns the log to the base 10 that you might have learned in high school. There is also a LOG function, where you can supply the base. But LN tends to be used in most applications.</a:t>
          </a:r>
          <a:endParaRPr sz="1400"/>
        </a:p>
      </xdr:txBody>
    </xdr:sp>
    <xdr:clientData fLocksWithSheet="0"/>
  </xdr:oneCellAnchor>
  <xdr:oneCellAnchor>
    <xdr:from>
      <xdr:col>1</xdr:col>
      <xdr:colOff>-9525</xdr:colOff>
      <xdr:row>17</xdr:row>
      <xdr:rowOff>-9525</xdr:rowOff>
    </xdr:from>
    <xdr:ext cx="4752975" cy="4362450"/>
    <xdr:sp>
      <xdr:nvSpPr>
        <xdr:cNvPr id="95" name="Shape 95"/>
        <xdr:cNvSpPr/>
      </xdr:nvSpPr>
      <xdr:spPr>
        <a:xfrm>
          <a:off x="2979038" y="1608300"/>
          <a:ext cx="4733925" cy="434340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EXP (Exponential)</a:t>
          </a:r>
          <a:r>
            <a:rPr b="1" lang="en-US" sz="1100">
              <a:solidFill>
                <a:srgbClr val="000000"/>
              </a:solidFill>
              <a:latin typeface="Calibri"/>
              <a:ea typeface="Calibri"/>
              <a:cs typeface="Calibri"/>
              <a:sym typeface="Calibri"/>
            </a:rPr>
            <a:t> Function (Math &amp; Trig Category)</a:t>
          </a:r>
          <a:endParaRPr b="1"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EXP function returns</a:t>
          </a:r>
          <a:r>
            <a:rPr lang="en-US" sz="1100">
              <a:solidFill>
                <a:srgbClr val="000000"/>
              </a:solidFill>
              <a:latin typeface="Calibri"/>
              <a:ea typeface="Calibri"/>
              <a:cs typeface="Calibri"/>
              <a:sym typeface="Calibri"/>
            </a:rPr>
            <a:t> the exponential function of a number. That is, if you apply EXP to some number </a:t>
          </a:r>
          <a:r>
            <a:rPr i="1" lang="en-US" sz="1100">
              <a:solidFill>
                <a:srgbClr val="000000"/>
              </a:solidFill>
              <a:latin typeface="Calibri"/>
              <a:ea typeface="Calibri"/>
              <a:cs typeface="Calibri"/>
              <a:sym typeface="Calibri"/>
            </a:rPr>
            <a:t>x</a:t>
          </a:r>
          <a:r>
            <a:rPr lang="en-US" sz="1100">
              <a:solidFill>
                <a:srgbClr val="000000"/>
              </a:solidFill>
              <a:latin typeface="Calibri"/>
              <a:ea typeface="Calibri"/>
              <a:cs typeface="Calibri"/>
              <a:sym typeface="Calibri"/>
            </a:rPr>
            <a:t>, the result is the special number </a:t>
          </a:r>
          <a:r>
            <a:rPr i="1" lang="en-US" sz="1100">
              <a:solidFill>
                <a:srgbClr val="000000"/>
              </a:solidFill>
              <a:latin typeface="Calibri"/>
              <a:ea typeface="Calibri"/>
              <a:cs typeface="Calibri"/>
              <a:sym typeface="Calibri"/>
            </a:rPr>
            <a:t>e</a:t>
          </a:r>
          <a:r>
            <a:rPr lang="en-US" sz="1100">
              <a:solidFill>
                <a:srgbClr val="000000"/>
              </a:solidFill>
              <a:latin typeface="Calibri"/>
              <a:ea typeface="Calibri"/>
              <a:cs typeface="Calibri"/>
              <a:sym typeface="Calibri"/>
            </a:rPr>
            <a:t> raised to the power </a:t>
          </a:r>
          <a:r>
            <a:rPr i="1" lang="en-US" sz="1100">
              <a:solidFill>
                <a:srgbClr val="000000"/>
              </a:solidFill>
              <a:latin typeface="Calibri"/>
              <a:ea typeface="Calibri"/>
              <a:cs typeface="Calibri"/>
              <a:sym typeface="Calibri"/>
            </a:rPr>
            <a:t>x</a:t>
          </a:r>
          <a:r>
            <a:rPr lang="en-US" sz="1100">
              <a:solidFill>
                <a:srgbClr val="000000"/>
              </a:solidFill>
              <a:latin typeface="Calibri"/>
              <a:ea typeface="Calibri"/>
              <a:cs typeface="Calibri"/>
              <a:sym typeface="Calibri"/>
            </a:rPr>
            <a:t>, where </a:t>
          </a:r>
          <a:r>
            <a:rPr i="1" lang="en-US" sz="1100">
              <a:solidFill>
                <a:srgbClr val="000000"/>
              </a:solidFill>
              <a:latin typeface="Calibri"/>
              <a:ea typeface="Calibri"/>
              <a:cs typeface="Calibri"/>
              <a:sym typeface="Calibri"/>
            </a:rPr>
            <a:t>e</a:t>
          </a:r>
          <a:r>
            <a:rPr lang="en-US" sz="1100">
              <a:solidFill>
                <a:srgbClr val="000000"/>
              </a:solidFill>
              <a:latin typeface="Calibri"/>
              <a:ea typeface="Calibri"/>
              <a:cs typeface="Calibri"/>
              <a:sym typeface="Calibri"/>
            </a:rPr>
            <a:t> is approximately 2.718. In math books, you see this written as </a:t>
          </a:r>
          <a:r>
            <a:rPr i="1" lang="en-US" sz="1100">
              <a:solidFill>
                <a:srgbClr val="000000"/>
              </a:solidFill>
              <a:latin typeface="Calibri"/>
              <a:ea typeface="Calibri"/>
              <a:cs typeface="Calibri"/>
              <a:sym typeface="Calibri"/>
            </a:rPr>
            <a:t>e</a:t>
          </a:r>
          <a:r>
            <a:rPr baseline="30000" i="1" lang="en-US" sz="1100">
              <a:solidFill>
                <a:srgbClr val="000000"/>
              </a:solidFill>
              <a:latin typeface="Calibri"/>
              <a:ea typeface="Calibri"/>
              <a:cs typeface="Calibri"/>
              <a:sym typeface="Calibri"/>
            </a:rPr>
            <a:t>x</a:t>
          </a:r>
          <a:r>
            <a:rPr lang="en-US" sz="1100">
              <a:solidFill>
                <a:srgbClr val="000000"/>
              </a:solidFill>
              <a:latin typeface="Calibri"/>
              <a:ea typeface="Calibri"/>
              <a:cs typeface="Calibri"/>
              <a:sym typeface="Calibri"/>
            </a:rPr>
            <a:t>. </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It turns out that EXP and LN are "inverses" of one another. If you start with a number </a:t>
          </a:r>
          <a:r>
            <a:rPr i="1" lang="en-US" sz="1100">
              <a:solidFill>
                <a:srgbClr val="000000"/>
              </a:solidFill>
              <a:latin typeface="Calibri"/>
              <a:ea typeface="Calibri"/>
              <a:cs typeface="Calibri"/>
              <a:sym typeface="Calibri"/>
            </a:rPr>
            <a:t>x</a:t>
          </a:r>
          <a:r>
            <a:rPr lang="en-US" sz="1100">
              <a:solidFill>
                <a:srgbClr val="000000"/>
              </a:solidFill>
              <a:latin typeface="Calibri"/>
              <a:ea typeface="Calibri"/>
              <a:cs typeface="Calibri"/>
              <a:sym typeface="Calibri"/>
            </a:rPr>
            <a:t> and take EXP of it, and then take LN of the result, you end up with </a:t>
          </a:r>
          <a:r>
            <a:rPr i="1" lang="en-US" sz="1100">
              <a:solidFill>
                <a:srgbClr val="000000"/>
              </a:solidFill>
              <a:latin typeface="Calibri"/>
              <a:ea typeface="Calibri"/>
              <a:cs typeface="Calibri"/>
              <a:sym typeface="Calibri"/>
            </a:rPr>
            <a:t>x</a:t>
          </a:r>
          <a:r>
            <a:rPr lang="en-US" sz="1100">
              <a:solidFill>
                <a:srgbClr val="000000"/>
              </a:solidFill>
              <a:latin typeface="Calibri"/>
              <a:ea typeface="Calibri"/>
              <a:cs typeface="Calibri"/>
              <a:sym typeface="Calibri"/>
            </a:rPr>
            <a:t>. Alternatively, if you start with a (positive) number </a:t>
          </a:r>
          <a:r>
            <a:rPr i="1" lang="en-US" sz="1100">
              <a:solidFill>
                <a:srgbClr val="000000"/>
              </a:solidFill>
              <a:latin typeface="Calibri"/>
              <a:ea typeface="Calibri"/>
              <a:cs typeface="Calibri"/>
              <a:sym typeface="Calibri"/>
            </a:rPr>
            <a:t>x</a:t>
          </a:r>
          <a:r>
            <a:rPr lang="en-US" sz="1100">
              <a:solidFill>
                <a:srgbClr val="000000"/>
              </a:solidFill>
              <a:latin typeface="Calibri"/>
              <a:ea typeface="Calibri"/>
              <a:cs typeface="Calibri"/>
              <a:sym typeface="Calibri"/>
            </a:rPr>
            <a:t> and take LN of it, and then take EXP of the result, you end up with </a:t>
          </a:r>
          <a:r>
            <a:rPr i="1" lang="en-US" sz="1100">
              <a:solidFill>
                <a:srgbClr val="000000"/>
              </a:solidFill>
              <a:latin typeface="Calibri"/>
              <a:ea typeface="Calibri"/>
              <a:cs typeface="Calibri"/>
              <a:sym typeface="Calibri"/>
            </a:rPr>
            <a:t>x</a:t>
          </a:r>
          <a:r>
            <a:rPr lang="en-US" sz="1100">
              <a:solidFill>
                <a:srgbClr val="000000"/>
              </a:solidFill>
              <a:latin typeface="Calibri"/>
              <a:ea typeface="Calibri"/>
              <a:cs typeface="Calibri"/>
              <a:sym typeface="Calibri"/>
            </a:rPr>
            <a:t>.</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To use the EXP function:</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Enter the formula </a:t>
          </a:r>
          <a:r>
            <a:rPr b="1" lang="en-US" sz="1100">
              <a:solidFill>
                <a:srgbClr val="000000"/>
              </a:solidFill>
              <a:latin typeface="Calibri"/>
              <a:ea typeface="Calibri"/>
              <a:cs typeface="Calibri"/>
              <a:sym typeface="Calibri"/>
            </a:rPr>
            <a:t>=EXP(</a:t>
          </a:r>
          <a:r>
            <a:rPr b="1" i="1" lang="en-US" sz="1100">
              <a:solidFill>
                <a:srgbClr val="000000"/>
              </a:solidFill>
              <a:latin typeface="Calibri"/>
              <a:ea typeface="Calibri"/>
              <a:cs typeface="Calibri"/>
              <a:sym typeface="Calibri"/>
            </a:rPr>
            <a:t>value</a:t>
          </a:r>
          <a:r>
            <a:rPr b="1" i="0" lang="en-US" sz="1100">
              <a:solidFill>
                <a:srgbClr val="000000"/>
              </a:solidFill>
              <a:latin typeface="Calibri"/>
              <a:ea typeface="Calibri"/>
              <a:cs typeface="Calibri"/>
              <a:sym typeface="Calibri"/>
            </a:rPr>
            <a:t>)</a:t>
          </a:r>
          <a:r>
            <a:rPr b="0" i="0" lang="en-US" sz="1100">
              <a:solidFill>
                <a:srgbClr val="000000"/>
              </a:solidFill>
              <a:latin typeface="Calibri"/>
              <a:ea typeface="Calibri"/>
              <a:cs typeface="Calibri"/>
              <a:sym typeface="Calibri"/>
            </a:rPr>
            <a:t>, where </a:t>
          </a:r>
          <a:r>
            <a:rPr b="0" i="1" lang="en-US" sz="1100">
              <a:solidFill>
                <a:srgbClr val="000000"/>
              </a:solidFill>
              <a:latin typeface="Calibri"/>
              <a:ea typeface="Calibri"/>
              <a:cs typeface="Calibri"/>
              <a:sym typeface="Calibri"/>
            </a:rPr>
            <a:t>value </a:t>
          </a:r>
          <a:r>
            <a:rPr b="0" i="0" lang="en-US" sz="1100">
              <a:solidFill>
                <a:srgbClr val="000000"/>
              </a:solidFill>
              <a:latin typeface="Calibri"/>
              <a:ea typeface="Calibri"/>
              <a:cs typeface="Calibri"/>
              <a:sym typeface="Calibri"/>
            </a:rPr>
            <a:t>is a number or a reference to a numeric cell. </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Try it! In row 20, apply the EXP function to the numbers in row 19. Then in row 21, apply the LN function to the numbers in row 20. Note that the value you get in cell K20 is the special number </a:t>
          </a:r>
          <a:r>
            <a:rPr i="1" lang="en-US" sz="1100">
              <a:solidFill>
                <a:srgbClr val="000000"/>
              </a:solidFill>
              <a:latin typeface="Calibri"/>
              <a:ea typeface="Calibri"/>
              <a:cs typeface="Calibri"/>
              <a:sym typeface="Calibri"/>
            </a:rPr>
            <a:t>e</a:t>
          </a:r>
          <a:r>
            <a:rPr lang="en-US" sz="1100">
              <a:solidFill>
                <a:srgbClr val="000000"/>
              </a:solidFill>
              <a:latin typeface="Calibri"/>
              <a:ea typeface="Calibri"/>
              <a:cs typeface="Calibri"/>
              <a:sym typeface="Calibri"/>
            </a:rPr>
            <a:t>. (Scroll to the right for answers.)</a:t>
          </a:r>
          <a:endParaRPr sz="1400"/>
        </a:p>
      </xdr:txBody>
    </xdr:sp>
    <xdr:clientData fLocksWithSheet="0"/>
  </xdr:oneCellAnchor>
  <xdr:oneCellAnchor>
    <xdr:from>
      <xdr:col>32</xdr:col>
      <xdr:colOff>209550</xdr:colOff>
      <xdr:row>5</xdr:row>
      <xdr:rowOff>142875</xdr:rowOff>
    </xdr:from>
    <xdr:ext cx="1600200" cy="552450"/>
    <xdr:sp>
      <xdr:nvSpPr>
        <xdr:cNvPr id="96" name="Shape 96"/>
        <xdr:cNvSpPr txBox="1"/>
      </xdr:nvSpPr>
      <xdr:spPr>
        <a:xfrm>
          <a:off x="4550663" y="3508538"/>
          <a:ext cx="1590675" cy="542925"/>
        </a:xfrm>
        <a:prstGeom prst="rect">
          <a:avLst/>
        </a:prstGeom>
        <a:solidFill>
          <a:srgbClr val="E6E6E6"/>
        </a:solidFill>
        <a:ln cap="flat" cmpd="sng" w="9525">
          <a:solidFill>
            <a:srgbClr val="BABABA"/>
          </a:solidFill>
          <a:prstDash val="solid"/>
          <a:round/>
          <a:headEnd len="sm" w="sm" type="none"/>
          <a:tailEnd len="sm" w="sm" type="none"/>
        </a:ln>
        <a:effectLst>
          <a:outerShdw blurRad="50800" algn="tr" dir="8100000" dist="38100">
            <a:srgbClr val="000000">
              <a:alpha val="40000"/>
            </a:srgbClr>
          </a:outerShdw>
        </a:effectLst>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000000"/>
              </a:solidFill>
              <a:latin typeface="Calibri"/>
              <a:ea typeface="Calibri"/>
              <a:cs typeface="Calibri"/>
              <a:sym typeface="Calibri"/>
            </a:rPr>
            <a:t>Logs aren't defined for 0 or negative numbers.</a:t>
          </a:r>
          <a:endParaRPr sz="1400"/>
        </a:p>
      </xdr:txBody>
    </xdr:sp>
    <xdr:clientData fLocksWithSheet="0"/>
  </xdr:oneCellAnchor>
</xdr:wsD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xdr:colOff>
      <xdr:row>1</xdr:row>
      <xdr:rowOff>171450</xdr:rowOff>
    </xdr:from>
    <xdr:ext cx="4743450" cy="3295650"/>
    <xdr:sp>
      <xdr:nvSpPr>
        <xdr:cNvPr id="97" name="Shape 97"/>
        <xdr:cNvSpPr/>
      </xdr:nvSpPr>
      <xdr:spPr>
        <a:xfrm>
          <a:off x="2983800" y="2141700"/>
          <a:ext cx="4724400" cy="327660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RAND</a:t>
          </a:r>
          <a:r>
            <a:rPr b="1" lang="en-US" sz="1100">
              <a:solidFill>
                <a:srgbClr val="000000"/>
              </a:solidFill>
              <a:latin typeface="Calibri"/>
              <a:ea typeface="Calibri"/>
              <a:cs typeface="Calibri"/>
              <a:sym typeface="Calibri"/>
            </a:rPr>
            <a:t> Function (Math &amp; Trig Category)</a:t>
          </a:r>
          <a:endParaRPr b="1" sz="1100">
            <a:solidFill>
              <a:srgbClr val="000000"/>
            </a:solidFill>
            <a:latin typeface="Calibri"/>
            <a:ea typeface="Calibri"/>
            <a:cs typeface="Calibri"/>
            <a:sym typeface="Calibri"/>
          </a:endParaRPr>
        </a:p>
        <a:p>
          <a:pPr indent="0" lvl="0" marL="0" rtl="0" algn="l">
            <a:spcBef>
              <a:spcPts val="0"/>
            </a:spcBef>
            <a:spcAft>
              <a:spcPts val="0"/>
            </a:spcAft>
            <a:buNone/>
          </a:pPr>
          <a:r>
            <a:t/>
          </a:r>
          <a:endParaRPr b="0"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The RAND function returns</a:t>
          </a:r>
          <a:r>
            <a:rPr b="0" lang="en-US" sz="1100">
              <a:solidFill>
                <a:srgbClr val="000000"/>
              </a:solidFill>
              <a:latin typeface="Calibri"/>
              <a:ea typeface="Calibri"/>
              <a:cs typeface="Calibri"/>
              <a:sym typeface="Calibri"/>
            </a:rPr>
            <a:t> a random number uniformly distributed between 0 and 1. That is, all numbers between 0 and 1 are equally likely to be returned. To use it:</a:t>
          </a:r>
          <a:endParaRPr sz="1400"/>
        </a:p>
        <a:p>
          <a:pPr indent="0" lvl="0" marL="0" rtl="0" algn="l">
            <a:spcBef>
              <a:spcPts val="0"/>
            </a:spcBef>
            <a:spcAft>
              <a:spcPts val="0"/>
            </a:spcAft>
            <a:buNone/>
          </a:pPr>
          <a:r>
            <a:t/>
          </a:r>
          <a:endParaRPr b="0"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Enter the formula </a:t>
          </a:r>
          <a:r>
            <a:rPr b="1" lang="en-US" sz="1100">
              <a:solidFill>
                <a:srgbClr val="000000"/>
              </a:solidFill>
              <a:latin typeface="Calibri"/>
              <a:ea typeface="Calibri"/>
              <a:cs typeface="Calibri"/>
              <a:sym typeface="Calibri"/>
            </a:rPr>
            <a:t>=RAND(</a:t>
          </a:r>
          <a:r>
            <a:rPr b="1" i="0" lang="en-US" sz="1100">
              <a:solidFill>
                <a:srgbClr val="000000"/>
              </a:solidFill>
              <a:latin typeface="Calibri"/>
              <a:ea typeface="Calibri"/>
              <a:cs typeface="Calibri"/>
              <a:sym typeface="Calibri"/>
            </a:rPr>
            <a:t>)</a:t>
          </a:r>
          <a:r>
            <a:rPr b="0" i="0" lang="en-US" sz="1100">
              <a:solidFill>
                <a:srgbClr val="000000"/>
              </a:solidFill>
              <a:latin typeface="Calibri"/>
              <a:ea typeface="Calibri"/>
              <a:cs typeface="Calibri"/>
              <a:sym typeface="Calibri"/>
            </a:rPr>
            <a:t>. This is a function with no arguments (nothing inside the parentheses), but the parentheses must be included.</a:t>
          </a:r>
          <a:endParaRPr sz="1400"/>
        </a:p>
        <a:p>
          <a:pPr indent="0" lvl="0" marL="0" rtl="0" algn="l">
            <a:spcBef>
              <a:spcPts val="0"/>
            </a:spcBef>
            <a:spcAft>
              <a:spcPts val="0"/>
            </a:spcAft>
            <a:buNone/>
          </a:pPr>
          <a:r>
            <a:t/>
          </a:r>
          <a:endParaRPr b="0" i="0" sz="1100">
            <a:solidFill>
              <a:srgbClr val="000000"/>
            </a:solidFill>
            <a:latin typeface="Calibri"/>
            <a:ea typeface="Calibri"/>
            <a:cs typeface="Calibri"/>
            <a:sym typeface="Calibri"/>
          </a:endParaRPr>
        </a:p>
        <a:p>
          <a:pPr indent="0" lvl="0" marL="0" rtl="0" algn="l">
            <a:spcBef>
              <a:spcPts val="0"/>
            </a:spcBef>
            <a:spcAft>
              <a:spcPts val="0"/>
            </a:spcAft>
            <a:buNone/>
          </a:pPr>
          <a:r>
            <a:rPr b="0" i="0" lang="en-US" sz="1100">
              <a:solidFill>
                <a:srgbClr val="000000"/>
              </a:solidFill>
              <a:latin typeface="Calibri"/>
              <a:ea typeface="Calibri"/>
              <a:cs typeface="Calibri"/>
              <a:sym typeface="Calibri"/>
            </a:rPr>
            <a:t>You can enter this formula in as many cells as you like, and each will have a different random number. Also, these numbers are "live." If you press the F9 recalc key, they will all change. </a:t>
          </a:r>
          <a:endParaRPr sz="1400"/>
        </a:p>
        <a:p>
          <a:pPr indent="0" lvl="0" marL="0" rtl="0" algn="l">
            <a:spcBef>
              <a:spcPts val="0"/>
            </a:spcBef>
            <a:spcAft>
              <a:spcPts val="0"/>
            </a:spcAft>
            <a:buNone/>
          </a:pPr>
          <a:r>
            <a:t/>
          </a:r>
          <a:endParaRPr b="0"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Try it! Enter the RAND function in any cell to the right and copy it to some range. Then press the F9 key a few times and watch the random numbers change. (Scroll to the right for some possible </a:t>
          </a:r>
          <a:r>
            <a:rPr b="0" i="1" lang="en-US" sz="1100">
              <a:solidFill>
                <a:srgbClr val="000000"/>
              </a:solidFill>
              <a:latin typeface="Calibri"/>
              <a:ea typeface="Calibri"/>
              <a:cs typeface="Calibri"/>
              <a:sym typeface="Calibri"/>
            </a:rPr>
            <a:t>live </a:t>
          </a:r>
          <a:r>
            <a:rPr b="0" i="0" lang="en-US" sz="1100">
              <a:solidFill>
                <a:srgbClr val="000000"/>
              </a:solidFill>
              <a:latin typeface="Calibri"/>
              <a:ea typeface="Calibri"/>
              <a:cs typeface="Calibri"/>
              <a:sym typeface="Calibri"/>
            </a:rPr>
            <a:t>values.)</a:t>
          </a:r>
          <a:endParaRPr b="0" sz="1100">
            <a:solidFill>
              <a:srgbClr val="000000"/>
            </a:solidFill>
            <a:latin typeface="Calibri"/>
            <a:ea typeface="Calibri"/>
            <a:cs typeface="Calibri"/>
            <a:sym typeface="Calibri"/>
          </a:endParaRPr>
        </a:p>
      </xdr:txBody>
    </xdr:sp>
    <xdr:clientData fLocksWithSheet="0"/>
  </xdr:oneCellAnchor>
  <xdr:oneCellAnchor>
    <xdr:from>
      <xdr:col>1</xdr:col>
      <xdr:colOff>-9525</xdr:colOff>
      <xdr:row>20</xdr:row>
      <xdr:rowOff>-9525</xdr:rowOff>
    </xdr:from>
    <xdr:ext cx="4752975" cy="2514600"/>
    <xdr:sp>
      <xdr:nvSpPr>
        <xdr:cNvPr id="98" name="Shape 98"/>
        <xdr:cNvSpPr/>
      </xdr:nvSpPr>
      <xdr:spPr>
        <a:xfrm>
          <a:off x="2979038" y="2536988"/>
          <a:ext cx="4733925" cy="248602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RANDBETWEEN Function (Math &amp; Trig Category)</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RANDBETWEEN function is also useful for generating random numbers. It</a:t>
          </a:r>
          <a:r>
            <a:rPr i="0" lang="en-US" sz="1100">
              <a:solidFill>
                <a:srgbClr val="000000"/>
              </a:solidFill>
              <a:latin typeface="Calibri"/>
              <a:ea typeface="Calibri"/>
              <a:cs typeface="Calibri"/>
              <a:sym typeface="Calibri"/>
            </a:rPr>
            <a:t> takes two integer arguments and generates a random integer between these two values (inclusive) so that all of the possibilities are equally likely. To use it:</a:t>
          </a:r>
          <a:endParaRPr sz="1400"/>
        </a:p>
        <a:p>
          <a:pPr indent="0" lvl="0" marL="0" rtl="0" algn="l">
            <a:spcBef>
              <a:spcPts val="0"/>
            </a:spcBef>
            <a:spcAft>
              <a:spcPts val="0"/>
            </a:spcAft>
            <a:buNone/>
          </a:pPr>
          <a:r>
            <a:t/>
          </a:r>
          <a:endParaRPr i="0" sz="1100">
            <a:solidFill>
              <a:srgbClr val="000000"/>
            </a:solidFill>
            <a:latin typeface="Calibri"/>
            <a:ea typeface="Calibri"/>
            <a:cs typeface="Calibri"/>
            <a:sym typeface="Calibri"/>
          </a:endParaRPr>
        </a:p>
        <a:p>
          <a:pPr indent="0" lvl="0" marL="0" rtl="0" algn="l">
            <a:spcBef>
              <a:spcPts val="0"/>
            </a:spcBef>
            <a:spcAft>
              <a:spcPts val="0"/>
            </a:spcAft>
            <a:buNone/>
          </a:pPr>
          <a:r>
            <a:rPr i="0" lang="en-US" sz="1100">
              <a:solidFill>
                <a:srgbClr val="000000"/>
              </a:solidFill>
              <a:latin typeface="Calibri"/>
              <a:ea typeface="Calibri"/>
              <a:cs typeface="Calibri"/>
              <a:sym typeface="Calibri"/>
            </a:rPr>
            <a:t>Enter the formula </a:t>
          </a:r>
          <a:r>
            <a:rPr b="1" i="0" lang="en-US" sz="1100">
              <a:solidFill>
                <a:srgbClr val="000000"/>
              </a:solidFill>
              <a:latin typeface="Calibri"/>
              <a:ea typeface="Calibri"/>
              <a:cs typeface="Calibri"/>
              <a:sym typeface="Calibri"/>
            </a:rPr>
            <a:t>=RANDBETWEEN(</a:t>
          </a:r>
          <a:r>
            <a:rPr b="1" i="1" lang="en-US" sz="1100">
              <a:solidFill>
                <a:srgbClr val="000000"/>
              </a:solidFill>
              <a:latin typeface="Calibri"/>
              <a:ea typeface="Calibri"/>
              <a:cs typeface="Calibri"/>
              <a:sym typeface="Calibri"/>
            </a:rPr>
            <a:t>min</a:t>
          </a:r>
          <a:r>
            <a:rPr b="1" i="0" lang="en-US" sz="1100">
              <a:solidFill>
                <a:srgbClr val="000000"/>
              </a:solidFill>
              <a:latin typeface="Calibri"/>
              <a:ea typeface="Calibri"/>
              <a:cs typeface="Calibri"/>
              <a:sym typeface="Calibri"/>
            </a:rPr>
            <a:t>,</a:t>
          </a:r>
          <a:r>
            <a:rPr b="1" i="1" lang="en-US" sz="1100">
              <a:solidFill>
                <a:srgbClr val="000000"/>
              </a:solidFill>
              <a:latin typeface="Calibri"/>
              <a:ea typeface="Calibri"/>
              <a:cs typeface="Calibri"/>
              <a:sym typeface="Calibri"/>
            </a:rPr>
            <a:t>max</a:t>
          </a:r>
          <a:r>
            <a:rPr b="1" i="0" lang="en-US" sz="1100">
              <a:solidFill>
                <a:srgbClr val="000000"/>
              </a:solidFill>
              <a:latin typeface="Calibri"/>
              <a:ea typeface="Calibri"/>
              <a:cs typeface="Calibri"/>
              <a:sym typeface="Calibri"/>
            </a:rPr>
            <a:t>)</a:t>
          </a:r>
          <a:r>
            <a:rPr b="0" i="0" lang="en-US" sz="1100">
              <a:solidFill>
                <a:srgbClr val="000000"/>
              </a:solidFill>
              <a:latin typeface="Calibri"/>
              <a:ea typeface="Calibri"/>
              <a:cs typeface="Calibri"/>
              <a:sym typeface="Calibri"/>
            </a:rPr>
            <a:t>, where </a:t>
          </a:r>
          <a:r>
            <a:rPr b="0" i="1" lang="en-US" sz="1100">
              <a:solidFill>
                <a:srgbClr val="000000"/>
              </a:solidFill>
              <a:latin typeface="Calibri"/>
              <a:ea typeface="Calibri"/>
              <a:cs typeface="Calibri"/>
              <a:sym typeface="Calibri"/>
            </a:rPr>
            <a:t>min </a:t>
          </a:r>
          <a:r>
            <a:rPr b="0" i="0" lang="en-US" sz="1100">
              <a:solidFill>
                <a:srgbClr val="000000"/>
              </a:solidFill>
              <a:latin typeface="Calibri"/>
              <a:ea typeface="Calibri"/>
              <a:cs typeface="Calibri"/>
              <a:sym typeface="Calibri"/>
            </a:rPr>
            <a:t>and </a:t>
          </a:r>
          <a:r>
            <a:rPr b="0" i="1" lang="en-US" sz="1100">
              <a:solidFill>
                <a:srgbClr val="000000"/>
              </a:solidFill>
              <a:latin typeface="Calibri"/>
              <a:ea typeface="Calibri"/>
              <a:cs typeface="Calibri"/>
              <a:sym typeface="Calibri"/>
            </a:rPr>
            <a:t>max </a:t>
          </a:r>
          <a:r>
            <a:rPr b="0" i="0" lang="en-US" sz="1100">
              <a:solidFill>
                <a:srgbClr val="000000"/>
              </a:solidFill>
              <a:latin typeface="Calibri"/>
              <a:ea typeface="Calibri"/>
              <a:cs typeface="Calibri"/>
              <a:sym typeface="Calibri"/>
            </a:rPr>
            <a:t>are two integers (with </a:t>
          </a:r>
          <a:r>
            <a:rPr b="0" i="1" lang="en-US" sz="1100">
              <a:solidFill>
                <a:srgbClr val="000000"/>
              </a:solidFill>
              <a:latin typeface="Calibri"/>
              <a:ea typeface="Calibri"/>
              <a:cs typeface="Calibri"/>
              <a:sym typeface="Calibri"/>
            </a:rPr>
            <a:t>min</a:t>
          </a:r>
          <a:r>
            <a:rPr b="0" i="0" lang="en-US" sz="1100">
              <a:solidFill>
                <a:srgbClr val="000000"/>
              </a:solidFill>
              <a:latin typeface="Calibri"/>
              <a:ea typeface="Calibri"/>
              <a:cs typeface="Calibri"/>
              <a:sym typeface="Calibri"/>
            </a:rPr>
            <a:t> less than </a:t>
          </a:r>
          <a:r>
            <a:rPr b="0" i="1" lang="en-US" sz="1100">
              <a:solidFill>
                <a:srgbClr val="000000"/>
              </a:solidFill>
              <a:latin typeface="Calibri"/>
              <a:ea typeface="Calibri"/>
              <a:cs typeface="Calibri"/>
              <a:sym typeface="Calibri"/>
            </a:rPr>
            <a:t>max</a:t>
          </a:r>
          <a:r>
            <a:rPr b="0" i="0" lang="en-US" sz="1100">
              <a:solidFill>
                <a:srgbClr val="000000"/>
              </a:solidFill>
              <a:latin typeface="Calibri"/>
              <a:ea typeface="Calibri"/>
              <a:cs typeface="Calibri"/>
              <a:sym typeface="Calibri"/>
            </a:rPr>
            <a:t>).</a:t>
          </a:r>
          <a:endParaRPr sz="1400"/>
        </a:p>
        <a:p>
          <a:pPr indent="0" lvl="0" marL="0" rtl="0" algn="l">
            <a:spcBef>
              <a:spcPts val="0"/>
            </a:spcBef>
            <a:spcAft>
              <a:spcPts val="0"/>
            </a:spcAft>
            <a:buNone/>
          </a:pPr>
          <a:r>
            <a:t/>
          </a:r>
          <a:endParaRPr b="0" i="0"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b="0" i="0" lang="en-US" sz="1100">
              <a:solidFill>
                <a:srgbClr val="000000"/>
              </a:solidFill>
              <a:latin typeface="Calibri"/>
              <a:ea typeface="Calibri"/>
              <a:cs typeface="Calibri"/>
              <a:sym typeface="Calibri"/>
            </a:rPr>
            <a:t>Try it! Generate random rolls of a die (1 to 6) in several cells to the right. Then press the F9 key to see how they change randomly. </a:t>
          </a:r>
          <a:r>
            <a:rPr b="0" lang="en-US" sz="1100">
              <a:solidFill>
                <a:srgbClr val="000000"/>
              </a:solidFill>
              <a:latin typeface="Calibri"/>
              <a:ea typeface="Calibri"/>
              <a:cs typeface="Calibri"/>
              <a:sym typeface="Calibri"/>
            </a:rPr>
            <a:t>(Scroll to the right for some possible </a:t>
          </a:r>
          <a:r>
            <a:rPr b="0" i="1" lang="en-US" sz="1100">
              <a:solidFill>
                <a:srgbClr val="000000"/>
              </a:solidFill>
              <a:latin typeface="Calibri"/>
              <a:ea typeface="Calibri"/>
              <a:cs typeface="Calibri"/>
              <a:sym typeface="Calibri"/>
            </a:rPr>
            <a:t>live </a:t>
          </a:r>
          <a:r>
            <a:rPr b="0" i="0" lang="en-US" sz="1100">
              <a:solidFill>
                <a:srgbClr val="000000"/>
              </a:solidFill>
              <a:latin typeface="Calibri"/>
              <a:ea typeface="Calibri"/>
              <a:cs typeface="Calibri"/>
              <a:sym typeface="Calibri"/>
            </a:rPr>
            <a:t>values.)</a:t>
          </a:r>
          <a:endParaRPr sz="1100">
            <a:solidFill>
              <a:srgbClr val="000000"/>
            </a:solidFill>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xdr:txBody>
    </xdr:sp>
    <xdr:clientData fLocksWithSheet="0"/>
  </xdr:oneCellAnchor>
</xdr:wsD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xdr:colOff>
      <xdr:row>2</xdr:row>
      <xdr:rowOff>-9525</xdr:rowOff>
    </xdr:from>
    <xdr:ext cx="4819650" cy="5495925"/>
    <xdr:sp>
      <xdr:nvSpPr>
        <xdr:cNvPr id="99" name="Shape 99"/>
        <xdr:cNvSpPr/>
      </xdr:nvSpPr>
      <xdr:spPr>
        <a:xfrm>
          <a:off x="2945700" y="1041563"/>
          <a:ext cx="4800600" cy="547687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Concatenating,</a:t>
          </a:r>
          <a:r>
            <a:rPr b="1" lang="en-US" sz="1100">
              <a:solidFill>
                <a:srgbClr val="000000"/>
              </a:solidFill>
              <a:latin typeface="Calibri"/>
              <a:ea typeface="Calibri"/>
              <a:cs typeface="Calibri"/>
              <a:sym typeface="Calibri"/>
            </a:rPr>
            <a:t> CONCATENATE Function (Text Category)</a:t>
          </a:r>
          <a:endParaRPr b="1"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To concatenate, you start with two or more pieces of text and “piece them together.” For example, you might concatenate “Bob” and “Jones” into “Bob Jones”. There are two equivalent ways to concatenate: with the ampersand (&amp;)</a:t>
          </a:r>
          <a:r>
            <a:rPr lang="en-US" sz="1100">
              <a:solidFill>
                <a:srgbClr val="000000"/>
              </a:solidFill>
              <a:latin typeface="Calibri"/>
              <a:ea typeface="Calibri"/>
              <a:cs typeface="Calibri"/>
              <a:sym typeface="Calibri"/>
            </a:rPr>
            <a:t> symbol and with the CONCATENATE function. Both are described here.</a:t>
          </a:r>
          <a:endParaRPr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Suppose cells A1 and B1 contain text such as a first name and a last name. To concatenate them</a:t>
          </a:r>
          <a:r>
            <a:rPr lang="en-US" sz="1100">
              <a:solidFill>
                <a:srgbClr val="000000"/>
              </a:solidFill>
              <a:latin typeface="Calibri"/>
              <a:ea typeface="Calibri"/>
              <a:cs typeface="Calibri"/>
              <a:sym typeface="Calibri"/>
            </a:rPr>
            <a:t> with the ampersand symbol, you </a:t>
          </a:r>
          <a:r>
            <a:rPr lang="en-US" sz="1100">
              <a:solidFill>
                <a:srgbClr val="000000"/>
              </a:solidFill>
              <a:latin typeface="Calibri"/>
              <a:ea typeface="Calibri"/>
              <a:cs typeface="Calibri"/>
              <a:sym typeface="Calibri"/>
            </a:rPr>
            <a:t>enter the formula </a:t>
          </a:r>
          <a:r>
            <a:rPr b="1" lang="en-US" sz="1100">
              <a:solidFill>
                <a:srgbClr val="000000"/>
              </a:solidFill>
              <a:latin typeface="Calibri"/>
              <a:ea typeface="Calibri"/>
              <a:cs typeface="Calibri"/>
              <a:sym typeface="Calibri"/>
            </a:rPr>
            <a:t>=A1&amp;B1 </a:t>
          </a:r>
          <a:r>
            <a:rPr lang="en-US" sz="1100">
              <a:solidFill>
                <a:srgbClr val="000000"/>
              </a:solidFill>
              <a:latin typeface="Calibri"/>
              <a:ea typeface="Calibri"/>
              <a:cs typeface="Calibri"/>
              <a:sym typeface="Calibri"/>
            </a:rPr>
            <a:t>in some other cell</a:t>
          </a:r>
          <a:r>
            <a:rPr lang="en-US" sz="1100">
              <a:solidFill>
                <a:srgbClr val="000000"/>
              </a:solidFill>
              <a:latin typeface="Calibri"/>
              <a:ea typeface="Calibri"/>
              <a:cs typeface="Calibri"/>
              <a:sym typeface="Calibri"/>
            </a:rPr>
            <a:t> such as </a:t>
          </a:r>
          <a:r>
            <a:rPr lang="en-US" sz="1100">
              <a:solidFill>
                <a:srgbClr val="000000"/>
              </a:solidFill>
              <a:latin typeface="Calibri"/>
              <a:ea typeface="Calibri"/>
              <a:cs typeface="Calibri"/>
              <a:sym typeface="Calibri"/>
            </a:rPr>
            <a:t>cell C1. Literal text, such as a comma</a:t>
          </a:r>
          <a:r>
            <a:rPr lang="en-US" sz="1100">
              <a:solidFill>
                <a:srgbClr val="000000"/>
              </a:solidFill>
              <a:latin typeface="Calibri"/>
              <a:ea typeface="Calibri"/>
              <a:cs typeface="Calibri"/>
              <a:sym typeface="Calibri"/>
            </a:rPr>
            <a:t> and a space,</a:t>
          </a:r>
          <a:r>
            <a:rPr lang="en-US" sz="1100">
              <a:solidFill>
                <a:srgbClr val="000000"/>
              </a:solidFill>
              <a:latin typeface="Calibri"/>
              <a:ea typeface="Calibri"/>
              <a:cs typeface="Calibri"/>
              <a:sym typeface="Calibri"/>
            </a:rPr>
            <a:t> can also be included, such as </a:t>
          </a:r>
          <a:r>
            <a:rPr b="1" lang="en-US" sz="1100">
              <a:solidFill>
                <a:srgbClr val="000000"/>
              </a:solidFill>
              <a:latin typeface="Calibri"/>
              <a:ea typeface="Calibri"/>
              <a:cs typeface="Calibri"/>
              <a:sym typeface="Calibri"/>
            </a:rPr>
            <a:t>=A1&amp;“, ”&amp;B1</a:t>
          </a:r>
          <a:r>
            <a:rPr lang="en-US" sz="1100">
              <a:solidFill>
                <a:srgbClr val="000000"/>
              </a:solidFill>
              <a:latin typeface="Calibri"/>
              <a:ea typeface="Calibri"/>
              <a:cs typeface="Calibri"/>
              <a:sym typeface="Calibri"/>
            </a:rPr>
            <a:t>. In this case, if cell A1 contains “Jones” and cell B1 contains “Bob”, then cell C1 will contain “Jones, Bob”. This concatenates the last name, the literal comma and space, and the first name. In</a:t>
          </a:r>
          <a:r>
            <a:rPr lang="en-US" sz="1100">
              <a:solidFill>
                <a:srgbClr val="000000"/>
              </a:solidFill>
              <a:latin typeface="Calibri"/>
              <a:ea typeface="Calibri"/>
              <a:cs typeface="Calibri"/>
              <a:sym typeface="Calibri"/>
            </a:rPr>
            <a:t> general, you separate the pieces with ampersands, and you surround literal text with double quotes.</a:t>
          </a:r>
          <a:endParaRPr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To concatenate</a:t>
          </a:r>
          <a:r>
            <a:rPr lang="en-US" sz="1100">
              <a:solidFill>
                <a:srgbClr val="000000"/>
              </a:solidFill>
              <a:latin typeface="Calibri"/>
              <a:ea typeface="Calibri"/>
              <a:cs typeface="Calibri"/>
              <a:sym typeface="Calibri"/>
            </a:rPr>
            <a:t> the text in cells A1 and B1 with the </a:t>
          </a:r>
          <a:r>
            <a:rPr lang="en-US" sz="1100">
              <a:solidFill>
                <a:srgbClr val="000000"/>
              </a:solidFill>
              <a:latin typeface="Calibri"/>
              <a:ea typeface="Calibri"/>
              <a:cs typeface="Calibri"/>
              <a:sym typeface="Calibri"/>
            </a:rPr>
            <a:t>CONCATENATE function, you enter the formula </a:t>
          </a:r>
          <a:r>
            <a:rPr b="1" lang="en-US" sz="1100">
              <a:solidFill>
                <a:srgbClr val="000000"/>
              </a:solidFill>
              <a:latin typeface="Calibri"/>
              <a:ea typeface="Calibri"/>
              <a:cs typeface="Calibri"/>
              <a:sym typeface="Calibri"/>
            </a:rPr>
            <a:t>=CONCATENATE(A1,”, “,B1)</a:t>
          </a:r>
          <a:r>
            <a:rPr lang="en-US" sz="1100">
              <a:solidFill>
                <a:srgbClr val="000000"/>
              </a:solidFill>
              <a:latin typeface="Calibri"/>
              <a:ea typeface="Calibri"/>
              <a:cs typeface="Calibri"/>
              <a:sym typeface="Calibri"/>
            </a:rPr>
            <a:t>. In words, you enter the “pieces” you want to concatenate, separated by commas. These pieces can be cell references or literal text. In the latter case, they should be surrounded with double quotes.</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Try it! Concatenate the first names, middle initials, and last names in columns K, L, and M with the ampersand</a:t>
          </a:r>
          <a:r>
            <a:rPr b="0" lang="en-US" sz="1100">
              <a:solidFill>
                <a:srgbClr val="000000"/>
              </a:solidFill>
              <a:latin typeface="Calibri"/>
              <a:ea typeface="Calibri"/>
              <a:cs typeface="Calibri"/>
              <a:sym typeface="Calibri"/>
            </a:rPr>
            <a:t> symbol </a:t>
          </a:r>
          <a:r>
            <a:rPr b="0" lang="en-US" sz="1100">
              <a:solidFill>
                <a:srgbClr val="000000"/>
              </a:solidFill>
              <a:latin typeface="Calibri"/>
              <a:ea typeface="Calibri"/>
              <a:cs typeface="Calibri"/>
              <a:sym typeface="Calibri"/>
            </a:rPr>
            <a:t>so that full names of the form </a:t>
          </a:r>
          <a:r>
            <a:rPr b="1" lang="en-US" sz="1100">
              <a:solidFill>
                <a:srgbClr val="000000"/>
              </a:solidFill>
              <a:latin typeface="Calibri"/>
              <a:ea typeface="Calibri"/>
              <a:cs typeface="Calibri"/>
              <a:sym typeface="Calibri"/>
            </a:rPr>
            <a:t>Jones, Bob E.</a:t>
          </a:r>
          <a:r>
            <a:rPr b="0" lang="en-US" sz="1100">
              <a:solidFill>
                <a:srgbClr val="000000"/>
              </a:solidFill>
              <a:latin typeface="Calibri"/>
              <a:ea typeface="Calibri"/>
              <a:cs typeface="Calibri"/>
              <a:sym typeface="Calibri"/>
            </a:rPr>
            <a:t> appear in column N. Do this with again with the CONCATENATE function in column O. (Scroll to the right for answers.)</a:t>
          </a:r>
          <a:endParaRPr sz="1400"/>
        </a:p>
      </xdr:txBody>
    </xdr:sp>
    <xdr:clientData fLocksWithSheet="0"/>
  </xdr:oneCellAnchor>
</xdr:wsD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xdr:colOff>
      <xdr:row>1</xdr:row>
      <xdr:rowOff>171450</xdr:rowOff>
    </xdr:from>
    <xdr:ext cx="4743450" cy="5038725"/>
    <xdr:sp>
      <xdr:nvSpPr>
        <xdr:cNvPr id="100" name="Shape 100"/>
        <xdr:cNvSpPr/>
      </xdr:nvSpPr>
      <xdr:spPr>
        <a:xfrm>
          <a:off x="2983800" y="1270163"/>
          <a:ext cx="4724400" cy="501967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Parsing with Text to Columns</a:t>
          </a:r>
          <a:endParaRPr sz="1400"/>
        </a:p>
        <a:p>
          <a:pPr indent="0" lvl="0" marL="0" rtl="0" algn="l">
            <a:spcBef>
              <a:spcPts val="0"/>
            </a:spcBef>
            <a:spcAft>
              <a:spcPts val="0"/>
            </a:spcAft>
            <a:buNone/>
          </a:pPr>
          <a:r>
            <a:t/>
          </a:r>
          <a:endParaRPr sz="1100">
            <a:solidFill>
              <a:srgbClr val="000000"/>
            </a:solidFill>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Parsing</a:t>
          </a:r>
          <a:r>
            <a:rPr lang="en-US" sz="1100">
              <a:solidFill>
                <a:srgbClr val="000000"/>
              </a:solidFill>
              <a:latin typeface="Calibri"/>
              <a:ea typeface="Calibri"/>
              <a:cs typeface="Calibri"/>
              <a:sym typeface="Calibri"/>
            </a:rPr>
            <a:t> text, that is, separating it into its pieces, is sometimes easy, and it is sometimes difficult. The text functions illustrated in the other parsing topic in this tutorial are for the difficult cases, but this topic discusses an easy tool that is worth trying first. Suppose you import data from a legacy system or a Web site, and everything gets imported to a </a:t>
          </a:r>
          <a:r>
            <a:rPr i="1" lang="en-US" sz="1100">
              <a:solidFill>
                <a:srgbClr val="000000"/>
              </a:solidFill>
              <a:latin typeface="Calibri"/>
              <a:ea typeface="Calibri"/>
              <a:cs typeface="Calibri"/>
              <a:sym typeface="Calibri"/>
            </a:rPr>
            <a:t>single </a:t>
          </a:r>
          <a:r>
            <a:rPr i="0" lang="en-US" sz="1100">
              <a:solidFill>
                <a:srgbClr val="000000"/>
              </a:solidFill>
              <a:latin typeface="Calibri"/>
              <a:ea typeface="Calibri"/>
              <a:cs typeface="Calibri"/>
              <a:sym typeface="Calibri"/>
            </a:rPr>
            <a:t>column, such as in column K to the right. The pattern is pretty clear: each cell contains five numbers, all separated by commas. To parse these into five columns with one number per cell, you can use the </a:t>
          </a:r>
          <a:r>
            <a:rPr b="1" i="0" lang="en-US" sz="1100">
              <a:solidFill>
                <a:srgbClr val="000000"/>
              </a:solidFill>
              <a:latin typeface="Calibri"/>
              <a:ea typeface="Calibri"/>
              <a:cs typeface="Calibri"/>
              <a:sym typeface="Calibri"/>
            </a:rPr>
            <a:t>Text to Columns </a:t>
          </a:r>
          <a:r>
            <a:rPr b="0" i="0" lang="en-US" sz="1100">
              <a:solidFill>
                <a:srgbClr val="000000"/>
              </a:solidFill>
              <a:latin typeface="Calibri"/>
              <a:ea typeface="Calibri"/>
              <a:cs typeface="Calibri"/>
              <a:sym typeface="Calibri"/>
            </a:rPr>
            <a:t>button on the Data ribbon shown to the right. This launches a fairly simple wizard (basically, the same wizard used for importing a text file), where you can indicate that the "delimiter" is a comma.</a:t>
          </a:r>
          <a:endParaRPr sz="1400"/>
        </a:p>
        <a:p>
          <a:pPr indent="0" lvl="0" marL="0" rtl="0" algn="l">
            <a:spcBef>
              <a:spcPts val="0"/>
            </a:spcBef>
            <a:spcAft>
              <a:spcPts val="0"/>
            </a:spcAft>
            <a:buNone/>
          </a:pPr>
          <a:r>
            <a:t/>
          </a:r>
          <a:endParaRPr b="0" i="0" sz="1100">
            <a:solidFill>
              <a:srgbClr val="000000"/>
            </a:solidFill>
          </a:endParaRPr>
        </a:p>
        <a:p>
          <a:pPr indent="0" lvl="0" marL="0" rtl="0" algn="l">
            <a:spcBef>
              <a:spcPts val="0"/>
            </a:spcBef>
            <a:spcAft>
              <a:spcPts val="0"/>
            </a:spcAft>
            <a:buNone/>
          </a:pPr>
          <a:r>
            <a:rPr b="0" i="0" lang="en-US" sz="1100">
              <a:solidFill>
                <a:srgbClr val="000000"/>
              </a:solidFill>
              <a:latin typeface="Calibri"/>
              <a:ea typeface="Calibri"/>
              <a:cs typeface="Calibri"/>
              <a:sym typeface="Calibri"/>
            </a:rPr>
            <a:t>Try it! Select the data in column K and try the Text to Columns wizard. Note that it places the results in columns K-O, replacing the original data in column K. If you want to keep the original data for some reason, you should first make a copy in column L and then parse the copy.</a:t>
          </a:r>
          <a:endParaRPr sz="1400"/>
        </a:p>
        <a:p>
          <a:pPr indent="0" lvl="0" marL="0" rtl="0" algn="l">
            <a:spcBef>
              <a:spcPts val="0"/>
            </a:spcBef>
            <a:spcAft>
              <a:spcPts val="0"/>
            </a:spcAft>
            <a:buNone/>
          </a:pPr>
          <a:r>
            <a:t/>
          </a:r>
          <a:endParaRPr b="0" i="0" sz="1100">
            <a:solidFill>
              <a:srgbClr val="000000"/>
            </a:solidFill>
          </a:endParaRPr>
        </a:p>
        <a:p>
          <a:pPr indent="0" lvl="0" marL="0" rtl="0" algn="l">
            <a:spcBef>
              <a:spcPts val="0"/>
            </a:spcBef>
            <a:spcAft>
              <a:spcPts val="0"/>
            </a:spcAft>
            <a:buNone/>
          </a:pPr>
          <a:r>
            <a:rPr b="1" i="0" lang="en-US" sz="1100">
              <a:solidFill>
                <a:srgbClr val="000000"/>
              </a:solidFill>
              <a:latin typeface="Calibri"/>
              <a:ea typeface="Calibri"/>
              <a:cs typeface="Calibri"/>
              <a:sym typeface="Calibri"/>
            </a:rPr>
            <a:t>Note: </a:t>
          </a:r>
          <a:r>
            <a:rPr b="0" i="0" lang="en-US" sz="1100">
              <a:solidFill>
                <a:srgbClr val="000000"/>
              </a:solidFill>
              <a:latin typeface="Calibri"/>
              <a:ea typeface="Calibri"/>
              <a:cs typeface="Calibri"/>
              <a:sym typeface="Calibri"/>
            </a:rPr>
            <a:t>You might see little green triangles in the cells in column K. These indicate errors, or at least what Excel thinks are errors. If you select any of these cells, or all of them, you will see a dropdown to the left, which provides options for dealing with the "errors," including ignoring them. (They </a:t>
          </a:r>
          <a:r>
            <a:rPr b="0" i="1" lang="en-US" sz="1100">
              <a:solidFill>
                <a:srgbClr val="000000"/>
              </a:solidFill>
              <a:latin typeface="Calibri"/>
              <a:ea typeface="Calibri"/>
              <a:cs typeface="Calibri"/>
              <a:sym typeface="Calibri"/>
            </a:rPr>
            <a:t>should </a:t>
          </a:r>
          <a:r>
            <a:rPr b="0" i="0" lang="en-US" sz="1100">
              <a:solidFill>
                <a:srgbClr val="000000"/>
              </a:solidFill>
              <a:latin typeface="Calibri"/>
              <a:ea typeface="Calibri"/>
              <a:cs typeface="Calibri"/>
              <a:sym typeface="Calibri"/>
            </a:rPr>
            <a:t>be ignored in this example.) More generally, if you don't want Excel to enter these error warnings in the first place--in any of your workbooks--you can go to the Error Checking section of Excel Preferences and uncheck the "Turn on background error checking" option.</a:t>
          </a:r>
          <a:endParaRPr b="1" sz="1100">
            <a:solidFill>
              <a:srgbClr val="000000"/>
            </a:solidFill>
          </a:endParaRPr>
        </a:p>
      </xdr:txBody>
    </xdr:sp>
    <xdr:clientData fLocksWithSheet="0"/>
  </xdr:oneCellAnchor>
  <xdr:oneCellAnchor>
    <xdr:from>
      <xdr:col>10</xdr:col>
      <xdr:colOff>0</xdr:colOff>
      <xdr:row>3</xdr:row>
      <xdr:rowOff>0</xdr:rowOff>
    </xdr:from>
    <xdr:ext cx="3038475" cy="895350"/>
    <xdr:pic>
      <xdr:nvPicPr>
        <xdr:cNvPr id="0" name="image39.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xdr:colOff>
      <xdr:row>2</xdr:row>
      <xdr:rowOff>-9525</xdr:rowOff>
    </xdr:from>
    <xdr:ext cx="4762500" cy="5124450"/>
    <xdr:sp>
      <xdr:nvSpPr>
        <xdr:cNvPr id="101" name="Shape 101"/>
        <xdr:cNvSpPr/>
      </xdr:nvSpPr>
      <xdr:spPr>
        <a:xfrm>
          <a:off x="2974275" y="1227300"/>
          <a:ext cx="4743450" cy="510540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General Approach to Parsing with Text Functions</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Suppose that someone has given you a spreadsheet with a list of names such as the one to the right. Each cell in column K has a last name, then a comma and a space, and then a first name. Your job is to </a:t>
          </a:r>
          <a:r>
            <a:rPr i="1" lang="en-US" sz="1100">
              <a:solidFill>
                <a:srgbClr val="000000"/>
              </a:solidFill>
              <a:latin typeface="Calibri"/>
              <a:ea typeface="Calibri"/>
              <a:cs typeface="Calibri"/>
              <a:sym typeface="Calibri"/>
            </a:rPr>
            <a:t>parse</a:t>
          </a:r>
          <a:r>
            <a:rPr lang="en-US" sz="1100">
              <a:solidFill>
                <a:srgbClr val="000000"/>
              </a:solidFill>
              <a:latin typeface="Calibri"/>
              <a:ea typeface="Calibri"/>
              <a:cs typeface="Calibri"/>
              <a:sym typeface="Calibri"/>
            </a:rPr>
            <a:t> (that is, </a:t>
          </a:r>
          <a:r>
            <a:rPr i="1" lang="en-US" sz="1100">
              <a:solidFill>
                <a:srgbClr val="000000"/>
              </a:solidFill>
              <a:latin typeface="Calibri"/>
              <a:ea typeface="Calibri"/>
              <a:cs typeface="Calibri"/>
              <a:sym typeface="Calibri"/>
            </a:rPr>
            <a:t>separate</a:t>
          </a:r>
          <a:r>
            <a:rPr lang="en-US" sz="1100">
              <a:solidFill>
                <a:srgbClr val="000000"/>
              </a:solidFill>
              <a:latin typeface="Calibri"/>
              <a:ea typeface="Calibri"/>
              <a:cs typeface="Calibri"/>
              <a:sym typeface="Calibri"/>
            </a:rPr>
            <a:t>) these names as indicated for the name in cells L10 and M10. That is, column L should have all of the first names and column M should have all of the last names. If this sounds easy, imagine that there are 10,000 names in column K. What would you do? If you just start typing, you will be busy for a </a:t>
          </a:r>
          <a:r>
            <a:rPr i="1" lang="en-US" sz="1100">
              <a:solidFill>
                <a:srgbClr val="000000"/>
              </a:solidFill>
              <a:latin typeface="Calibri"/>
              <a:ea typeface="Calibri"/>
              <a:cs typeface="Calibri"/>
              <a:sym typeface="Calibri"/>
            </a:rPr>
            <a:t>long </a:t>
          </a:r>
          <a:r>
            <a:rPr lang="en-US" sz="1100">
              <a:solidFill>
                <a:srgbClr val="000000"/>
              </a:solidFill>
              <a:latin typeface="Calibri"/>
              <a:ea typeface="Calibri"/>
              <a:cs typeface="Calibri"/>
              <a:sym typeface="Calibri"/>
            </a:rPr>
            <a:t>time, and you will undoubtedly make mistakes along the way! </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Fortunately, there is a </a:t>
          </a:r>
          <a:r>
            <a:rPr i="1" lang="en-US" sz="1100">
              <a:solidFill>
                <a:srgbClr val="000000"/>
              </a:solidFill>
              <a:latin typeface="Calibri"/>
              <a:ea typeface="Calibri"/>
              <a:cs typeface="Calibri"/>
              <a:sym typeface="Calibri"/>
            </a:rPr>
            <a:t>much </a:t>
          </a:r>
          <a:r>
            <a:rPr lang="en-US" sz="1100">
              <a:solidFill>
                <a:srgbClr val="000000"/>
              </a:solidFill>
              <a:latin typeface="Calibri"/>
              <a:ea typeface="Calibri"/>
              <a:cs typeface="Calibri"/>
              <a:sym typeface="Calibri"/>
            </a:rPr>
            <a:t>better way. The key is to look for patterns. In this example, note that every name has a comma and a space. The first name comes after the comma and space, and the last name comes before it. For the name "Jones, Bob", there are 10 characters, including the comma and space, and the comma and space are characters 6 and 7. So the first name is the rightmost 3 characters and the last name is the leftmost 5 characters. In any parsing operation, this is the first and the most crucial step: discover the pattern.</a:t>
          </a:r>
          <a:endParaRPr sz="1400"/>
        </a:p>
        <a:p>
          <a:pPr indent="0" lvl="0" marL="0" marR="0" rtl="0" algn="l">
            <a:lnSpc>
              <a:spcPct val="100000"/>
            </a:lnSpc>
            <a:spcBef>
              <a:spcPts val="0"/>
            </a:spcBef>
            <a:spcAft>
              <a:spcPts val="0"/>
            </a:spcAft>
            <a:buSzPts val="1100"/>
            <a:buFont typeface="Arial"/>
            <a:buNone/>
          </a:pPr>
          <a:r>
            <a:t/>
          </a:r>
          <a:endParaRPr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Once you discover the pattern, you can then exploit it with a</a:t>
          </a:r>
          <a:r>
            <a:rPr lang="en-US" sz="1100">
              <a:solidFill>
                <a:srgbClr val="000000"/>
              </a:solidFill>
              <a:latin typeface="Calibri"/>
              <a:ea typeface="Calibri"/>
              <a:cs typeface="Calibri"/>
              <a:sym typeface="Calibri"/>
            </a:rPr>
            <a:t> number of useful text functions. The ones discussed here are FIND, LEN, RIGHT, LEFT, and MID. If you want to learn about other text functions, click the Text dropdown list on the Formulas ribbon.</a:t>
          </a:r>
          <a:endParaRPr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xdr:txBody>
    </xdr:sp>
    <xdr:clientData fLocksWithSheet="0"/>
  </xdr:oneCellAnchor>
  <xdr:oneCellAnchor>
    <xdr:from>
      <xdr:col>1</xdr:col>
      <xdr:colOff>-9525</xdr:colOff>
      <xdr:row>29</xdr:row>
      <xdr:rowOff>-9525</xdr:rowOff>
    </xdr:from>
    <xdr:ext cx="4762500" cy="2019300"/>
    <xdr:sp>
      <xdr:nvSpPr>
        <xdr:cNvPr id="102" name="Shape 102"/>
        <xdr:cNvSpPr/>
      </xdr:nvSpPr>
      <xdr:spPr>
        <a:xfrm>
          <a:off x="2974275" y="2779875"/>
          <a:ext cx="4743450" cy="200025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LEN (Length) Function (Text Category)</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LEN</a:t>
          </a:r>
          <a:r>
            <a:rPr lang="en-US" sz="1100">
              <a:solidFill>
                <a:srgbClr val="000000"/>
              </a:solidFill>
              <a:latin typeface="Calibri"/>
              <a:ea typeface="Calibri"/>
              <a:cs typeface="Calibri"/>
              <a:sym typeface="Calibri"/>
            </a:rPr>
            <a:t> function returns the number of characters in a piece of text.</a:t>
          </a:r>
          <a:endParaRPr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To use the LEN function:</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Enter the formula </a:t>
          </a:r>
          <a:r>
            <a:rPr b="1" lang="en-US" sz="1100">
              <a:solidFill>
                <a:srgbClr val="000000"/>
              </a:solidFill>
              <a:latin typeface="Calibri"/>
              <a:ea typeface="Calibri"/>
              <a:cs typeface="Calibri"/>
              <a:sym typeface="Calibri"/>
            </a:rPr>
            <a:t>=LEN(</a:t>
          </a:r>
          <a:r>
            <a:rPr b="1" i="1" lang="en-US" sz="1100">
              <a:solidFill>
                <a:srgbClr val="000000"/>
              </a:solidFill>
              <a:latin typeface="Calibri"/>
              <a:ea typeface="Calibri"/>
              <a:cs typeface="Calibri"/>
              <a:sym typeface="Calibri"/>
            </a:rPr>
            <a:t>text</a:t>
          </a:r>
          <a:r>
            <a:rPr b="1" lang="en-US" sz="1100">
              <a:solidFill>
                <a:srgbClr val="000000"/>
              </a:solidFill>
              <a:latin typeface="Calibri"/>
              <a:ea typeface="Calibri"/>
              <a:cs typeface="Calibri"/>
              <a:sym typeface="Calibri"/>
            </a:rPr>
            <a:t>)</a:t>
          </a:r>
          <a:r>
            <a:rPr lang="en-US" sz="1100">
              <a:solidFill>
                <a:srgbClr val="000000"/>
              </a:solidFill>
              <a:latin typeface="Calibri"/>
              <a:ea typeface="Calibri"/>
              <a:cs typeface="Calibri"/>
              <a:sym typeface="Calibri"/>
            </a:rPr>
            <a:t> </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For example,</a:t>
          </a:r>
          <a:r>
            <a:rPr lang="en-US" sz="1100">
              <a:solidFill>
                <a:srgbClr val="000000"/>
              </a:solidFill>
              <a:latin typeface="Calibri"/>
              <a:ea typeface="Calibri"/>
              <a:cs typeface="Calibri"/>
              <a:sym typeface="Calibri"/>
            </a:rPr>
            <a:t> =LEN("Bobby Jones") returns 11. This includes the space.</a:t>
          </a:r>
          <a:endParaRPr sz="1100">
            <a:solidFill>
              <a:srgbClr val="000000"/>
            </a:solidFill>
            <a:latin typeface="Calibri"/>
            <a:ea typeface="Calibri"/>
            <a:cs typeface="Calibri"/>
            <a:sym typeface="Calibri"/>
          </a:endParaRPr>
        </a:p>
      </xdr:txBody>
    </xdr:sp>
    <xdr:clientData fLocksWithSheet="0"/>
  </xdr:oneCellAnchor>
  <xdr:oneCellAnchor>
    <xdr:from>
      <xdr:col>1</xdr:col>
      <xdr:colOff>-9525</xdr:colOff>
      <xdr:row>40</xdr:row>
      <xdr:rowOff>-9525</xdr:rowOff>
    </xdr:from>
    <xdr:ext cx="4762500" cy="6829425"/>
    <xdr:sp>
      <xdr:nvSpPr>
        <xdr:cNvPr id="103" name="Shape 103"/>
        <xdr:cNvSpPr/>
      </xdr:nvSpPr>
      <xdr:spPr>
        <a:xfrm>
          <a:off x="2974275" y="374813"/>
          <a:ext cx="4743450" cy="681037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LEFT,</a:t>
          </a:r>
          <a:r>
            <a:rPr b="1" lang="en-US" sz="1100">
              <a:solidFill>
                <a:srgbClr val="000000"/>
              </a:solidFill>
              <a:latin typeface="Calibri"/>
              <a:ea typeface="Calibri"/>
              <a:cs typeface="Calibri"/>
              <a:sym typeface="Calibri"/>
            </a:rPr>
            <a:t> RIGHT, MID Functions (Text Category)</a:t>
          </a:r>
          <a:endParaRPr b="1"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These functions</a:t>
          </a:r>
          <a:r>
            <a:rPr lang="en-US" sz="1100">
              <a:solidFill>
                <a:srgbClr val="000000"/>
              </a:solidFill>
              <a:latin typeface="Calibri"/>
              <a:ea typeface="Calibri"/>
              <a:cs typeface="Calibri"/>
              <a:sym typeface="Calibri"/>
            </a:rPr>
            <a:t> return the left, right, or middle characters from a piece of text, where you indicate the number of characters to return.</a:t>
          </a:r>
          <a:endParaRPr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To use the RIGHT function:</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Enter the formula </a:t>
          </a:r>
          <a:r>
            <a:rPr b="1" lang="en-US" sz="1100">
              <a:solidFill>
                <a:srgbClr val="000000"/>
              </a:solidFill>
              <a:latin typeface="Calibri"/>
              <a:ea typeface="Calibri"/>
              <a:cs typeface="Calibri"/>
              <a:sym typeface="Calibri"/>
            </a:rPr>
            <a:t>=RIGHT(</a:t>
          </a:r>
          <a:r>
            <a:rPr b="1" i="1" lang="en-US" sz="1100">
              <a:solidFill>
                <a:srgbClr val="000000"/>
              </a:solidFill>
              <a:latin typeface="Calibri"/>
              <a:ea typeface="Calibri"/>
              <a:cs typeface="Calibri"/>
              <a:sym typeface="Calibri"/>
            </a:rPr>
            <a:t>text</a:t>
          </a:r>
          <a:r>
            <a:rPr b="1" lang="en-US" sz="1100">
              <a:solidFill>
                <a:srgbClr val="000000"/>
              </a:solidFill>
              <a:latin typeface="Calibri"/>
              <a:ea typeface="Calibri"/>
              <a:cs typeface="Calibri"/>
              <a:sym typeface="Calibri"/>
            </a:rPr>
            <a:t>, </a:t>
          </a:r>
          <a:r>
            <a:rPr b="1" i="1" lang="en-US" sz="1100">
              <a:solidFill>
                <a:srgbClr val="000000"/>
              </a:solidFill>
              <a:latin typeface="Calibri"/>
              <a:ea typeface="Calibri"/>
              <a:cs typeface="Calibri"/>
              <a:sym typeface="Calibri"/>
            </a:rPr>
            <a:t>n</a:t>
          </a:r>
          <a:r>
            <a:rPr b="1" lang="en-US" sz="1100">
              <a:solidFill>
                <a:srgbClr val="000000"/>
              </a:solidFill>
              <a:latin typeface="Calibri"/>
              <a:ea typeface="Calibri"/>
              <a:cs typeface="Calibri"/>
              <a:sym typeface="Calibri"/>
            </a:rPr>
            <a:t>)</a:t>
          </a:r>
          <a:r>
            <a:rPr lang="en-US" sz="1100">
              <a:solidFill>
                <a:srgbClr val="000000"/>
              </a:solidFill>
              <a:latin typeface="Calibri"/>
              <a:ea typeface="Calibri"/>
              <a:cs typeface="Calibri"/>
              <a:sym typeface="Calibri"/>
            </a:rPr>
            <a:t>, where </a:t>
          </a:r>
          <a:r>
            <a:rPr i="1" lang="en-US" sz="1100">
              <a:solidFill>
                <a:srgbClr val="000000"/>
              </a:solidFill>
              <a:latin typeface="Calibri"/>
              <a:ea typeface="Calibri"/>
              <a:cs typeface="Calibri"/>
              <a:sym typeface="Calibri"/>
            </a:rPr>
            <a:t>n </a:t>
          </a:r>
          <a:r>
            <a:rPr lang="en-US" sz="1100">
              <a:solidFill>
                <a:srgbClr val="000000"/>
              </a:solidFill>
              <a:latin typeface="Calibri"/>
              <a:ea typeface="Calibri"/>
              <a:cs typeface="Calibri"/>
              <a:sym typeface="Calibri"/>
            </a:rPr>
            <a:t>is an integer. This returns the right </a:t>
          </a:r>
          <a:r>
            <a:rPr i="1" lang="en-US" sz="1100">
              <a:solidFill>
                <a:srgbClr val="000000"/>
              </a:solidFill>
              <a:latin typeface="Calibri"/>
              <a:ea typeface="Calibri"/>
              <a:cs typeface="Calibri"/>
              <a:sym typeface="Calibri"/>
            </a:rPr>
            <a:t>n</a:t>
          </a:r>
          <a:r>
            <a:rPr lang="en-US" sz="1100">
              <a:solidFill>
                <a:srgbClr val="000000"/>
              </a:solidFill>
              <a:latin typeface="Calibri"/>
              <a:ea typeface="Calibri"/>
              <a:cs typeface="Calibri"/>
              <a:sym typeface="Calibri"/>
            </a:rPr>
            <a:t> characters in </a:t>
          </a:r>
          <a:r>
            <a:rPr i="1" lang="en-US" sz="1100">
              <a:solidFill>
                <a:srgbClr val="000000"/>
              </a:solidFill>
              <a:latin typeface="Calibri"/>
              <a:ea typeface="Calibri"/>
              <a:cs typeface="Calibri"/>
              <a:sym typeface="Calibri"/>
            </a:rPr>
            <a:t>text</a:t>
          </a:r>
          <a:r>
            <a:rPr lang="en-US" sz="1100">
              <a:solidFill>
                <a:srgbClr val="000000"/>
              </a:solidFill>
              <a:latin typeface="Calibri"/>
              <a:ea typeface="Calibri"/>
              <a:cs typeface="Calibri"/>
              <a:sym typeface="Calibri"/>
            </a:rPr>
            <a:t>. (If </a:t>
          </a:r>
          <a:r>
            <a:rPr i="1" lang="en-US" sz="1100">
              <a:solidFill>
                <a:srgbClr val="000000"/>
              </a:solidFill>
              <a:latin typeface="Calibri"/>
              <a:ea typeface="Calibri"/>
              <a:cs typeface="Calibri"/>
              <a:sym typeface="Calibri"/>
            </a:rPr>
            <a:t>n </a:t>
          </a:r>
          <a:r>
            <a:rPr lang="en-US" sz="1100">
              <a:solidFill>
                <a:srgbClr val="000000"/>
              </a:solidFill>
              <a:latin typeface="Calibri"/>
              <a:ea typeface="Calibri"/>
              <a:cs typeface="Calibri"/>
              <a:sym typeface="Calibri"/>
            </a:rPr>
            <a:t>is greater than the number of characters in </a:t>
          </a:r>
          <a:r>
            <a:rPr i="1" lang="en-US" sz="1100">
              <a:solidFill>
                <a:srgbClr val="000000"/>
              </a:solidFill>
              <a:latin typeface="Calibri"/>
              <a:ea typeface="Calibri"/>
              <a:cs typeface="Calibri"/>
              <a:sym typeface="Calibri"/>
            </a:rPr>
            <a:t>text</a:t>
          </a:r>
          <a:r>
            <a:rPr lang="en-US" sz="1100">
              <a:solidFill>
                <a:srgbClr val="000000"/>
              </a:solidFill>
              <a:latin typeface="Calibri"/>
              <a:ea typeface="Calibri"/>
              <a:cs typeface="Calibri"/>
              <a:sym typeface="Calibri"/>
            </a:rPr>
            <a:t>, it returns the entire </a:t>
          </a:r>
          <a:r>
            <a:rPr i="1" lang="en-US" sz="1100">
              <a:solidFill>
                <a:srgbClr val="000000"/>
              </a:solidFill>
              <a:latin typeface="Calibri"/>
              <a:ea typeface="Calibri"/>
              <a:cs typeface="Calibri"/>
              <a:sym typeface="Calibri"/>
            </a:rPr>
            <a:t>text</a:t>
          </a:r>
          <a:r>
            <a:rPr lang="en-US" sz="1100">
              <a:solidFill>
                <a:srgbClr val="000000"/>
              </a:solidFill>
              <a:latin typeface="Calibri"/>
              <a:ea typeface="Calibri"/>
              <a:cs typeface="Calibri"/>
              <a:sym typeface="Calibri"/>
            </a:rPr>
            <a:t>.)</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To use the LEFT function:</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Enter the formula </a:t>
          </a:r>
          <a:r>
            <a:rPr b="1" lang="en-US" sz="1100">
              <a:solidFill>
                <a:srgbClr val="000000"/>
              </a:solidFill>
              <a:latin typeface="Calibri"/>
              <a:ea typeface="Calibri"/>
              <a:cs typeface="Calibri"/>
              <a:sym typeface="Calibri"/>
            </a:rPr>
            <a:t>=LEFT(</a:t>
          </a:r>
          <a:r>
            <a:rPr b="1" i="1" lang="en-US" sz="1100">
              <a:solidFill>
                <a:srgbClr val="000000"/>
              </a:solidFill>
              <a:latin typeface="Calibri"/>
              <a:ea typeface="Calibri"/>
              <a:cs typeface="Calibri"/>
              <a:sym typeface="Calibri"/>
            </a:rPr>
            <a:t>text</a:t>
          </a:r>
          <a:r>
            <a:rPr b="1" lang="en-US" sz="1100">
              <a:solidFill>
                <a:srgbClr val="000000"/>
              </a:solidFill>
              <a:latin typeface="Calibri"/>
              <a:ea typeface="Calibri"/>
              <a:cs typeface="Calibri"/>
              <a:sym typeface="Calibri"/>
            </a:rPr>
            <a:t>, </a:t>
          </a:r>
          <a:r>
            <a:rPr b="1" i="1" lang="en-US" sz="1100">
              <a:solidFill>
                <a:srgbClr val="000000"/>
              </a:solidFill>
              <a:latin typeface="Calibri"/>
              <a:ea typeface="Calibri"/>
              <a:cs typeface="Calibri"/>
              <a:sym typeface="Calibri"/>
            </a:rPr>
            <a:t>n</a:t>
          </a:r>
          <a:r>
            <a:rPr b="1" lang="en-US" sz="1100">
              <a:solidFill>
                <a:srgbClr val="000000"/>
              </a:solidFill>
              <a:latin typeface="Calibri"/>
              <a:ea typeface="Calibri"/>
              <a:cs typeface="Calibri"/>
              <a:sym typeface="Calibri"/>
            </a:rPr>
            <a:t>)</a:t>
          </a:r>
          <a:r>
            <a:rPr lang="en-US" sz="1100">
              <a:solidFill>
                <a:srgbClr val="000000"/>
              </a:solidFill>
              <a:latin typeface="Calibri"/>
              <a:ea typeface="Calibri"/>
              <a:cs typeface="Calibri"/>
              <a:sym typeface="Calibri"/>
            </a:rPr>
            <a:t>, where </a:t>
          </a:r>
          <a:r>
            <a:rPr i="1" lang="en-US" sz="1100">
              <a:solidFill>
                <a:srgbClr val="000000"/>
              </a:solidFill>
              <a:latin typeface="Calibri"/>
              <a:ea typeface="Calibri"/>
              <a:cs typeface="Calibri"/>
              <a:sym typeface="Calibri"/>
            </a:rPr>
            <a:t>n </a:t>
          </a:r>
          <a:r>
            <a:rPr lang="en-US" sz="1100">
              <a:solidFill>
                <a:srgbClr val="000000"/>
              </a:solidFill>
              <a:latin typeface="Calibri"/>
              <a:ea typeface="Calibri"/>
              <a:cs typeface="Calibri"/>
              <a:sym typeface="Calibri"/>
            </a:rPr>
            <a:t>is an integer. This returns the left </a:t>
          </a:r>
          <a:r>
            <a:rPr i="1" lang="en-US" sz="1100">
              <a:solidFill>
                <a:srgbClr val="000000"/>
              </a:solidFill>
              <a:latin typeface="Calibri"/>
              <a:ea typeface="Calibri"/>
              <a:cs typeface="Calibri"/>
              <a:sym typeface="Calibri"/>
            </a:rPr>
            <a:t>n</a:t>
          </a:r>
          <a:r>
            <a:rPr lang="en-US" sz="1100">
              <a:solidFill>
                <a:srgbClr val="000000"/>
              </a:solidFill>
              <a:latin typeface="Calibri"/>
              <a:ea typeface="Calibri"/>
              <a:cs typeface="Calibri"/>
              <a:sym typeface="Calibri"/>
            </a:rPr>
            <a:t> characters in </a:t>
          </a:r>
          <a:r>
            <a:rPr i="1" lang="en-US" sz="1100">
              <a:solidFill>
                <a:srgbClr val="000000"/>
              </a:solidFill>
              <a:latin typeface="Calibri"/>
              <a:ea typeface="Calibri"/>
              <a:cs typeface="Calibri"/>
              <a:sym typeface="Calibri"/>
            </a:rPr>
            <a:t>text</a:t>
          </a:r>
          <a:r>
            <a:rPr lang="en-US" sz="1100">
              <a:solidFill>
                <a:srgbClr val="000000"/>
              </a:solidFill>
              <a:latin typeface="Calibri"/>
              <a:ea typeface="Calibri"/>
              <a:cs typeface="Calibri"/>
              <a:sym typeface="Calibri"/>
            </a:rPr>
            <a:t>. (If </a:t>
          </a:r>
          <a:r>
            <a:rPr i="1" lang="en-US" sz="1100">
              <a:solidFill>
                <a:srgbClr val="000000"/>
              </a:solidFill>
              <a:latin typeface="Calibri"/>
              <a:ea typeface="Calibri"/>
              <a:cs typeface="Calibri"/>
              <a:sym typeface="Calibri"/>
            </a:rPr>
            <a:t>n </a:t>
          </a:r>
          <a:r>
            <a:rPr lang="en-US" sz="1100">
              <a:solidFill>
                <a:srgbClr val="000000"/>
              </a:solidFill>
              <a:latin typeface="Calibri"/>
              <a:ea typeface="Calibri"/>
              <a:cs typeface="Calibri"/>
              <a:sym typeface="Calibri"/>
            </a:rPr>
            <a:t>is greater than the number of characters in </a:t>
          </a:r>
          <a:r>
            <a:rPr i="1" lang="en-US" sz="1100">
              <a:solidFill>
                <a:srgbClr val="000000"/>
              </a:solidFill>
              <a:latin typeface="Calibri"/>
              <a:ea typeface="Calibri"/>
              <a:cs typeface="Calibri"/>
              <a:sym typeface="Calibri"/>
            </a:rPr>
            <a:t>text</a:t>
          </a:r>
          <a:r>
            <a:rPr lang="en-US" sz="1100">
              <a:solidFill>
                <a:srgbClr val="000000"/>
              </a:solidFill>
              <a:latin typeface="Calibri"/>
              <a:ea typeface="Calibri"/>
              <a:cs typeface="Calibri"/>
              <a:sym typeface="Calibri"/>
            </a:rPr>
            <a:t>, it returns the entire </a:t>
          </a:r>
          <a:r>
            <a:rPr i="1" lang="en-US" sz="1100">
              <a:solidFill>
                <a:srgbClr val="000000"/>
              </a:solidFill>
              <a:latin typeface="Calibri"/>
              <a:ea typeface="Calibri"/>
              <a:cs typeface="Calibri"/>
              <a:sym typeface="Calibri"/>
            </a:rPr>
            <a:t>text</a:t>
          </a:r>
          <a:r>
            <a:rPr lang="en-US" sz="1100">
              <a:solidFill>
                <a:srgbClr val="000000"/>
              </a:solidFill>
              <a:latin typeface="Calibri"/>
              <a:ea typeface="Calibri"/>
              <a:cs typeface="Calibri"/>
              <a:sym typeface="Calibri"/>
            </a:rPr>
            <a:t>.)</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To use the MID function:</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Enter the formula </a:t>
          </a:r>
          <a:r>
            <a:rPr b="1" lang="en-US" sz="1100">
              <a:solidFill>
                <a:srgbClr val="000000"/>
              </a:solidFill>
              <a:latin typeface="Calibri"/>
              <a:ea typeface="Calibri"/>
              <a:cs typeface="Calibri"/>
              <a:sym typeface="Calibri"/>
            </a:rPr>
            <a:t>=MID(</a:t>
          </a:r>
          <a:r>
            <a:rPr b="1" i="1" lang="en-US" sz="1100">
              <a:solidFill>
                <a:srgbClr val="000000"/>
              </a:solidFill>
              <a:latin typeface="Calibri"/>
              <a:ea typeface="Calibri"/>
              <a:cs typeface="Calibri"/>
              <a:sym typeface="Calibri"/>
            </a:rPr>
            <a:t>text</a:t>
          </a:r>
          <a:r>
            <a:rPr b="1" lang="en-US" sz="1100">
              <a:solidFill>
                <a:srgbClr val="000000"/>
              </a:solidFill>
              <a:latin typeface="Calibri"/>
              <a:ea typeface="Calibri"/>
              <a:cs typeface="Calibri"/>
              <a:sym typeface="Calibri"/>
            </a:rPr>
            <a:t>,</a:t>
          </a:r>
          <a:r>
            <a:rPr b="1" i="1" lang="en-US" sz="1100">
              <a:solidFill>
                <a:srgbClr val="000000"/>
              </a:solidFill>
              <a:latin typeface="Calibri"/>
              <a:ea typeface="Calibri"/>
              <a:cs typeface="Calibri"/>
              <a:sym typeface="Calibri"/>
            </a:rPr>
            <a:t>s</a:t>
          </a:r>
          <a:r>
            <a:rPr b="1" lang="en-US" sz="1100">
              <a:solidFill>
                <a:srgbClr val="000000"/>
              </a:solidFill>
              <a:latin typeface="Calibri"/>
              <a:ea typeface="Calibri"/>
              <a:cs typeface="Calibri"/>
              <a:sym typeface="Calibri"/>
            </a:rPr>
            <a:t>,</a:t>
          </a:r>
          <a:r>
            <a:rPr b="1" i="1" lang="en-US" sz="1100">
              <a:solidFill>
                <a:srgbClr val="000000"/>
              </a:solidFill>
              <a:latin typeface="Calibri"/>
              <a:ea typeface="Calibri"/>
              <a:cs typeface="Calibri"/>
              <a:sym typeface="Calibri"/>
            </a:rPr>
            <a:t>n</a:t>
          </a:r>
          <a:r>
            <a:rPr b="1" lang="en-US" sz="1100">
              <a:solidFill>
                <a:srgbClr val="000000"/>
              </a:solidFill>
              <a:latin typeface="Calibri"/>
              <a:ea typeface="Calibri"/>
              <a:cs typeface="Calibri"/>
              <a:sym typeface="Calibri"/>
            </a:rPr>
            <a:t>)</a:t>
          </a:r>
          <a:r>
            <a:rPr lang="en-US" sz="1100">
              <a:solidFill>
                <a:srgbClr val="000000"/>
              </a:solidFill>
              <a:latin typeface="Calibri"/>
              <a:ea typeface="Calibri"/>
              <a:cs typeface="Calibri"/>
              <a:sym typeface="Calibri"/>
            </a:rPr>
            <a:t>, where </a:t>
          </a:r>
          <a:r>
            <a:rPr i="1" lang="en-US" sz="1100">
              <a:solidFill>
                <a:srgbClr val="000000"/>
              </a:solidFill>
              <a:latin typeface="Calibri"/>
              <a:ea typeface="Calibri"/>
              <a:cs typeface="Calibri"/>
              <a:sym typeface="Calibri"/>
            </a:rPr>
            <a:t>s </a:t>
          </a:r>
          <a:r>
            <a:rPr lang="en-US" sz="1100">
              <a:solidFill>
                <a:srgbClr val="000000"/>
              </a:solidFill>
              <a:latin typeface="Calibri"/>
              <a:ea typeface="Calibri"/>
              <a:cs typeface="Calibri"/>
              <a:sym typeface="Calibri"/>
            </a:rPr>
            <a:t>is an integer and </a:t>
          </a:r>
          <a:r>
            <a:rPr i="1" lang="en-US" sz="1100">
              <a:solidFill>
                <a:srgbClr val="000000"/>
              </a:solidFill>
              <a:latin typeface="Calibri"/>
              <a:ea typeface="Calibri"/>
              <a:cs typeface="Calibri"/>
              <a:sym typeface="Calibri"/>
            </a:rPr>
            <a:t>n </a:t>
          </a:r>
          <a:r>
            <a:rPr lang="en-US" sz="1100">
              <a:solidFill>
                <a:srgbClr val="000000"/>
              </a:solidFill>
              <a:latin typeface="Calibri"/>
              <a:ea typeface="Calibri"/>
              <a:cs typeface="Calibri"/>
              <a:sym typeface="Calibri"/>
            </a:rPr>
            <a:t>is an integer. (</a:t>
          </a:r>
          <a:r>
            <a:rPr i="1" lang="en-US" sz="1100">
              <a:solidFill>
                <a:srgbClr val="000000"/>
              </a:solidFill>
              <a:latin typeface="Calibri"/>
              <a:ea typeface="Calibri"/>
              <a:cs typeface="Calibri"/>
              <a:sym typeface="Calibri"/>
            </a:rPr>
            <a:t>s</a:t>
          </a:r>
          <a:r>
            <a:rPr lang="en-US" sz="1100">
              <a:solidFill>
                <a:srgbClr val="000000"/>
              </a:solidFill>
              <a:latin typeface="Calibri"/>
              <a:ea typeface="Calibri"/>
              <a:cs typeface="Calibri"/>
              <a:sym typeface="Calibri"/>
            </a:rPr>
            <a:t> stands for start.) This returns </a:t>
          </a:r>
          <a:r>
            <a:rPr i="1" lang="en-US" sz="1100">
              <a:solidFill>
                <a:srgbClr val="000000"/>
              </a:solidFill>
              <a:latin typeface="Calibri"/>
              <a:ea typeface="Calibri"/>
              <a:cs typeface="Calibri"/>
              <a:sym typeface="Calibri"/>
            </a:rPr>
            <a:t>n </a:t>
          </a:r>
          <a:r>
            <a:rPr lang="en-US" sz="1100">
              <a:solidFill>
                <a:srgbClr val="000000"/>
              </a:solidFill>
              <a:latin typeface="Calibri"/>
              <a:ea typeface="Calibri"/>
              <a:cs typeface="Calibri"/>
              <a:sym typeface="Calibri"/>
            </a:rPr>
            <a:t>characters of </a:t>
          </a:r>
          <a:r>
            <a:rPr i="1" lang="en-US" sz="1100">
              <a:solidFill>
                <a:srgbClr val="000000"/>
              </a:solidFill>
              <a:latin typeface="Calibri"/>
              <a:ea typeface="Calibri"/>
              <a:cs typeface="Calibri"/>
              <a:sym typeface="Calibri"/>
            </a:rPr>
            <a:t>text</a:t>
          </a:r>
          <a:r>
            <a:rPr lang="en-US" sz="1100">
              <a:solidFill>
                <a:srgbClr val="000000"/>
              </a:solidFill>
              <a:latin typeface="Calibri"/>
              <a:ea typeface="Calibri"/>
              <a:cs typeface="Calibri"/>
              <a:sym typeface="Calibri"/>
            </a:rPr>
            <a:t>, starting with character </a:t>
          </a:r>
          <a:r>
            <a:rPr i="1" lang="en-US" sz="1100">
              <a:solidFill>
                <a:srgbClr val="000000"/>
              </a:solidFill>
              <a:latin typeface="Calibri"/>
              <a:ea typeface="Calibri"/>
              <a:cs typeface="Calibri"/>
              <a:sym typeface="Calibri"/>
            </a:rPr>
            <a:t>s</a:t>
          </a:r>
          <a:r>
            <a:rPr lang="en-US" sz="1100">
              <a:solidFill>
                <a:srgbClr val="000000"/>
              </a:solidFill>
              <a:latin typeface="Calibri"/>
              <a:ea typeface="Calibri"/>
              <a:cs typeface="Calibri"/>
              <a:sym typeface="Calibri"/>
            </a:rPr>
            <a:t>. (If </a:t>
          </a:r>
          <a:r>
            <a:rPr i="1" lang="en-US" sz="1100">
              <a:solidFill>
                <a:srgbClr val="000000"/>
              </a:solidFill>
              <a:latin typeface="Calibri"/>
              <a:ea typeface="Calibri"/>
              <a:cs typeface="Calibri"/>
              <a:sym typeface="Calibri"/>
            </a:rPr>
            <a:t>n </a:t>
          </a:r>
          <a:r>
            <a:rPr i="0" lang="en-US" sz="1100">
              <a:solidFill>
                <a:srgbClr val="000000"/>
              </a:solidFill>
              <a:latin typeface="Calibri"/>
              <a:ea typeface="Calibri"/>
              <a:cs typeface="Calibri"/>
              <a:sym typeface="Calibri"/>
            </a:rPr>
            <a:t>is</a:t>
          </a:r>
          <a:r>
            <a:rPr i="0" lang="en-US" sz="1100">
              <a:solidFill>
                <a:srgbClr val="000000"/>
              </a:solidFill>
              <a:latin typeface="Calibri"/>
              <a:ea typeface="Calibri"/>
              <a:cs typeface="Calibri"/>
              <a:sym typeface="Calibri"/>
            </a:rPr>
            <a:t> larger than the number of characters from position </a:t>
          </a:r>
          <a:r>
            <a:rPr i="1" lang="en-US" sz="1100">
              <a:solidFill>
                <a:srgbClr val="000000"/>
              </a:solidFill>
              <a:latin typeface="Calibri"/>
              <a:ea typeface="Calibri"/>
              <a:cs typeface="Calibri"/>
              <a:sym typeface="Calibri"/>
            </a:rPr>
            <a:t>s </a:t>
          </a:r>
          <a:r>
            <a:rPr i="0" lang="en-US" sz="1100">
              <a:solidFill>
                <a:srgbClr val="000000"/>
              </a:solidFill>
              <a:latin typeface="Calibri"/>
              <a:ea typeface="Calibri"/>
              <a:cs typeface="Calibri"/>
              <a:sym typeface="Calibri"/>
            </a:rPr>
            <a:t>on, this returns all characters from position </a:t>
          </a:r>
          <a:r>
            <a:rPr i="1" lang="en-US" sz="1100">
              <a:solidFill>
                <a:srgbClr val="000000"/>
              </a:solidFill>
              <a:latin typeface="Calibri"/>
              <a:ea typeface="Calibri"/>
              <a:cs typeface="Calibri"/>
              <a:sym typeface="Calibri"/>
            </a:rPr>
            <a:t>s </a:t>
          </a:r>
          <a:r>
            <a:rPr i="0" lang="en-US" sz="1100">
              <a:solidFill>
                <a:srgbClr val="000000"/>
              </a:solidFill>
              <a:latin typeface="Calibri"/>
              <a:ea typeface="Calibri"/>
              <a:cs typeface="Calibri"/>
              <a:sym typeface="Calibri"/>
            </a:rPr>
            <a:t>on.)</a:t>
          </a:r>
          <a:endParaRPr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Here are some examples of MID:</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function =MID(“Freddie”,5,2) returns “di”.</a:t>
          </a:r>
          <a:endParaRPr sz="1400"/>
        </a:p>
        <a:p>
          <a:pPr indent="0" lvl="0" marL="0" marR="0" rtl="0" algn="l">
            <a:lnSpc>
              <a:spcPct val="100000"/>
            </a:lnSpc>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The function =MID(“Freddie”,5,n) returns “die” for any n&gt;=3.</a:t>
          </a:r>
          <a:endParaRPr sz="1100"/>
        </a:p>
        <a:p>
          <a:pPr indent="0" lvl="0" marL="0" rtl="0" algn="l">
            <a:spcBef>
              <a:spcPts val="0"/>
            </a:spcBef>
            <a:spcAft>
              <a:spcPts val="0"/>
            </a:spcAft>
            <a:buNone/>
          </a:pPr>
          <a:r>
            <a:rPr lang="en-US" sz="1100">
              <a:solidFill>
                <a:srgbClr val="000000"/>
              </a:solidFill>
              <a:latin typeface="Calibri"/>
              <a:ea typeface="Calibri"/>
              <a:cs typeface="Calibri"/>
              <a:sym typeface="Calibri"/>
            </a:rPr>
            <a:t>The function =MID(“Jones, Bob”,FIND(“,”,“Jones, Bob”)+2,1) returns “B”. </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last example is trickier.</a:t>
          </a:r>
          <a:r>
            <a:rPr lang="en-US" sz="1100">
              <a:solidFill>
                <a:srgbClr val="000000"/>
              </a:solidFill>
              <a:latin typeface="Calibri"/>
              <a:ea typeface="Calibri"/>
              <a:cs typeface="Calibri"/>
              <a:sym typeface="Calibri"/>
            </a:rPr>
            <a:t> </a:t>
          </a:r>
          <a:r>
            <a:rPr lang="en-US" sz="1100">
              <a:solidFill>
                <a:srgbClr val="000000"/>
              </a:solidFill>
              <a:latin typeface="Calibri"/>
              <a:ea typeface="Calibri"/>
              <a:cs typeface="Calibri"/>
              <a:sym typeface="Calibri"/>
            </a:rPr>
            <a:t>As </a:t>
          </a:r>
          <a:r>
            <a:rPr lang="en-US" sz="1100">
              <a:solidFill>
                <a:srgbClr val="000000"/>
              </a:solidFill>
              <a:latin typeface="Calibri"/>
              <a:ea typeface="Calibri"/>
              <a:cs typeface="Calibri"/>
              <a:sym typeface="Calibri"/>
            </a:rPr>
            <a:t>the next text box indicates, the FIND function in this formula returns 6, the position of the comma, so this formula is equivalent to =MID("Jones, Bob",8,1). Note that the starting position is 8, not 7, because of the space.</a:t>
          </a:r>
          <a:endParaRPr sz="1100">
            <a:solidFill>
              <a:srgbClr val="000000"/>
            </a:solidFill>
            <a:latin typeface="Calibri"/>
            <a:ea typeface="Calibri"/>
            <a:cs typeface="Calibri"/>
            <a:sym typeface="Calibri"/>
          </a:endParaRPr>
        </a:p>
      </xdr:txBody>
    </xdr:sp>
    <xdr:clientData fLocksWithSheet="0"/>
  </xdr:oneCellAnchor>
  <xdr:oneCellAnchor>
    <xdr:from>
      <xdr:col>1</xdr:col>
      <xdr:colOff>-9525</xdr:colOff>
      <xdr:row>75</xdr:row>
      <xdr:rowOff>-9525</xdr:rowOff>
    </xdr:from>
    <xdr:ext cx="4762500" cy="5819775"/>
    <xdr:sp>
      <xdr:nvSpPr>
        <xdr:cNvPr id="104" name="Shape 104"/>
        <xdr:cNvSpPr/>
      </xdr:nvSpPr>
      <xdr:spPr>
        <a:xfrm>
          <a:off x="2974275" y="879638"/>
          <a:ext cx="4743450" cy="580072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FIND Function (Text Category)</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FIND function returns the </a:t>
          </a:r>
          <a:r>
            <a:rPr i="1" lang="en-US" sz="1100">
              <a:solidFill>
                <a:srgbClr val="000000"/>
              </a:solidFill>
              <a:latin typeface="Calibri"/>
              <a:ea typeface="Calibri"/>
              <a:cs typeface="Calibri"/>
              <a:sym typeface="Calibri"/>
            </a:rPr>
            <a:t>position</a:t>
          </a:r>
          <a:r>
            <a:rPr i="1" lang="en-US" sz="1100">
              <a:solidFill>
                <a:srgbClr val="000000"/>
              </a:solidFill>
              <a:latin typeface="Calibri"/>
              <a:ea typeface="Calibri"/>
              <a:cs typeface="Calibri"/>
              <a:sym typeface="Calibri"/>
            </a:rPr>
            <a:t> </a:t>
          </a:r>
          <a:r>
            <a:rPr i="0" lang="en-US" sz="1100">
              <a:solidFill>
                <a:srgbClr val="000000"/>
              </a:solidFill>
              <a:latin typeface="Calibri"/>
              <a:ea typeface="Calibri"/>
              <a:cs typeface="Calibri"/>
              <a:sym typeface="Calibri"/>
            </a:rPr>
            <a:t>of the first occurrence of a string of characters (which could be a single character) in a piece of text.</a:t>
          </a:r>
          <a:r>
            <a:rPr i="1" lang="en-US" sz="1100">
              <a:solidFill>
                <a:srgbClr val="000000"/>
              </a:solidFill>
              <a:latin typeface="Calibri"/>
              <a:ea typeface="Calibri"/>
              <a:cs typeface="Calibri"/>
              <a:sym typeface="Calibri"/>
            </a:rPr>
            <a:t> </a:t>
          </a:r>
          <a:endParaRPr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To use the FIND function: </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Enter the formula </a:t>
          </a:r>
          <a:r>
            <a:rPr b="1" lang="en-US" sz="1100">
              <a:solidFill>
                <a:srgbClr val="000000"/>
              </a:solidFill>
              <a:latin typeface="Calibri"/>
              <a:ea typeface="Calibri"/>
              <a:cs typeface="Calibri"/>
              <a:sym typeface="Calibri"/>
            </a:rPr>
            <a:t>=FIND(</a:t>
          </a:r>
          <a:r>
            <a:rPr b="1" i="1" lang="en-US" sz="1100">
              <a:solidFill>
                <a:srgbClr val="000000"/>
              </a:solidFill>
              <a:latin typeface="Calibri"/>
              <a:ea typeface="Calibri"/>
              <a:cs typeface="Calibri"/>
              <a:sym typeface="Calibri"/>
            </a:rPr>
            <a:t>search_text</a:t>
          </a:r>
          <a:r>
            <a:rPr b="1" lang="en-US" sz="1100">
              <a:solidFill>
                <a:srgbClr val="000000"/>
              </a:solidFill>
              <a:latin typeface="Calibri"/>
              <a:ea typeface="Calibri"/>
              <a:cs typeface="Calibri"/>
              <a:sym typeface="Calibri"/>
            </a:rPr>
            <a:t>,</a:t>
          </a:r>
          <a:r>
            <a:rPr b="1" i="1" lang="en-US" sz="1100">
              <a:solidFill>
                <a:srgbClr val="000000"/>
              </a:solidFill>
              <a:latin typeface="Calibri"/>
              <a:ea typeface="Calibri"/>
              <a:cs typeface="Calibri"/>
              <a:sym typeface="Calibri"/>
            </a:rPr>
            <a:t>text</a:t>
          </a:r>
          <a:r>
            <a:rPr b="1" lang="en-US" sz="1100">
              <a:solidFill>
                <a:srgbClr val="000000"/>
              </a:solidFill>
              <a:latin typeface="Calibri"/>
              <a:ea typeface="Calibri"/>
              <a:cs typeface="Calibri"/>
              <a:sym typeface="Calibri"/>
            </a:rPr>
            <a:t>,</a:t>
          </a:r>
          <a:r>
            <a:rPr b="1" i="1" lang="en-US" sz="1100">
              <a:solidFill>
                <a:srgbClr val="000000"/>
              </a:solidFill>
              <a:latin typeface="Calibri"/>
              <a:ea typeface="Calibri"/>
              <a:cs typeface="Calibri"/>
              <a:sym typeface="Calibri"/>
            </a:rPr>
            <a:t>s</a:t>
          </a:r>
          <a:r>
            <a:rPr b="1" lang="en-US" sz="1100">
              <a:solidFill>
                <a:srgbClr val="000000"/>
              </a:solidFill>
              <a:latin typeface="Calibri"/>
              <a:ea typeface="Calibri"/>
              <a:cs typeface="Calibri"/>
              <a:sym typeface="Calibri"/>
            </a:rPr>
            <a:t>)</a:t>
          </a:r>
          <a:r>
            <a:rPr lang="en-US" sz="1100">
              <a:solidFill>
                <a:srgbClr val="000000"/>
              </a:solidFill>
              <a:latin typeface="Calibri"/>
              <a:ea typeface="Calibri"/>
              <a:cs typeface="Calibri"/>
              <a:sym typeface="Calibri"/>
            </a:rPr>
            <a:t>, where </a:t>
          </a:r>
          <a:r>
            <a:rPr i="1" lang="en-US" sz="1100">
              <a:solidFill>
                <a:srgbClr val="000000"/>
              </a:solidFill>
              <a:latin typeface="Calibri"/>
              <a:ea typeface="Calibri"/>
              <a:cs typeface="Calibri"/>
              <a:sym typeface="Calibri"/>
            </a:rPr>
            <a:t>search_text </a:t>
          </a:r>
          <a:r>
            <a:rPr lang="en-US" sz="1100">
              <a:solidFill>
                <a:srgbClr val="000000"/>
              </a:solidFill>
              <a:latin typeface="Calibri"/>
              <a:ea typeface="Calibri"/>
              <a:cs typeface="Calibri"/>
              <a:sym typeface="Calibri"/>
            </a:rPr>
            <a:t>is a piece of text to be found, </a:t>
          </a:r>
          <a:r>
            <a:rPr i="1" lang="en-US" sz="1100">
              <a:solidFill>
                <a:srgbClr val="000000"/>
              </a:solidFill>
              <a:latin typeface="Calibri"/>
              <a:ea typeface="Calibri"/>
              <a:cs typeface="Calibri"/>
              <a:sym typeface="Calibri"/>
            </a:rPr>
            <a:t>text</a:t>
          </a:r>
          <a:r>
            <a:rPr lang="en-US" sz="1100">
              <a:solidFill>
                <a:srgbClr val="000000"/>
              </a:solidFill>
              <a:latin typeface="Calibri"/>
              <a:ea typeface="Calibri"/>
              <a:cs typeface="Calibri"/>
              <a:sym typeface="Calibri"/>
            </a:rPr>
            <a:t> is the original text, and </a:t>
          </a:r>
          <a:r>
            <a:rPr i="1" lang="en-US" sz="1100">
              <a:solidFill>
                <a:srgbClr val="000000"/>
              </a:solidFill>
              <a:latin typeface="Calibri"/>
              <a:ea typeface="Calibri"/>
              <a:cs typeface="Calibri"/>
              <a:sym typeface="Calibri"/>
            </a:rPr>
            <a:t>s</a:t>
          </a:r>
          <a:r>
            <a:rPr lang="en-US" sz="1100">
              <a:solidFill>
                <a:srgbClr val="000000"/>
              </a:solidFill>
              <a:latin typeface="Calibri"/>
              <a:ea typeface="Calibri"/>
              <a:cs typeface="Calibri"/>
              <a:sym typeface="Calibri"/>
            </a:rPr>
            <a:t> is an optional integer argument. This function returns the position of the </a:t>
          </a:r>
          <a:r>
            <a:rPr i="1" lang="en-US" sz="1100">
              <a:solidFill>
                <a:srgbClr val="000000"/>
              </a:solidFill>
              <a:latin typeface="Calibri"/>
              <a:ea typeface="Calibri"/>
              <a:cs typeface="Calibri"/>
              <a:sym typeface="Calibri"/>
            </a:rPr>
            <a:t>first </a:t>
          </a:r>
          <a:r>
            <a:rPr lang="en-US" sz="1100">
              <a:solidFill>
                <a:srgbClr val="000000"/>
              </a:solidFill>
              <a:latin typeface="Calibri"/>
              <a:ea typeface="Calibri"/>
              <a:cs typeface="Calibri"/>
              <a:sym typeface="Calibri"/>
            </a:rPr>
            <a:t>occurrence of </a:t>
          </a:r>
          <a:r>
            <a:rPr i="1" lang="en-US" sz="1100">
              <a:solidFill>
                <a:srgbClr val="000000"/>
              </a:solidFill>
              <a:latin typeface="Calibri"/>
              <a:ea typeface="Calibri"/>
              <a:cs typeface="Calibri"/>
              <a:sym typeface="Calibri"/>
            </a:rPr>
            <a:t>search_text</a:t>
          </a:r>
          <a:r>
            <a:rPr lang="en-US" sz="1100">
              <a:solidFill>
                <a:srgbClr val="000000"/>
              </a:solidFill>
              <a:latin typeface="Calibri"/>
              <a:ea typeface="Calibri"/>
              <a:cs typeface="Calibri"/>
              <a:sym typeface="Calibri"/>
            </a:rPr>
            <a:t>, if any. If there are no occurrences, it returns an error. If the argument </a:t>
          </a:r>
          <a:r>
            <a:rPr i="1" lang="en-US" sz="1100">
              <a:solidFill>
                <a:srgbClr val="000000"/>
              </a:solidFill>
              <a:latin typeface="Calibri"/>
              <a:ea typeface="Calibri"/>
              <a:cs typeface="Calibri"/>
              <a:sym typeface="Calibri"/>
            </a:rPr>
            <a:t>s </a:t>
          </a:r>
          <a:r>
            <a:rPr lang="en-US" sz="1100">
              <a:solidFill>
                <a:srgbClr val="000000"/>
              </a:solidFill>
              <a:latin typeface="Calibri"/>
              <a:ea typeface="Calibri"/>
              <a:cs typeface="Calibri"/>
              <a:sym typeface="Calibri"/>
            </a:rPr>
            <a:t>is missing, the search starts at character 1; otherwise, the search starts at character </a:t>
          </a:r>
          <a:r>
            <a:rPr i="1" lang="en-US" sz="1100">
              <a:solidFill>
                <a:srgbClr val="000000"/>
              </a:solidFill>
              <a:latin typeface="Calibri"/>
              <a:ea typeface="Calibri"/>
              <a:cs typeface="Calibri"/>
              <a:sym typeface="Calibri"/>
            </a:rPr>
            <a:t>s</a:t>
          </a:r>
          <a:r>
            <a:rPr lang="en-US" sz="1100">
              <a:solidFill>
                <a:srgbClr val="000000"/>
              </a:solidFill>
              <a:latin typeface="Calibri"/>
              <a:ea typeface="Calibri"/>
              <a:cs typeface="Calibri"/>
              <a:sym typeface="Calibri"/>
            </a:rPr>
            <a:t>.</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Here are a few examples:</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formula =FIND(“,”,“Jones, Bob”) returns 6, because the comma is the 6th character in Jones, Bob. </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formula =FIND(“nes”,“Jones, Bob”) returns 3, because the search text “nes” begins in the 3rd character of Jones, Bob.</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formula =FIND(“o”,“Jones, Bob”) returns 2, because the </a:t>
          </a:r>
          <a:r>
            <a:rPr i="1" lang="en-US" sz="1100">
              <a:solidFill>
                <a:srgbClr val="000000"/>
              </a:solidFill>
              <a:latin typeface="Calibri"/>
              <a:ea typeface="Calibri"/>
              <a:cs typeface="Calibri"/>
              <a:sym typeface="Calibri"/>
            </a:rPr>
            <a:t>first </a:t>
          </a:r>
          <a:r>
            <a:rPr lang="en-US" sz="1100">
              <a:solidFill>
                <a:srgbClr val="000000"/>
              </a:solidFill>
              <a:latin typeface="Calibri"/>
              <a:ea typeface="Calibri"/>
              <a:cs typeface="Calibri"/>
              <a:sym typeface="Calibri"/>
            </a:rPr>
            <a:t>occurrence of the letter “o” occurs in the 2nd character of Jones, Bob. However, the formula =FIND(“o”, “Jones, Bob”,3) returns 9, because the first occurrence of “o” starting from character 3 is character 9.</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formula =FIND(“t”,“Jones, Bob”) returns an error, because “t” isn’t found in Jones, Bob.</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t/>
          </a:r>
          <a:endParaRPr b="0" sz="1100">
            <a:solidFill>
              <a:srgbClr val="000000"/>
            </a:solidFill>
            <a:latin typeface="Calibri"/>
            <a:ea typeface="Calibri"/>
            <a:cs typeface="Calibri"/>
            <a:sym typeface="Calibri"/>
          </a:endParaRPr>
        </a:p>
      </xdr:txBody>
    </xdr:sp>
    <xdr:clientData fLocksWithSheet="0"/>
  </xdr:oneCellAnchor>
  <xdr:oneCellAnchor>
    <xdr:from>
      <xdr:col>1</xdr:col>
      <xdr:colOff>-9525</xdr:colOff>
      <xdr:row>104</xdr:row>
      <xdr:rowOff>171450</xdr:rowOff>
    </xdr:from>
    <xdr:ext cx="4762500" cy="8629650"/>
    <xdr:sp>
      <xdr:nvSpPr>
        <xdr:cNvPr id="105" name="Shape 105"/>
        <xdr:cNvSpPr/>
      </xdr:nvSpPr>
      <xdr:spPr>
        <a:xfrm>
          <a:off x="2974275" y="0"/>
          <a:ext cx="4743450" cy="756000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Parsing</a:t>
          </a:r>
          <a:r>
            <a:rPr b="1" lang="en-US" sz="1100">
              <a:solidFill>
                <a:srgbClr val="000000"/>
              </a:solidFill>
              <a:latin typeface="Calibri"/>
              <a:ea typeface="Calibri"/>
              <a:cs typeface="Calibri"/>
              <a:sym typeface="Calibri"/>
            </a:rPr>
            <a:t> Names with These Text Functions</a:t>
          </a:r>
          <a:endParaRPr b="1"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name-parsing problem at the top of this worksheet can be solved to the right with the following series of steps: </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1. In cell L107, find the length of the text in cell K</a:t>
          </a:r>
          <a:r>
            <a:rPr lang="en-US" sz="1100">
              <a:solidFill>
                <a:schemeClr val="dk1"/>
              </a:solidFill>
              <a:latin typeface="Calibri"/>
              <a:ea typeface="Calibri"/>
              <a:cs typeface="Calibri"/>
              <a:sym typeface="Calibri"/>
            </a:rPr>
            <a:t>107</a:t>
          </a:r>
          <a:r>
            <a:rPr lang="en-US" sz="1100">
              <a:solidFill>
                <a:srgbClr val="000000"/>
              </a:solidFill>
              <a:latin typeface="Calibri"/>
              <a:ea typeface="Calibri"/>
              <a:cs typeface="Calibri"/>
              <a:sym typeface="Calibri"/>
            </a:rPr>
            <a:t> with the LEN function.</a:t>
          </a:r>
          <a:r>
            <a:rPr lang="en-US" sz="1100">
              <a:solidFill>
                <a:srgbClr val="000000"/>
              </a:solidFill>
              <a:latin typeface="Calibri"/>
              <a:ea typeface="Calibri"/>
              <a:cs typeface="Calibri"/>
              <a:sym typeface="Calibri"/>
            </a:rPr>
            <a:t>  This results in 10 in cell L</a:t>
          </a:r>
          <a:r>
            <a:rPr lang="en-US" sz="1100">
              <a:solidFill>
                <a:schemeClr val="dk1"/>
              </a:solidFill>
              <a:latin typeface="Calibri"/>
              <a:ea typeface="Calibri"/>
              <a:cs typeface="Calibri"/>
              <a:sym typeface="Calibri"/>
            </a:rPr>
            <a:t>107</a:t>
          </a:r>
          <a:r>
            <a:rPr lang="en-US" sz="1100">
              <a:solidFill>
                <a:srgbClr val="000000"/>
              </a:solidFill>
              <a:latin typeface="Calibri"/>
              <a:ea typeface="Calibri"/>
              <a:cs typeface="Calibri"/>
              <a:sym typeface="Calibri"/>
            </a:rPr>
            <a:t> because cell K</a:t>
          </a:r>
          <a:r>
            <a:rPr lang="en-US" sz="1100">
              <a:solidFill>
                <a:schemeClr val="dk1"/>
              </a:solidFill>
              <a:latin typeface="Calibri"/>
              <a:ea typeface="Calibri"/>
              <a:cs typeface="Calibri"/>
              <a:sym typeface="Calibri"/>
            </a:rPr>
            <a:t>107</a:t>
          </a:r>
          <a:r>
            <a:rPr lang="en-US" sz="1100">
              <a:solidFill>
                <a:srgbClr val="000000"/>
              </a:solidFill>
              <a:latin typeface="Calibri"/>
              <a:ea typeface="Calibri"/>
              <a:cs typeface="Calibri"/>
              <a:sym typeface="Calibri"/>
            </a:rPr>
            <a:t> has 10 characters, including the comma and space.</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2. In cell M</a:t>
          </a:r>
          <a:r>
            <a:rPr lang="en-US" sz="1100">
              <a:solidFill>
                <a:schemeClr val="dk1"/>
              </a:solidFill>
              <a:latin typeface="Calibri"/>
              <a:ea typeface="Calibri"/>
              <a:cs typeface="Calibri"/>
              <a:sym typeface="Calibri"/>
            </a:rPr>
            <a:t>107</a:t>
          </a:r>
          <a:r>
            <a:rPr lang="en-US" sz="1100">
              <a:solidFill>
                <a:srgbClr val="000000"/>
              </a:solidFill>
              <a:latin typeface="Calibri"/>
              <a:ea typeface="Calibri"/>
              <a:cs typeface="Calibri"/>
              <a:sym typeface="Calibri"/>
            </a:rPr>
            <a:t>, find the position of the comma</a:t>
          </a:r>
          <a:r>
            <a:rPr lang="en-US" sz="1100">
              <a:solidFill>
                <a:srgbClr val="000000"/>
              </a:solidFill>
              <a:latin typeface="Calibri"/>
              <a:ea typeface="Calibri"/>
              <a:cs typeface="Calibri"/>
              <a:sym typeface="Calibri"/>
            </a:rPr>
            <a:t> with the FIND function. This results in 6 in cell M</a:t>
          </a:r>
          <a:r>
            <a:rPr lang="en-US" sz="1100">
              <a:solidFill>
                <a:schemeClr val="dk1"/>
              </a:solidFill>
              <a:latin typeface="Calibri"/>
              <a:ea typeface="Calibri"/>
              <a:cs typeface="Calibri"/>
              <a:sym typeface="Calibri"/>
            </a:rPr>
            <a:t>107</a:t>
          </a:r>
          <a:r>
            <a:rPr lang="en-US" sz="1100">
              <a:solidFill>
                <a:srgbClr val="000000"/>
              </a:solidFill>
              <a:latin typeface="Calibri"/>
              <a:ea typeface="Calibri"/>
              <a:cs typeface="Calibri"/>
              <a:sym typeface="Calibri"/>
            </a:rPr>
            <a:t> because the comma in Jones, Bob is the 6th character.</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3. In cell N</a:t>
          </a:r>
          <a:r>
            <a:rPr lang="en-US" sz="1100">
              <a:solidFill>
                <a:schemeClr val="dk1"/>
              </a:solidFill>
              <a:latin typeface="Calibri"/>
              <a:ea typeface="Calibri"/>
              <a:cs typeface="Calibri"/>
              <a:sym typeface="Calibri"/>
            </a:rPr>
            <a:t>107</a:t>
          </a:r>
          <a:r>
            <a:rPr lang="en-US" sz="1100">
              <a:solidFill>
                <a:srgbClr val="000000"/>
              </a:solidFill>
              <a:latin typeface="Calibri"/>
              <a:ea typeface="Calibri"/>
              <a:cs typeface="Calibri"/>
              <a:sym typeface="Calibri"/>
            </a:rPr>
            <a:t>, add 1 to find the position of the space after the comma. This results in 7 in cell N</a:t>
          </a:r>
          <a:r>
            <a:rPr lang="en-US" sz="1100">
              <a:solidFill>
                <a:schemeClr val="dk1"/>
              </a:solidFill>
              <a:latin typeface="Calibri"/>
              <a:ea typeface="Calibri"/>
              <a:cs typeface="Calibri"/>
              <a:sym typeface="Calibri"/>
            </a:rPr>
            <a:t>107</a:t>
          </a:r>
          <a:r>
            <a:rPr lang="en-US" sz="1100">
              <a:solidFill>
                <a:srgbClr val="000000"/>
              </a:solidFill>
              <a:latin typeface="Calibri"/>
              <a:ea typeface="Calibri"/>
              <a:cs typeface="Calibri"/>
              <a:sym typeface="Calibri"/>
            </a:rPr>
            <a:t> because the space is the character right after the comma.</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4. In cell O</a:t>
          </a:r>
          <a:r>
            <a:rPr lang="en-US" sz="1100">
              <a:solidFill>
                <a:schemeClr val="dk1"/>
              </a:solidFill>
              <a:latin typeface="Calibri"/>
              <a:ea typeface="Calibri"/>
              <a:cs typeface="Calibri"/>
              <a:sym typeface="Calibri"/>
            </a:rPr>
            <a:t>107</a:t>
          </a:r>
          <a:r>
            <a:rPr lang="en-US" sz="1100">
              <a:solidFill>
                <a:srgbClr val="000000"/>
              </a:solidFill>
              <a:latin typeface="Calibri"/>
              <a:ea typeface="Calibri"/>
              <a:cs typeface="Calibri"/>
              <a:sym typeface="Calibri"/>
            </a:rPr>
            <a:t>, find the first name with the RIGHT function, using the rightmost (10-7) characters. Make sure you use cell references</a:t>
          </a:r>
          <a:r>
            <a:rPr lang="en-US" sz="1100">
              <a:solidFill>
                <a:srgbClr val="000000"/>
              </a:solidFill>
              <a:latin typeface="Calibri"/>
              <a:ea typeface="Calibri"/>
              <a:cs typeface="Calibri"/>
              <a:sym typeface="Calibri"/>
            </a:rPr>
            <a:t> to enable copying down.</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5. In cell P</a:t>
          </a:r>
          <a:r>
            <a:rPr lang="en-US" sz="1100">
              <a:solidFill>
                <a:schemeClr val="dk1"/>
              </a:solidFill>
              <a:latin typeface="Calibri"/>
              <a:ea typeface="Calibri"/>
              <a:cs typeface="Calibri"/>
              <a:sym typeface="Calibri"/>
            </a:rPr>
            <a:t>107</a:t>
          </a:r>
          <a:r>
            <a:rPr lang="en-US" sz="1100">
              <a:solidFill>
                <a:srgbClr val="000000"/>
              </a:solidFill>
              <a:latin typeface="Calibri"/>
              <a:ea typeface="Calibri"/>
              <a:cs typeface="Calibri"/>
              <a:sym typeface="Calibri"/>
            </a:rPr>
            <a:t>, find the last name with the LEFT function, using the leftmost (6-1) characters. Again, use cell references to enable copying. </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beauty of this method is that you have to do it only once, in the first row. Then you can copy all of the formulas down for the rest of the names, even if there are thousands of them! </a:t>
          </a:r>
          <a:endParaRPr sz="1400"/>
        </a:p>
        <a:p>
          <a:pPr indent="0" lvl="0" marL="0" rtl="0" algn="l">
            <a:spcBef>
              <a:spcPts val="0"/>
            </a:spcBef>
            <a:spcAft>
              <a:spcPts val="0"/>
            </a:spcAft>
            <a:buNone/>
          </a:pPr>
          <a:r>
            <a:t/>
          </a:r>
          <a:endParaRPr b="1"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Try it! Enter the formulas</a:t>
          </a:r>
          <a:r>
            <a:rPr b="0" lang="en-US" sz="1100">
              <a:solidFill>
                <a:srgbClr val="000000"/>
              </a:solidFill>
              <a:latin typeface="Calibri"/>
              <a:ea typeface="Calibri"/>
              <a:cs typeface="Calibri"/>
              <a:sym typeface="Calibri"/>
            </a:rPr>
            <a:t> as indicated in the above steps and copy them</a:t>
          </a:r>
          <a:r>
            <a:rPr b="0" lang="en-US" sz="1100">
              <a:solidFill>
                <a:srgbClr val="000000"/>
              </a:solidFill>
              <a:latin typeface="Calibri"/>
              <a:ea typeface="Calibri"/>
              <a:cs typeface="Calibri"/>
              <a:sym typeface="Calibri"/>
            </a:rPr>
            <a:t> down. (Scroll</a:t>
          </a:r>
          <a:r>
            <a:rPr b="0" lang="en-US" sz="1100">
              <a:solidFill>
                <a:srgbClr val="000000"/>
              </a:solidFill>
              <a:latin typeface="Calibri"/>
              <a:ea typeface="Calibri"/>
              <a:cs typeface="Calibri"/>
              <a:sym typeface="Calibri"/>
            </a:rPr>
            <a:t> to the right for the correct answers.)</a:t>
          </a:r>
          <a:endParaRPr sz="1400"/>
        </a:p>
        <a:p>
          <a:pPr indent="0" lvl="0" marL="0" rtl="0" algn="l">
            <a:spcBef>
              <a:spcPts val="0"/>
            </a:spcBef>
            <a:spcAft>
              <a:spcPts val="0"/>
            </a:spcAft>
            <a:buNone/>
          </a:pPr>
          <a:r>
            <a:t/>
          </a:r>
          <a:endParaRPr b="0"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Now try a tougher one.  The names to the right either have a middle initial,</a:t>
          </a:r>
          <a:r>
            <a:rPr lang="en-US" sz="1100">
              <a:solidFill>
                <a:srgbClr val="000000"/>
              </a:solidFill>
              <a:latin typeface="Calibri"/>
              <a:ea typeface="Calibri"/>
              <a:cs typeface="Calibri"/>
              <a:sym typeface="Calibri"/>
            </a:rPr>
            <a:t> a first initial, or no initial. See if you can parse these names into four pieces: Last name, Used name, Initial, and Middle initial, where:</a:t>
          </a:r>
          <a:endParaRPr sz="1100">
            <a:solidFill>
              <a:srgbClr val="000000"/>
            </a:solidFill>
          </a:endParaRPr>
        </a:p>
        <a:p>
          <a:pPr indent="0" lvl="0" marL="0" rtl="0" algn="l">
            <a:spcBef>
              <a:spcPts val="0"/>
            </a:spcBef>
            <a:spcAft>
              <a:spcPts val="0"/>
            </a:spcAft>
            <a:buNone/>
          </a:pPr>
          <a:r>
            <a:t/>
          </a:r>
          <a:endParaRPr b="0"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Used name is the name (first or middle) the person goes by.</a:t>
          </a:r>
          <a:endParaRPr sz="1100">
            <a:solidFill>
              <a:srgbClr val="000000"/>
            </a:solidFill>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Initial is the single initial character, if any, or is blank if there is no initial.</a:t>
          </a:r>
          <a:endParaRPr sz="1100">
            <a:solidFill>
              <a:srgbClr val="000000"/>
            </a:solidFill>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Middle initial is "Yes" if the initial is a middle initial, "No" if it is a first initial, and blank if there is no initial.</a:t>
          </a:r>
          <a:endParaRPr sz="1100">
            <a:solidFill>
              <a:srgbClr val="000000"/>
            </a:solidFill>
          </a:endParaRPr>
        </a:p>
        <a:p>
          <a:pPr indent="0" lvl="0" marL="0" rtl="0" algn="l">
            <a:spcBef>
              <a:spcPts val="0"/>
            </a:spcBef>
            <a:spcAft>
              <a:spcPts val="0"/>
            </a:spcAft>
            <a:buNone/>
          </a:pPr>
          <a:r>
            <a:t/>
          </a:r>
          <a:endParaRPr b="0"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As in the previous exercise, you can have other "helper" columns as needed. </a:t>
          </a:r>
          <a:endParaRPr sz="1400"/>
        </a:p>
        <a:p>
          <a:pPr indent="0" lvl="0" marL="0" rtl="0" algn="l">
            <a:spcBef>
              <a:spcPts val="0"/>
            </a:spcBef>
            <a:spcAft>
              <a:spcPts val="0"/>
            </a:spcAft>
            <a:buNone/>
          </a:pPr>
          <a:r>
            <a:t/>
          </a:r>
          <a:endParaRPr b="0"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Hints: (1) FIND returns an error if it can't find the requested text. (2) There is an ISERROR function that can check whether a cell contains an error. Scroll to the right for a solution.</a:t>
          </a:r>
          <a:endParaRPr sz="1100">
            <a:solidFill>
              <a:srgbClr val="000000"/>
            </a:solidFill>
          </a:endParaRPr>
        </a:p>
        <a:p>
          <a:pPr indent="0" lvl="0" marL="0" rtl="0" algn="l">
            <a:spcBef>
              <a:spcPts val="0"/>
            </a:spcBef>
            <a:spcAft>
              <a:spcPts val="0"/>
            </a:spcAft>
            <a:buNone/>
          </a:pPr>
          <a:r>
            <a:t/>
          </a:r>
          <a:endParaRPr b="0"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OK, this one is not easy, and it requires some careful planning and logic. But it sure beats</a:t>
          </a:r>
          <a:r>
            <a:rPr b="0" lang="en-US" sz="1100">
              <a:solidFill>
                <a:srgbClr val="000000"/>
              </a:solidFill>
              <a:latin typeface="Calibri"/>
              <a:ea typeface="Calibri"/>
              <a:cs typeface="Calibri"/>
              <a:sym typeface="Calibri"/>
            </a:rPr>
            <a:t> typing a long list of hundreds or thousands of names!</a:t>
          </a:r>
          <a:endParaRPr sz="1100">
            <a:solidFill>
              <a:srgbClr val="000000"/>
            </a:solidFill>
          </a:endParaRPr>
        </a:p>
      </xdr:txBody>
    </xdr:sp>
    <xdr:clientData fLocksWithSheet="0"/>
  </xdr:oneCellAnchor>
</xdr:wsD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xdr:colOff>
      <xdr:row>1</xdr:row>
      <xdr:rowOff>171450</xdr:rowOff>
    </xdr:from>
    <xdr:ext cx="4743450" cy="8201025"/>
    <xdr:sp>
      <xdr:nvSpPr>
        <xdr:cNvPr id="106" name="Shape 106"/>
        <xdr:cNvSpPr/>
      </xdr:nvSpPr>
      <xdr:spPr>
        <a:xfrm>
          <a:off x="2983800" y="0"/>
          <a:ext cx="4724400" cy="756000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Dates and Times in Excel</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We tend to take dates and times for granted, but they appear in many, if not most, real-world business spreadsheets. They can actually be quite tricky to work with, and a complete treatment of dates and times could fill a long chapter of a book. This tutorial can't cover all of the intricacies of Excel-based dates and times, but it does illustrate some of the most useful methods for working with them,</a:t>
          </a:r>
          <a:r>
            <a:rPr lang="en-US" sz="1100">
              <a:solidFill>
                <a:srgbClr val="000000"/>
              </a:solidFill>
              <a:latin typeface="Calibri"/>
              <a:ea typeface="Calibri"/>
              <a:cs typeface="Calibri"/>
              <a:sym typeface="Calibri"/>
            </a:rPr>
            <a:t> including several of the functions listed to the right.</a:t>
          </a:r>
          <a:endParaRPr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first thing to realize is that a date-time value that appears in a cell as something like </a:t>
          </a:r>
          <a:r>
            <a:rPr b="1" lang="en-US" sz="1100">
              <a:solidFill>
                <a:srgbClr val="000000"/>
              </a:solidFill>
              <a:latin typeface="Calibri"/>
              <a:ea typeface="Calibri"/>
              <a:cs typeface="Calibri"/>
              <a:sym typeface="Calibri"/>
            </a:rPr>
            <a:t>3/14/2004 4:30 PM </a:t>
          </a:r>
          <a:r>
            <a:rPr lang="en-US" sz="1100">
              <a:solidFill>
                <a:srgbClr val="000000"/>
              </a:solidFill>
              <a:latin typeface="Calibri"/>
              <a:ea typeface="Calibri"/>
              <a:cs typeface="Calibri"/>
              <a:sym typeface="Calibri"/>
            </a:rPr>
            <a:t>is really stored as a </a:t>
          </a:r>
          <a:r>
            <a:rPr i="1" lang="en-US" sz="1100">
              <a:solidFill>
                <a:srgbClr val="000000"/>
              </a:solidFill>
              <a:latin typeface="Calibri"/>
              <a:ea typeface="Calibri"/>
              <a:cs typeface="Calibri"/>
              <a:sym typeface="Calibri"/>
            </a:rPr>
            <a:t>number</a:t>
          </a:r>
          <a:r>
            <a:rPr lang="en-US" sz="1100">
              <a:solidFill>
                <a:srgbClr val="000000"/>
              </a:solidFill>
              <a:latin typeface="Calibri"/>
              <a:ea typeface="Calibri"/>
              <a:cs typeface="Calibri"/>
              <a:sym typeface="Calibri"/>
            </a:rPr>
            <a:t>. Excel refers to this number as the </a:t>
          </a:r>
          <a:r>
            <a:rPr b="1" i="0" lang="en-US" sz="1100">
              <a:solidFill>
                <a:srgbClr val="000000"/>
              </a:solidFill>
              <a:latin typeface="Calibri"/>
              <a:ea typeface="Calibri"/>
              <a:cs typeface="Calibri"/>
              <a:sym typeface="Calibri"/>
            </a:rPr>
            <a:t>serial </a:t>
          </a:r>
          <a:r>
            <a:rPr b="1" lang="en-US" sz="1100">
              <a:solidFill>
                <a:srgbClr val="000000"/>
              </a:solidFill>
              <a:latin typeface="Calibri"/>
              <a:ea typeface="Calibri"/>
              <a:cs typeface="Calibri"/>
              <a:sym typeface="Calibri"/>
            </a:rPr>
            <a:t>value</a:t>
          </a:r>
          <a:r>
            <a:rPr lang="en-US" sz="1100">
              <a:solidFill>
                <a:srgbClr val="000000"/>
              </a:solidFill>
              <a:latin typeface="Calibri"/>
              <a:ea typeface="Calibri"/>
              <a:cs typeface="Calibri"/>
              <a:sym typeface="Calibri"/>
            </a:rPr>
            <a:t>. The serial value corresponding to this particular date-time happens to be 38060.688. The value to the left of the decimal is the number of days since a “base” date (January 1, 1900), and the decimal part indicates the fraction of time through the day, starting right after midnight. In this example 4:30 PM is 68.8% of the way from midnight to the next midnight. If the decimal part is omitted, it is assumed to be midnight. In this case, you usually format the value so that only the date, not the time, appears.</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If you happen to know the numbering system for dates, that is, you somehow know that 38060 corresponds to 3/14/2004, you could enter the number 38060 in a cell and then </a:t>
          </a:r>
          <a:r>
            <a:rPr i="1" lang="en-US" sz="1100">
              <a:solidFill>
                <a:srgbClr val="000000"/>
              </a:solidFill>
              <a:latin typeface="Calibri"/>
              <a:ea typeface="Calibri"/>
              <a:cs typeface="Calibri"/>
              <a:sym typeface="Calibri"/>
            </a:rPr>
            <a:t>format </a:t>
          </a:r>
          <a:r>
            <a:rPr lang="en-US" sz="1100">
              <a:solidFill>
                <a:srgbClr val="000000"/>
              </a:solidFill>
              <a:latin typeface="Calibri"/>
              <a:ea typeface="Calibri"/>
              <a:cs typeface="Calibri"/>
              <a:sym typeface="Calibri"/>
            </a:rPr>
            <a:t>it to look like a date. However, you usually enter a date like 3/14/2004 in a cell. Actually, there are several formats Excel recognizes as dates, including 3/14/2004, March 14, 2004, 3-14-04, and a few others,</a:t>
          </a:r>
          <a:r>
            <a:rPr lang="en-US" sz="1100">
              <a:solidFill>
                <a:srgbClr val="000000"/>
              </a:solidFill>
              <a:latin typeface="Calibri"/>
              <a:ea typeface="Calibri"/>
              <a:cs typeface="Calibri"/>
              <a:sym typeface="Calibri"/>
            </a:rPr>
            <a:t> </a:t>
          </a:r>
          <a:r>
            <a:rPr lang="en-US" sz="1100">
              <a:solidFill>
                <a:srgbClr val="000000"/>
              </a:solidFill>
              <a:latin typeface="Calibri"/>
              <a:ea typeface="Calibri"/>
              <a:cs typeface="Calibri"/>
              <a:sym typeface="Calibri"/>
            </a:rPr>
            <a:t>but they are all stored as 38060.</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same is true for date-times, such as 3/14/2004 4:30 PM, or just times, such as 4:30 PM. If you enter either of these in a format that Excel recognizes as a date-time or just a time, Excel will recognize that these are date-times or times, but it will store them as numbers, 68030.688 or 0.688.</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By the way, if you enter a date-time in a format that Excel doesn’t recognize, you are entirely out of luck. It will simply be stored as a label, with no inherent “date-time” meaning. And Excel can be fussy. For example, it doesn’t understand 3/14/2004 4:30PM, simply because there is no space between 4:30 and PM! On the other hand, Excel is smart about dates. It will recognize that 9/31/1999 and 2/29/2003 are not dates, regardless of how they are formatted.</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Try it! The cells to the</a:t>
          </a:r>
          <a:r>
            <a:rPr b="0" lang="en-US" sz="1100">
              <a:solidFill>
                <a:srgbClr val="000000"/>
              </a:solidFill>
              <a:latin typeface="Calibri"/>
              <a:ea typeface="Calibri"/>
              <a:cs typeface="Calibri"/>
              <a:sym typeface="Calibri"/>
            </a:rPr>
            <a:t> right </a:t>
          </a:r>
          <a:r>
            <a:rPr b="0" lang="en-US" sz="1100">
              <a:solidFill>
                <a:srgbClr val="000000"/>
              </a:solidFill>
              <a:latin typeface="Calibri"/>
              <a:ea typeface="Calibri"/>
              <a:cs typeface="Calibri"/>
              <a:sym typeface="Calibri"/>
            </a:rPr>
            <a:t>include some date-times, dates (no times specified), and times (no dates specified), formatted in several ways. Format these as numbers with three decimals to see the serial values. Then reformat them as date-times in any formats you prefer.</a:t>
          </a:r>
          <a:endParaRPr sz="1400"/>
        </a:p>
      </xdr:txBody>
    </xdr:sp>
    <xdr:clientData fLocksWithSheet="0"/>
  </xdr:oneCellAnchor>
  <xdr:oneCellAnchor>
    <xdr:from>
      <xdr:col>10</xdr:col>
      <xdr:colOff>19050</xdr:colOff>
      <xdr:row>3</xdr:row>
      <xdr:rowOff>38100</xdr:rowOff>
    </xdr:from>
    <xdr:ext cx="476250" cy="723900"/>
    <xdr:pic>
      <xdr:nvPicPr>
        <xdr:cNvPr id="0" name="image40.png"/>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19050</xdr:colOff>
      <xdr:row>6</xdr:row>
      <xdr:rowOff>161925</xdr:rowOff>
    </xdr:from>
    <xdr:ext cx="1143000" cy="4752975"/>
    <xdr:pic>
      <xdr:nvPicPr>
        <xdr:cNvPr id="0" name="image41.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xdr:colOff>
      <xdr:row>1</xdr:row>
      <xdr:rowOff>171450</xdr:rowOff>
    </xdr:from>
    <xdr:ext cx="4781550" cy="5010150"/>
    <xdr:sp>
      <xdr:nvSpPr>
        <xdr:cNvPr id="107" name="Shape 107"/>
        <xdr:cNvSpPr/>
      </xdr:nvSpPr>
      <xdr:spPr>
        <a:xfrm>
          <a:off x="2964750" y="1284450"/>
          <a:ext cx="4762500" cy="499110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TODAY,</a:t>
          </a:r>
          <a:r>
            <a:rPr b="1" lang="en-US" sz="1100">
              <a:solidFill>
                <a:srgbClr val="000000"/>
              </a:solidFill>
              <a:latin typeface="Calibri"/>
              <a:ea typeface="Calibri"/>
              <a:cs typeface="Calibri"/>
              <a:sym typeface="Calibri"/>
            </a:rPr>
            <a:t> NOW Functions (Date &amp; Time Category)</a:t>
          </a:r>
          <a:endParaRPr b="1"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Excel has two useful functions, TODAY and NOW, for automatically entering the current date or the current date and time .</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To use the TODAY function:</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Enter the formula </a:t>
          </a:r>
          <a:r>
            <a:rPr b="1" lang="en-US" sz="1100">
              <a:solidFill>
                <a:srgbClr val="000000"/>
              </a:solidFill>
              <a:latin typeface="Calibri"/>
              <a:ea typeface="Calibri"/>
              <a:cs typeface="Calibri"/>
              <a:sym typeface="Calibri"/>
            </a:rPr>
            <a:t>=TODAY() </a:t>
          </a:r>
          <a:r>
            <a:rPr lang="en-US" sz="1100">
              <a:solidFill>
                <a:srgbClr val="000000"/>
              </a:solidFill>
              <a:latin typeface="Calibri"/>
              <a:ea typeface="Calibri"/>
              <a:cs typeface="Calibri"/>
              <a:sym typeface="Calibri"/>
            </a:rPr>
            <a:t>in any blank cell. (The blank parentheses </a:t>
          </a:r>
          <a:r>
            <a:rPr i="1" lang="en-US" sz="1100">
              <a:solidFill>
                <a:srgbClr val="000000"/>
              </a:solidFill>
              <a:latin typeface="Calibri"/>
              <a:ea typeface="Calibri"/>
              <a:cs typeface="Calibri"/>
              <a:sym typeface="Calibri"/>
            </a:rPr>
            <a:t>are</a:t>
          </a:r>
          <a:r>
            <a:rPr lang="en-US" sz="1100">
              <a:solidFill>
                <a:srgbClr val="000000"/>
              </a:solidFill>
              <a:latin typeface="Calibri"/>
              <a:ea typeface="Calibri"/>
              <a:cs typeface="Calibri"/>
              <a:sym typeface="Calibri"/>
            </a:rPr>
            <a:t> necessary.) It returns the current date. If you open this spreadsheet tomorrow, it will list tomorrow’s date, that is, it will update each day.</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To use the NOW function:</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Enter the formula </a:t>
          </a:r>
          <a:r>
            <a:rPr b="1" lang="en-US" sz="1100">
              <a:solidFill>
                <a:srgbClr val="000000"/>
              </a:solidFill>
              <a:latin typeface="Calibri"/>
              <a:ea typeface="Calibri"/>
              <a:cs typeface="Calibri"/>
              <a:sym typeface="Calibri"/>
            </a:rPr>
            <a:t>=NOW()</a:t>
          </a:r>
          <a:r>
            <a:rPr lang="en-US" sz="1100">
              <a:solidFill>
                <a:srgbClr val="000000"/>
              </a:solidFill>
              <a:latin typeface="Calibri"/>
              <a:ea typeface="Calibri"/>
              <a:cs typeface="Calibri"/>
              <a:sym typeface="Calibri"/>
            </a:rPr>
            <a:t> in any blank cell. (Again, the blank parentheses </a:t>
          </a:r>
          <a:r>
            <a:rPr i="1" lang="en-US" sz="1100">
              <a:solidFill>
                <a:srgbClr val="000000"/>
              </a:solidFill>
              <a:latin typeface="Calibri"/>
              <a:ea typeface="Calibri"/>
              <a:cs typeface="Calibri"/>
              <a:sym typeface="Calibri"/>
            </a:rPr>
            <a:t>are</a:t>
          </a:r>
          <a:r>
            <a:rPr lang="en-US" sz="1100">
              <a:solidFill>
                <a:srgbClr val="000000"/>
              </a:solidFill>
              <a:latin typeface="Calibri"/>
              <a:ea typeface="Calibri"/>
              <a:cs typeface="Calibri"/>
              <a:sym typeface="Calibri"/>
            </a:rPr>
            <a:t> necessary.) It returns the current date </a:t>
          </a:r>
          <a:r>
            <a:rPr i="1" lang="en-US" sz="1100">
              <a:solidFill>
                <a:srgbClr val="000000"/>
              </a:solidFill>
              <a:latin typeface="Calibri"/>
              <a:ea typeface="Calibri"/>
              <a:cs typeface="Calibri"/>
              <a:sym typeface="Calibri"/>
            </a:rPr>
            <a:t>and</a:t>
          </a:r>
          <a:r>
            <a:rPr lang="en-US" sz="1100">
              <a:solidFill>
                <a:srgbClr val="000000"/>
              </a:solidFill>
              <a:latin typeface="Calibri"/>
              <a:ea typeface="Calibri"/>
              <a:cs typeface="Calibri"/>
              <a:sym typeface="Calibri"/>
            </a:rPr>
            <a:t> time. It is also dynamic, but it won't change until worksheet recalculates.</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Try it! Enter the TODAY and NOW functions in the gray cells. Then format the result of NOW as time only—no date. (Scroll</a:t>
          </a:r>
          <a:r>
            <a:rPr b="0" lang="en-US" sz="1100">
              <a:solidFill>
                <a:srgbClr val="000000"/>
              </a:solidFill>
              <a:latin typeface="Calibri"/>
              <a:ea typeface="Calibri"/>
              <a:cs typeface="Calibri"/>
              <a:sym typeface="Calibri"/>
            </a:rPr>
            <a:t> to the right for answers.)</a:t>
          </a:r>
          <a:endParaRPr sz="1400"/>
        </a:p>
        <a:p>
          <a:pPr indent="0" lvl="0" marL="0" rtl="0" algn="l">
            <a:spcBef>
              <a:spcPts val="0"/>
            </a:spcBef>
            <a:spcAft>
              <a:spcPts val="0"/>
            </a:spcAft>
            <a:buNone/>
          </a:pPr>
          <a:r>
            <a:t/>
          </a:r>
          <a:endParaRPr b="0"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After you have worked a few other exercises in this tutorial, come back to this topic and see whether the time has changed. (You might have to force a recalculation to see the change. You can do this by pressing the F9 key.)</a:t>
          </a:r>
          <a:endParaRPr sz="1400"/>
        </a:p>
      </xdr:txBody>
    </xdr:sp>
    <xdr:clientData fLocksWithSheet="0"/>
  </xdr:oneCellAnchor>
  <xdr:oneCellAnchor>
    <xdr:from>
      <xdr:col>30</xdr:col>
      <xdr:colOff>0</xdr:colOff>
      <xdr:row>8</xdr:row>
      <xdr:rowOff>152400</xdr:rowOff>
    </xdr:from>
    <xdr:ext cx="1762125" cy="695325"/>
    <xdr:sp>
      <xdr:nvSpPr>
        <xdr:cNvPr id="108" name="Shape 108"/>
        <xdr:cNvSpPr txBox="1"/>
      </xdr:nvSpPr>
      <xdr:spPr>
        <a:xfrm>
          <a:off x="4464938" y="3437100"/>
          <a:ext cx="1762125" cy="685800"/>
        </a:xfrm>
        <a:prstGeom prst="rect">
          <a:avLst/>
        </a:prstGeom>
        <a:solidFill>
          <a:srgbClr val="E6E6E6"/>
        </a:solidFill>
        <a:ln cap="flat" cmpd="sng" w="9525">
          <a:solidFill>
            <a:srgbClr val="BABABA"/>
          </a:solidFill>
          <a:prstDash val="solid"/>
          <a:round/>
          <a:headEnd len="sm" w="sm" type="none"/>
          <a:tailEnd len="sm" w="sm" type="none"/>
        </a:ln>
        <a:effectLst>
          <a:outerShdw blurRad="50800" algn="tr" dir="8100000" dist="38100">
            <a:srgbClr val="000000">
              <a:alpha val="40000"/>
            </a:srgbClr>
          </a:outerShdw>
        </a:effectLst>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000000"/>
              </a:solidFill>
              <a:latin typeface="Calibri"/>
              <a:ea typeface="Calibri"/>
              <a:cs typeface="Calibri"/>
              <a:sym typeface="Calibri"/>
            </a:rPr>
            <a:t>The value in cell</a:t>
          </a:r>
          <a:r>
            <a:rPr lang="en-US" sz="1100">
              <a:solidFill>
                <a:srgbClr val="000000"/>
              </a:solidFill>
              <a:latin typeface="Calibri"/>
              <a:ea typeface="Calibri"/>
              <a:cs typeface="Calibri"/>
              <a:sym typeface="Calibri"/>
            </a:rPr>
            <a:t> AF8 was </a:t>
          </a:r>
          <a:r>
            <a:rPr i="1" lang="en-US" sz="1100">
              <a:solidFill>
                <a:srgbClr val="000000"/>
              </a:solidFill>
              <a:latin typeface="Calibri"/>
              <a:ea typeface="Calibri"/>
              <a:cs typeface="Calibri"/>
              <a:sym typeface="Calibri"/>
            </a:rPr>
            <a:t>formatted </a:t>
          </a:r>
          <a:r>
            <a:rPr i="0" lang="en-US" sz="1100">
              <a:solidFill>
                <a:srgbClr val="000000"/>
              </a:solidFill>
              <a:latin typeface="Calibri"/>
              <a:ea typeface="Calibri"/>
              <a:cs typeface="Calibri"/>
              <a:sym typeface="Calibri"/>
            </a:rPr>
            <a:t>to show time only, not date and time.</a:t>
          </a:r>
          <a:endParaRPr sz="1100">
            <a:solidFill>
              <a:srgbClr val="000000"/>
            </a:solidFill>
          </a:endParaRPr>
        </a:p>
      </xdr:txBody>
    </xdr:sp>
    <xdr:clientData fLocksWithSheet="0"/>
  </xdr:oneCellAnchor>
</xdr:wsD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xdr:colOff>
      <xdr:row>2</xdr:row>
      <xdr:rowOff>-9525</xdr:rowOff>
    </xdr:from>
    <xdr:ext cx="4743450" cy="4752975"/>
    <xdr:sp>
      <xdr:nvSpPr>
        <xdr:cNvPr id="109" name="Shape 109"/>
        <xdr:cNvSpPr/>
      </xdr:nvSpPr>
      <xdr:spPr>
        <a:xfrm>
          <a:off x="2983800" y="1413038"/>
          <a:ext cx="4724400" cy="473392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YEAR,</a:t>
          </a:r>
          <a:r>
            <a:rPr b="1" lang="en-US" sz="1100">
              <a:solidFill>
                <a:srgbClr val="000000"/>
              </a:solidFill>
              <a:latin typeface="Calibri"/>
              <a:ea typeface="Calibri"/>
              <a:cs typeface="Calibri"/>
              <a:sym typeface="Calibri"/>
            </a:rPr>
            <a:t> MONTH, DAY, WEEKDAY Functions (Date &amp; Time Category)</a:t>
          </a:r>
          <a:endParaRPr b="1"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If a cell contains a date, it is easy to strip off the year, month, and day with the YEAR, MONTH, and DAY functions. There</a:t>
          </a:r>
          <a:r>
            <a:rPr lang="en-US" sz="1100">
              <a:solidFill>
                <a:srgbClr val="000000"/>
              </a:solidFill>
              <a:latin typeface="Calibri"/>
              <a:ea typeface="Calibri"/>
              <a:cs typeface="Calibri"/>
              <a:sym typeface="Calibri"/>
            </a:rPr>
            <a:t> is also a WEEKDAY function that returns the weekday index, 1 (Sunday) to 7 (Saturday). </a:t>
          </a:r>
          <a:r>
            <a:rPr lang="en-US" sz="1100">
              <a:solidFill>
                <a:srgbClr val="000000"/>
              </a:solidFill>
              <a:latin typeface="Calibri"/>
              <a:ea typeface="Calibri"/>
              <a:cs typeface="Calibri"/>
              <a:sym typeface="Calibri"/>
            </a:rPr>
            <a:t>Each of these functions has a single argument, a date or a reference</a:t>
          </a:r>
          <a:r>
            <a:rPr lang="en-US" sz="1100">
              <a:solidFill>
                <a:srgbClr val="000000"/>
              </a:solidFill>
              <a:latin typeface="Calibri"/>
              <a:ea typeface="Calibri"/>
              <a:cs typeface="Calibri"/>
              <a:sym typeface="Calibri"/>
            </a:rPr>
            <a:t> to a cell containing a date.</a:t>
          </a:r>
          <a:endParaRPr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Try it! For each date to the right in column K, return the year, month, day, and weekday in columns L-O. (See to the right for answers.)</a:t>
          </a:r>
          <a:endParaRPr sz="1400"/>
        </a:p>
        <a:p>
          <a:pPr indent="0" lvl="0" marL="0" rtl="0" algn="l">
            <a:spcBef>
              <a:spcPts val="0"/>
            </a:spcBef>
            <a:spcAft>
              <a:spcPts val="0"/>
            </a:spcAft>
            <a:buNone/>
          </a:pPr>
          <a:r>
            <a:t/>
          </a:r>
          <a:endParaRPr b="0"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You</a:t>
          </a:r>
          <a:r>
            <a:rPr b="0" lang="en-US" sz="1100">
              <a:solidFill>
                <a:srgbClr val="000000"/>
              </a:solidFill>
              <a:latin typeface="Calibri"/>
              <a:ea typeface="Calibri"/>
              <a:cs typeface="Calibri"/>
              <a:sym typeface="Calibri"/>
            </a:rPr>
            <a:t> might want the month name, such as September, and the day name, such as Tuesday, rather than numbers. You can do this with custom formatting. To get to custom formatting, right-click on any cell, select Format Cells, and select Custom to bring up the dialog box to the right. (You can also use the control+1 key combination.) For month names, you can enter the code mmm (for three-letter abbreviations) or mmmm (for full month names).  Similarly, you can enter the codes ddd or dddd for days.</a:t>
          </a:r>
          <a:endParaRPr sz="1400"/>
        </a:p>
        <a:p>
          <a:pPr indent="0" lvl="0" marL="0" rtl="0" algn="l">
            <a:spcBef>
              <a:spcPts val="0"/>
            </a:spcBef>
            <a:spcAft>
              <a:spcPts val="0"/>
            </a:spcAft>
            <a:buNone/>
          </a:pPr>
          <a:r>
            <a:t/>
          </a:r>
          <a:endParaRPr b="0"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Try it! Copy the values in columns M and O to columns P and Q, respectively. Then custom format the months in column P as mmmm, and custom format the days in column Q as dddd. This serves as an excellent reminder that dates can be formatted in </a:t>
          </a:r>
          <a:r>
            <a:rPr b="0" i="1" lang="en-US" sz="1100">
              <a:solidFill>
                <a:srgbClr val="000000"/>
              </a:solidFill>
              <a:latin typeface="Calibri"/>
              <a:ea typeface="Calibri"/>
              <a:cs typeface="Calibri"/>
              <a:sym typeface="Calibri"/>
            </a:rPr>
            <a:t>many </a:t>
          </a:r>
          <a:r>
            <a:rPr b="0" i="0" lang="en-US" sz="1100">
              <a:solidFill>
                <a:srgbClr val="000000"/>
              </a:solidFill>
              <a:latin typeface="Calibri"/>
              <a:ea typeface="Calibri"/>
              <a:cs typeface="Calibri"/>
              <a:sym typeface="Calibri"/>
            </a:rPr>
            <a:t>ways.</a:t>
          </a:r>
          <a:endParaRPr sz="1100">
            <a:solidFill>
              <a:srgbClr val="000000"/>
            </a:solidFill>
            <a:latin typeface="Calibri"/>
            <a:ea typeface="Calibri"/>
            <a:cs typeface="Calibri"/>
            <a:sym typeface="Calibri"/>
          </a:endParaRPr>
        </a:p>
      </xdr:txBody>
    </xdr:sp>
    <xdr:clientData fLocksWithSheet="0"/>
  </xdr:oneCellAnchor>
  <xdr:oneCellAnchor>
    <xdr:from>
      <xdr:col>10</xdr:col>
      <xdr:colOff>0</xdr:colOff>
      <xdr:row>10</xdr:row>
      <xdr:rowOff>0</xdr:rowOff>
    </xdr:from>
    <xdr:ext cx="4552950" cy="4572000"/>
    <xdr:pic>
      <xdr:nvPicPr>
        <xdr:cNvPr id="0" name="image4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xdr:colOff>
      <xdr:row>2</xdr:row>
      <xdr:rowOff>-9525</xdr:rowOff>
    </xdr:from>
    <xdr:ext cx="4886325" cy="4981575"/>
    <xdr:sp>
      <xdr:nvSpPr>
        <xdr:cNvPr id="110" name="Shape 110"/>
        <xdr:cNvSpPr/>
      </xdr:nvSpPr>
      <xdr:spPr>
        <a:xfrm>
          <a:off x="2912363" y="1303500"/>
          <a:ext cx="4867275" cy="495300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DATE Function (Date &amp; Time Category)</a:t>
          </a:r>
          <a:endParaRPr sz="1400"/>
        </a:p>
        <a:p>
          <a:pPr indent="0" lvl="0" marL="0" rtl="0" algn="l">
            <a:spcBef>
              <a:spcPts val="0"/>
            </a:spcBef>
            <a:spcAft>
              <a:spcPts val="0"/>
            </a:spcAft>
            <a:buNone/>
          </a:pPr>
          <a:r>
            <a:t/>
          </a:r>
          <a:endParaRPr b="1"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DATE function takes three numerical arguments, a year, a</a:t>
          </a:r>
          <a:r>
            <a:rPr lang="en-US" sz="1100">
              <a:solidFill>
                <a:srgbClr val="000000"/>
              </a:solidFill>
              <a:latin typeface="Calibri"/>
              <a:ea typeface="Calibri"/>
              <a:cs typeface="Calibri"/>
              <a:sym typeface="Calibri"/>
            </a:rPr>
            <a:t> month, and a day, and it returns the corresponding date. The important part is that Excel recognizes the result as a date, which you can then format in any date format you like.</a:t>
          </a:r>
          <a:endParaRPr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To use the DATE</a:t>
          </a:r>
          <a:r>
            <a:rPr lang="en-US" sz="1100">
              <a:solidFill>
                <a:srgbClr val="000000"/>
              </a:solidFill>
              <a:latin typeface="Calibri"/>
              <a:ea typeface="Calibri"/>
              <a:cs typeface="Calibri"/>
              <a:sym typeface="Calibri"/>
            </a:rPr>
            <a:t> function:</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Enter the formula </a:t>
          </a:r>
          <a:r>
            <a:rPr b="1" lang="en-US" sz="1100">
              <a:solidFill>
                <a:srgbClr val="000000"/>
              </a:solidFill>
              <a:latin typeface="Calibri"/>
              <a:ea typeface="Calibri"/>
              <a:cs typeface="Calibri"/>
              <a:sym typeface="Calibri"/>
            </a:rPr>
            <a:t>=DATE(</a:t>
          </a:r>
          <a:r>
            <a:rPr b="1" i="1" lang="en-US" sz="1100">
              <a:solidFill>
                <a:srgbClr val="000000"/>
              </a:solidFill>
              <a:latin typeface="Calibri"/>
              <a:ea typeface="Calibri"/>
              <a:cs typeface="Calibri"/>
              <a:sym typeface="Calibri"/>
            </a:rPr>
            <a:t>year</a:t>
          </a:r>
          <a:r>
            <a:rPr b="1" i="0" lang="en-US" sz="1100">
              <a:solidFill>
                <a:srgbClr val="000000"/>
              </a:solidFill>
              <a:latin typeface="Calibri"/>
              <a:ea typeface="Calibri"/>
              <a:cs typeface="Calibri"/>
              <a:sym typeface="Calibri"/>
            </a:rPr>
            <a:t>,</a:t>
          </a:r>
          <a:r>
            <a:rPr b="1" i="1" lang="en-US" sz="1100">
              <a:solidFill>
                <a:srgbClr val="000000"/>
              </a:solidFill>
              <a:latin typeface="Calibri"/>
              <a:ea typeface="Calibri"/>
              <a:cs typeface="Calibri"/>
              <a:sym typeface="Calibri"/>
            </a:rPr>
            <a:t>month</a:t>
          </a:r>
          <a:r>
            <a:rPr b="1" i="0" lang="en-US" sz="1100">
              <a:solidFill>
                <a:srgbClr val="000000"/>
              </a:solidFill>
              <a:latin typeface="Calibri"/>
              <a:ea typeface="Calibri"/>
              <a:cs typeface="Calibri"/>
              <a:sym typeface="Calibri"/>
            </a:rPr>
            <a:t>,</a:t>
          </a:r>
          <a:r>
            <a:rPr b="1" i="1" lang="en-US" sz="1100">
              <a:solidFill>
                <a:srgbClr val="000000"/>
              </a:solidFill>
              <a:latin typeface="Calibri"/>
              <a:ea typeface="Calibri"/>
              <a:cs typeface="Calibri"/>
              <a:sym typeface="Calibri"/>
            </a:rPr>
            <a:t>day</a:t>
          </a:r>
          <a:r>
            <a:rPr b="1" i="0" lang="en-US" sz="1100">
              <a:solidFill>
                <a:srgbClr val="000000"/>
              </a:solidFill>
              <a:latin typeface="Calibri"/>
              <a:ea typeface="Calibri"/>
              <a:cs typeface="Calibri"/>
              <a:sym typeface="Calibri"/>
            </a:rPr>
            <a:t>)</a:t>
          </a:r>
          <a:r>
            <a:rPr b="0" i="0" lang="en-US" sz="1100">
              <a:solidFill>
                <a:srgbClr val="000000"/>
              </a:solidFill>
              <a:latin typeface="Calibri"/>
              <a:ea typeface="Calibri"/>
              <a:cs typeface="Calibri"/>
              <a:sym typeface="Calibri"/>
            </a:rPr>
            <a:t>, where </a:t>
          </a:r>
          <a:r>
            <a:rPr b="0" i="1" lang="en-US" sz="1100">
              <a:solidFill>
                <a:srgbClr val="000000"/>
              </a:solidFill>
              <a:latin typeface="Calibri"/>
              <a:ea typeface="Calibri"/>
              <a:cs typeface="Calibri"/>
              <a:sym typeface="Calibri"/>
            </a:rPr>
            <a:t>year </a:t>
          </a:r>
          <a:r>
            <a:rPr b="0" i="0" lang="en-US" sz="1100">
              <a:solidFill>
                <a:srgbClr val="000000"/>
              </a:solidFill>
              <a:latin typeface="Calibri"/>
              <a:ea typeface="Calibri"/>
              <a:cs typeface="Calibri"/>
              <a:sym typeface="Calibri"/>
            </a:rPr>
            <a:t>is a 4-digit year, </a:t>
          </a:r>
          <a:r>
            <a:rPr b="0" i="1" lang="en-US" sz="1100">
              <a:solidFill>
                <a:srgbClr val="000000"/>
              </a:solidFill>
              <a:latin typeface="Calibri"/>
              <a:ea typeface="Calibri"/>
              <a:cs typeface="Calibri"/>
              <a:sym typeface="Calibri"/>
            </a:rPr>
            <a:t>month </a:t>
          </a:r>
          <a:r>
            <a:rPr b="0" i="0" lang="en-US" sz="1100">
              <a:solidFill>
                <a:srgbClr val="000000"/>
              </a:solidFill>
              <a:latin typeface="Calibri"/>
              <a:ea typeface="Calibri"/>
              <a:cs typeface="Calibri"/>
              <a:sym typeface="Calibri"/>
            </a:rPr>
            <a:t>is a number from 1 to 12, and </a:t>
          </a:r>
          <a:r>
            <a:rPr b="0" i="1" lang="en-US" sz="1100">
              <a:solidFill>
                <a:srgbClr val="000000"/>
              </a:solidFill>
              <a:latin typeface="Calibri"/>
              <a:ea typeface="Calibri"/>
              <a:cs typeface="Calibri"/>
              <a:sym typeface="Calibri"/>
            </a:rPr>
            <a:t>day</a:t>
          </a:r>
          <a:r>
            <a:rPr b="0" i="0" lang="en-US" sz="1100">
              <a:solidFill>
                <a:srgbClr val="000000"/>
              </a:solidFill>
              <a:latin typeface="Calibri"/>
              <a:ea typeface="Calibri"/>
              <a:cs typeface="Calibri"/>
              <a:sym typeface="Calibri"/>
            </a:rPr>
            <a:t> is a day from 1 to the number of days in the month.</a:t>
          </a:r>
          <a:endParaRPr sz="1400"/>
        </a:p>
        <a:p>
          <a:pPr indent="0" lvl="0" marL="0" rtl="0" algn="l">
            <a:spcBef>
              <a:spcPts val="0"/>
            </a:spcBef>
            <a:spcAft>
              <a:spcPts val="0"/>
            </a:spcAft>
            <a:buNone/>
          </a:pPr>
          <a:r>
            <a:t/>
          </a:r>
          <a:endParaRPr b="0" i="0" sz="1100">
            <a:solidFill>
              <a:srgbClr val="000000"/>
            </a:solidFill>
            <a:latin typeface="Calibri"/>
            <a:ea typeface="Calibri"/>
            <a:cs typeface="Calibri"/>
            <a:sym typeface="Calibri"/>
          </a:endParaRPr>
        </a:p>
        <a:p>
          <a:pPr indent="0" lvl="0" marL="0" rtl="0" algn="l">
            <a:spcBef>
              <a:spcPts val="0"/>
            </a:spcBef>
            <a:spcAft>
              <a:spcPts val="0"/>
            </a:spcAft>
            <a:buNone/>
          </a:pPr>
          <a:r>
            <a:rPr b="0" i="0" lang="en-US" sz="1100">
              <a:solidFill>
                <a:srgbClr val="000000"/>
              </a:solidFill>
              <a:latin typeface="Calibri"/>
              <a:ea typeface="Calibri"/>
              <a:cs typeface="Calibri"/>
              <a:sym typeface="Calibri"/>
            </a:rPr>
            <a:t>This function can be very useful for manipulating dates. For example, it can be used to find your next birthday, given your birthdate, as illustrated in cell L8. The formula in cell L8 is a long one, but it is simple logic. This person's next birthday will certainly be on July 22. The only question is whether it will be in the current year or the next year. The IF function checks for this. Note that YEAR(TODAY()) returns the year corresponding to today's date.</a:t>
          </a:r>
          <a:endParaRPr sz="1400"/>
        </a:p>
        <a:p>
          <a:pPr indent="0" lvl="0" marL="0" rtl="0" algn="l">
            <a:spcBef>
              <a:spcPts val="0"/>
            </a:spcBef>
            <a:spcAft>
              <a:spcPts val="0"/>
            </a:spcAft>
            <a:buNone/>
          </a:pPr>
          <a:r>
            <a:t/>
          </a:r>
          <a:endParaRPr b="0" i="0" sz="1100">
            <a:solidFill>
              <a:srgbClr val="000000"/>
            </a:solidFill>
            <a:latin typeface="Calibri"/>
            <a:ea typeface="Calibri"/>
            <a:cs typeface="Calibri"/>
            <a:sym typeface="Calibri"/>
          </a:endParaRPr>
        </a:p>
        <a:p>
          <a:pPr indent="0" lvl="0" marL="0" rtl="0" algn="l">
            <a:spcBef>
              <a:spcPts val="0"/>
            </a:spcBef>
            <a:spcAft>
              <a:spcPts val="0"/>
            </a:spcAft>
            <a:buNone/>
          </a:pPr>
          <a:r>
            <a:rPr b="1" i="0" lang="en-US" sz="1100">
              <a:solidFill>
                <a:srgbClr val="000000"/>
              </a:solidFill>
              <a:latin typeface="Calibri"/>
              <a:ea typeface="Calibri"/>
              <a:cs typeface="Calibri"/>
              <a:sym typeface="Calibri"/>
            </a:rPr>
            <a:t>Tip: </a:t>
          </a:r>
          <a:r>
            <a:rPr b="0" i="0" lang="en-US" sz="1100">
              <a:solidFill>
                <a:srgbClr val="000000"/>
              </a:solidFill>
              <a:latin typeface="Calibri"/>
              <a:ea typeface="Calibri"/>
              <a:cs typeface="Calibri"/>
              <a:sym typeface="Calibri"/>
            </a:rPr>
            <a:t>Depending on the width of your Excel window, you might not be able to see all of the long cell L8 formula in the formula bar. To see long formulas like this one, you can make the formula bar "taller." Just drag the border below the formula bar down.</a:t>
          </a:r>
          <a:endParaRPr b="1" i="0" sz="1100">
            <a:solidFill>
              <a:srgbClr val="000000"/>
            </a:solidFill>
            <a:latin typeface="Calibri"/>
            <a:ea typeface="Calibri"/>
            <a:cs typeface="Calibri"/>
            <a:sym typeface="Calibri"/>
          </a:endParaRPr>
        </a:p>
        <a:p>
          <a:pPr indent="0" lvl="0" marL="0" rtl="0" algn="l">
            <a:spcBef>
              <a:spcPts val="0"/>
            </a:spcBef>
            <a:spcAft>
              <a:spcPts val="0"/>
            </a:spcAft>
            <a:buNone/>
          </a:pPr>
          <a:r>
            <a:t/>
          </a:r>
          <a:endParaRPr b="0" i="0"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Try it! Enter your birthdate in cell K17 and then calculate your current age (as an integer) in cell L17. (Scroll to the right for the answer.)</a:t>
          </a:r>
          <a:endParaRPr sz="1100">
            <a:solidFill>
              <a:srgbClr val="000000"/>
            </a:solidFill>
            <a:latin typeface="Calibri"/>
            <a:ea typeface="Calibri"/>
            <a:cs typeface="Calibri"/>
            <a:sym typeface="Calibri"/>
          </a:endParaRPr>
        </a:p>
      </xdr:txBody>
    </xdr:sp>
    <xdr:clientData fLocksWithSheet="0"/>
  </xdr:oneCellAnchor>
  <xdr:oneCellAnchor>
    <xdr:from>
      <xdr:col>1</xdr:col>
      <xdr:colOff>-9525</xdr:colOff>
      <xdr:row>28</xdr:row>
      <xdr:rowOff>-9525</xdr:rowOff>
    </xdr:from>
    <xdr:ext cx="4886325" cy="3952875"/>
    <xdr:sp>
      <xdr:nvSpPr>
        <xdr:cNvPr id="111" name="Shape 111"/>
        <xdr:cNvSpPr/>
      </xdr:nvSpPr>
      <xdr:spPr>
        <a:xfrm>
          <a:off x="2912363" y="1813088"/>
          <a:ext cx="4867275" cy="393382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DATEVALUE Function (Date &amp; Time Category)</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a:t>
          </a:r>
          <a:r>
            <a:rPr b="0" lang="en-US" sz="1100">
              <a:solidFill>
                <a:srgbClr val="000000"/>
              </a:solidFill>
              <a:latin typeface="Calibri"/>
              <a:ea typeface="Calibri"/>
              <a:cs typeface="Calibri"/>
              <a:sym typeface="Calibri"/>
            </a:rPr>
            <a:t>DATEVALUE</a:t>
          </a:r>
          <a:r>
            <a:rPr lang="en-US" sz="1100">
              <a:solidFill>
                <a:srgbClr val="000000"/>
              </a:solidFill>
              <a:latin typeface="Calibri"/>
              <a:ea typeface="Calibri"/>
              <a:cs typeface="Calibri"/>
              <a:sym typeface="Calibri"/>
            </a:rPr>
            <a:t> function can be a real life-saver. It takes a date stored as </a:t>
          </a:r>
          <a:r>
            <a:rPr i="1" lang="en-US" sz="1100">
              <a:solidFill>
                <a:srgbClr val="000000"/>
              </a:solidFill>
              <a:latin typeface="Calibri"/>
              <a:ea typeface="Calibri"/>
              <a:cs typeface="Calibri"/>
              <a:sym typeface="Calibri"/>
            </a:rPr>
            <a:t>text</a:t>
          </a:r>
          <a:r>
            <a:rPr lang="en-US" sz="1100">
              <a:solidFill>
                <a:srgbClr val="000000"/>
              </a:solidFill>
              <a:latin typeface="Calibri"/>
              <a:ea typeface="Calibri"/>
              <a:cs typeface="Calibri"/>
              <a:sym typeface="Calibri"/>
            </a:rPr>
            <a:t> and returns the corresponding serial value, which you can then format as a date. Why is this important? Suppose you have a lot of data stored in some type of legacy system in your business, and you are somehow able to dump it into Excel. The chances are that all dates will be imported as text. That is, a cell value will look something like 5/20/2001, but Excel won’t recognize it as a date. Without the DATEVALUE function, you would have to retype all of the dates! However, DATEVALUE saves you this mind-numbing work.</a:t>
          </a:r>
          <a:endParaRPr sz="1100">
            <a:solidFill>
              <a:srgbClr val="000000"/>
            </a:solidFill>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To use the DATEVALUE function:</a:t>
          </a:r>
          <a:endParaRPr sz="1100">
            <a:solidFill>
              <a:srgbClr val="000000"/>
            </a:solidFill>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Enter the formula </a:t>
          </a:r>
          <a:r>
            <a:rPr b="1" lang="en-US" sz="1100">
              <a:solidFill>
                <a:srgbClr val="000000"/>
              </a:solidFill>
              <a:latin typeface="Calibri"/>
              <a:ea typeface="Calibri"/>
              <a:cs typeface="Calibri"/>
              <a:sym typeface="Calibri"/>
            </a:rPr>
            <a:t>=DATEVALUE(</a:t>
          </a:r>
          <a:r>
            <a:rPr b="1" i="1" lang="en-US" sz="1100">
              <a:solidFill>
                <a:srgbClr val="000000"/>
              </a:solidFill>
              <a:latin typeface="Calibri"/>
              <a:ea typeface="Calibri"/>
              <a:cs typeface="Calibri"/>
              <a:sym typeface="Calibri"/>
            </a:rPr>
            <a:t>datetext</a:t>
          </a:r>
          <a:r>
            <a:rPr b="1" lang="en-US" sz="1100">
              <a:solidFill>
                <a:srgbClr val="000000"/>
              </a:solidFill>
              <a:latin typeface="Calibri"/>
              <a:ea typeface="Calibri"/>
              <a:cs typeface="Calibri"/>
              <a:sym typeface="Calibri"/>
            </a:rPr>
            <a:t>)</a:t>
          </a:r>
          <a:r>
            <a:rPr lang="en-US" sz="1100">
              <a:solidFill>
                <a:srgbClr val="000000"/>
              </a:solidFill>
              <a:latin typeface="Calibri"/>
              <a:ea typeface="Calibri"/>
              <a:cs typeface="Calibri"/>
              <a:sym typeface="Calibri"/>
            </a:rPr>
            <a:t>, where </a:t>
          </a:r>
          <a:r>
            <a:rPr i="1" lang="en-US" sz="1100">
              <a:solidFill>
                <a:srgbClr val="000000"/>
              </a:solidFill>
              <a:latin typeface="Calibri"/>
              <a:ea typeface="Calibri"/>
              <a:cs typeface="Calibri"/>
              <a:sym typeface="Calibri"/>
            </a:rPr>
            <a:t>datetext </a:t>
          </a:r>
          <a:r>
            <a:rPr lang="en-US" sz="1100">
              <a:solidFill>
                <a:srgbClr val="000000"/>
              </a:solidFill>
              <a:latin typeface="Calibri"/>
              <a:ea typeface="Calibri"/>
              <a:cs typeface="Calibri"/>
              <a:sym typeface="Calibri"/>
            </a:rPr>
            <a:t>refers to a date stored as text. Then format the result as a date.</a:t>
          </a:r>
          <a:endParaRPr sz="1100">
            <a:solidFill>
              <a:srgbClr val="000000"/>
            </a:solidFill>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Try it! Create dates in column L corresponding to the text values in column K that happen to look like dates. Then format the results with any date format you prefer. (Scroll to the right for answers.)</a:t>
          </a:r>
          <a:endParaRPr sz="1100">
            <a:solidFill>
              <a:srgbClr val="000000"/>
            </a:solidFill>
          </a:endParaRPr>
        </a:p>
      </xdr:txBody>
    </xdr:sp>
    <xdr:clientData fLocksWithSheet="0"/>
  </xdr:oneCellAnchor>
  <xdr:oneCellAnchor>
    <xdr:from>
      <xdr:col>30</xdr:col>
      <xdr:colOff>0</xdr:colOff>
      <xdr:row>32</xdr:row>
      <xdr:rowOff>0</xdr:rowOff>
    </xdr:from>
    <xdr:ext cx="1847850" cy="600075"/>
    <xdr:sp>
      <xdr:nvSpPr>
        <xdr:cNvPr id="112" name="Shape 112"/>
        <xdr:cNvSpPr txBox="1"/>
      </xdr:nvSpPr>
      <xdr:spPr>
        <a:xfrm>
          <a:off x="4422075" y="3479963"/>
          <a:ext cx="1847850" cy="600075"/>
        </a:xfrm>
        <a:prstGeom prst="rect">
          <a:avLst/>
        </a:prstGeom>
        <a:solidFill>
          <a:srgbClr val="E6E6E6"/>
        </a:solidFill>
        <a:ln cap="flat" cmpd="sng" w="9525">
          <a:solidFill>
            <a:srgbClr val="BABABA"/>
          </a:solidFill>
          <a:prstDash val="solid"/>
          <a:round/>
          <a:headEnd len="sm" w="sm" type="none"/>
          <a:tailEnd len="sm" w="sm" type="none"/>
        </a:ln>
        <a:effectLst>
          <a:outerShdw blurRad="50800" algn="tr" dir="8100000" dist="38100">
            <a:srgbClr val="000000">
              <a:alpha val="40000"/>
            </a:srgbClr>
          </a:outerShdw>
        </a:effectLst>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000000"/>
              </a:solidFill>
              <a:latin typeface="Calibri"/>
              <a:ea typeface="Calibri"/>
              <a:cs typeface="Calibri"/>
              <a:sym typeface="Calibri"/>
            </a:rPr>
            <a:t>The values in gray</a:t>
          </a:r>
          <a:r>
            <a:rPr lang="en-US" sz="1100">
              <a:solidFill>
                <a:srgbClr val="000000"/>
              </a:solidFill>
              <a:latin typeface="Calibri"/>
              <a:ea typeface="Calibri"/>
              <a:cs typeface="Calibri"/>
              <a:sym typeface="Calibri"/>
            </a:rPr>
            <a:t> could now be </a:t>
          </a:r>
          <a:r>
            <a:rPr i="1" lang="en-US" sz="1100">
              <a:solidFill>
                <a:srgbClr val="000000"/>
              </a:solidFill>
              <a:latin typeface="Calibri"/>
              <a:ea typeface="Calibri"/>
              <a:cs typeface="Calibri"/>
              <a:sym typeface="Calibri"/>
            </a:rPr>
            <a:t>formatted </a:t>
          </a:r>
          <a:r>
            <a:rPr i="0" lang="en-US" sz="1100">
              <a:solidFill>
                <a:srgbClr val="000000"/>
              </a:solidFill>
              <a:latin typeface="Calibri"/>
              <a:ea typeface="Calibri"/>
              <a:cs typeface="Calibri"/>
              <a:sym typeface="Calibri"/>
            </a:rPr>
            <a:t>as dates.</a:t>
          </a:r>
          <a:endParaRPr sz="1100">
            <a:solidFill>
              <a:srgbClr val="000000"/>
            </a:solidFill>
          </a:endParaRPr>
        </a:p>
      </xdr:txBody>
    </xdr:sp>
    <xdr:clientData fLocksWithSheet="0"/>
  </xdr:oneCellAnchor>
</xdr:wsD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xdr:colOff>
      <xdr:row>2</xdr:row>
      <xdr:rowOff>-9525</xdr:rowOff>
    </xdr:from>
    <xdr:ext cx="4743450" cy="6334125"/>
    <xdr:sp>
      <xdr:nvSpPr>
        <xdr:cNvPr id="113" name="Shape 113"/>
        <xdr:cNvSpPr/>
      </xdr:nvSpPr>
      <xdr:spPr>
        <a:xfrm>
          <a:off x="2983800" y="622463"/>
          <a:ext cx="4724400" cy="631507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INDEX Function (Lookup &amp; Reference Category)</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INDEX function is useful for finding the value in a particular cell of a rectangular range. You access this value by the </a:t>
          </a:r>
          <a:r>
            <a:rPr i="1" lang="en-US" sz="1100">
              <a:solidFill>
                <a:srgbClr val="000000"/>
              </a:solidFill>
              <a:latin typeface="Calibri"/>
              <a:ea typeface="Calibri"/>
              <a:cs typeface="Calibri"/>
              <a:sym typeface="Calibri"/>
            </a:rPr>
            <a:t>indexes</a:t>
          </a:r>
          <a:r>
            <a:rPr lang="en-US" sz="1100">
              <a:solidFill>
                <a:srgbClr val="000000"/>
              </a:solidFill>
              <a:latin typeface="Calibri"/>
              <a:ea typeface="Calibri"/>
              <a:cs typeface="Calibri"/>
              <a:sym typeface="Calibri"/>
            </a:rPr>
            <a:t> of the cell you want. Specifically, you specify a row index and a column index. For example, if the range has 10 rows and 20 columns, the indexes 4, 8 indicate the 4th row  and 8th</a:t>
          </a:r>
          <a:r>
            <a:rPr lang="en-US" sz="1100">
              <a:solidFill>
                <a:srgbClr val="000000"/>
              </a:solidFill>
              <a:latin typeface="Calibri"/>
              <a:ea typeface="Calibri"/>
              <a:cs typeface="Calibri"/>
              <a:sym typeface="Calibri"/>
            </a:rPr>
            <a:t> </a:t>
          </a:r>
          <a:r>
            <a:rPr lang="en-US" sz="1100">
              <a:solidFill>
                <a:srgbClr val="000000"/>
              </a:solidFill>
              <a:latin typeface="Calibri"/>
              <a:ea typeface="Calibri"/>
              <a:cs typeface="Calibri"/>
              <a:sym typeface="Calibri"/>
            </a:rPr>
            <a:t>column of the range.</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To use the INDEX function:</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Enter the formula </a:t>
          </a:r>
          <a:r>
            <a:rPr b="1" lang="en-US" sz="1100">
              <a:solidFill>
                <a:srgbClr val="000000"/>
              </a:solidFill>
              <a:latin typeface="Calibri"/>
              <a:ea typeface="Calibri"/>
              <a:cs typeface="Calibri"/>
              <a:sym typeface="Calibri"/>
            </a:rPr>
            <a:t>=INDEX(</a:t>
          </a:r>
          <a:r>
            <a:rPr b="1" i="1" lang="en-US" sz="1100">
              <a:solidFill>
                <a:srgbClr val="000000"/>
              </a:solidFill>
              <a:latin typeface="Calibri"/>
              <a:ea typeface="Calibri"/>
              <a:cs typeface="Calibri"/>
              <a:sym typeface="Calibri"/>
            </a:rPr>
            <a:t>range</a:t>
          </a:r>
          <a:r>
            <a:rPr b="1" lang="en-US" sz="1100">
              <a:solidFill>
                <a:srgbClr val="000000"/>
              </a:solidFill>
              <a:latin typeface="Calibri"/>
              <a:ea typeface="Calibri"/>
              <a:cs typeface="Calibri"/>
              <a:sym typeface="Calibri"/>
            </a:rPr>
            <a:t>,</a:t>
          </a:r>
          <a:r>
            <a:rPr b="1" i="1" lang="en-US" sz="1100">
              <a:solidFill>
                <a:srgbClr val="000000"/>
              </a:solidFill>
              <a:latin typeface="Calibri"/>
              <a:ea typeface="Calibri"/>
              <a:cs typeface="Calibri"/>
              <a:sym typeface="Calibri"/>
            </a:rPr>
            <a:t>row index</a:t>
          </a:r>
          <a:r>
            <a:rPr b="1" lang="en-US" sz="1100">
              <a:solidFill>
                <a:srgbClr val="000000"/>
              </a:solidFill>
              <a:latin typeface="Calibri"/>
              <a:ea typeface="Calibri"/>
              <a:cs typeface="Calibri"/>
              <a:sym typeface="Calibri"/>
            </a:rPr>
            <a:t>,</a:t>
          </a:r>
          <a:r>
            <a:rPr b="1" i="1" lang="en-US" sz="1100">
              <a:solidFill>
                <a:srgbClr val="000000"/>
              </a:solidFill>
              <a:latin typeface="Calibri"/>
              <a:ea typeface="Calibri"/>
              <a:cs typeface="Calibri"/>
              <a:sym typeface="Calibri"/>
            </a:rPr>
            <a:t>column</a:t>
          </a:r>
          <a:r>
            <a:rPr b="1" i="1" lang="en-US" sz="1100">
              <a:solidFill>
                <a:srgbClr val="000000"/>
              </a:solidFill>
              <a:latin typeface="Calibri"/>
              <a:ea typeface="Calibri"/>
              <a:cs typeface="Calibri"/>
              <a:sym typeface="Calibri"/>
            </a:rPr>
            <a:t> </a:t>
          </a:r>
          <a:r>
            <a:rPr b="1" i="1" lang="en-US" sz="1100">
              <a:solidFill>
                <a:srgbClr val="000000"/>
              </a:solidFill>
              <a:latin typeface="Calibri"/>
              <a:ea typeface="Calibri"/>
              <a:cs typeface="Calibri"/>
              <a:sym typeface="Calibri"/>
            </a:rPr>
            <a:t>index</a:t>
          </a:r>
          <a:r>
            <a:rPr b="1" lang="en-US" sz="1100">
              <a:solidFill>
                <a:srgbClr val="000000"/>
              </a:solidFill>
              <a:latin typeface="Calibri"/>
              <a:ea typeface="Calibri"/>
              <a:cs typeface="Calibri"/>
              <a:sym typeface="Calibri"/>
            </a:rPr>
            <a:t>)</a:t>
          </a:r>
          <a:r>
            <a:rPr lang="en-US" sz="1100">
              <a:solidFill>
                <a:srgbClr val="000000"/>
              </a:solidFill>
              <a:latin typeface="Calibri"/>
              <a:ea typeface="Calibri"/>
              <a:cs typeface="Calibri"/>
              <a:sym typeface="Calibri"/>
            </a:rPr>
            <a:t>, where </a:t>
          </a:r>
          <a:r>
            <a:rPr i="1" lang="en-US" sz="1100">
              <a:solidFill>
                <a:srgbClr val="000000"/>
              </a:solidFill>
              <a:latin typeface="Calibri"/>
              <a:ea typeface="Calibri"/>
              <a:cs typeface="Calibri"/>
              <a:sym typeface="Calibri"/>
            </a:rPr>
            <a:t>row index </a:t>
          </a:r>
          <a:r>
            <a:rPr lang="en-US" sz="1100">
              <a:solidFill>
                <a:srgbClr val="000000"/>
              </a:solidFill>
              <a:latin typeface="Calibri"/>
              <a:ea typeface="Calibri"/>
              <a:cs typeface="Calibri"/>
              <a:sym typeface="Calibri"/>
            </a:rPr>
            <a:t>is an integer (for row) and </a:t>
          </a:r>
          <a:r>
            <a:rPr i="1" lang="en-US" sz="1100">
              <a:solidFill>
                <a:srgbClr val="000000"/>
              </a:solidFill>
              <a:latin typeface="Calibri"/>
              <a:ea typeface="Calibri"/>
              <a:cs typeface="Calibri"/>
              <a:sym typeface="Calibri"/>
            </a:rPr>
            <a:t>column</a:t>
          </a:r>
          <a:r>
            <a:rPr i="1" lang="en-US" sz="1100">
              <a:solidFill>
                <a:srgbClr val="000000"/>
              </a:solidFill>
              <a:latin typeface="Calibri"/>
              <a:ea typeface="Calibri"/>
              <a:cs typeface="Calibri"/>
              <a:sym typeface="Calibri"/>
            </a:rPr>
            <a:t> </a:t>
          </a:r>
          <a:r>
            <a:rPr i="1" lang="en-US" sz="1100">
              <a:solidFill>
                <a:srgbClr val="000000"/>
              </a:solidFill>
              <a:latin typeface="Calibri"/>
              <a:ea typeface="Calibri"/>
              <a:cs typeface="Calibri"/>
              <a:sym typeface="Calibri"/>
            </a:rPr>
            <a:t>index</a:t>
          </a:r>
          <a:r>
            <a:rPr lang="en-US" sz="1100">
              <a:solidFill>
                <a:srgbClr val="000000"/>
              </a:solidFill>
              <a:latin typeface="Calibri"/>
              <a:ea typeface="Calibri"/>
              <a:cs typeface="Calibri"/>
              <a:sym typeface="Calibri"/>
            </a:rPr>
            <a:t> is an integer (for column).</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For example, the formula </a:t>
          </a:r>
          <a:r>
            <a:rPr b="1" lang="en-US" sz="1100">
              <a:solidFill>
                <a:srgbClr val="000000"/>
              </a:solidFill>
              <a:latin typeface="Calibri"/>
              <a:ea typeface="Calibri"/>
              <a:cs typeface="Calibri"/>
              <a:sym typeface="Calibri"/>
            </a:rPr>
            <a:t>=INDEX(D11:F20,4,2)</a:t>
          </a:r>
          <a:r>
            <a:rPr lang="en-US" sz="1100">
              <a:solidFill>
                <a:srgbClr val="000000"/>
              </a:solidFill>
              <a:latin typeface="Calibri"/>
              <a:ea typeface="Calibri"/>
              <a:cs typeface="Calibri"/>
              <a:sym typeface="Calibri"/>
            </a:rPr>
            <a:t> refers to the value in cell E14, the cell in the 4th row and 2nd column of the range.</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If </a:t>
          </a:r>
          <a:r>
            <a:rPr i="1" lang="en-US" sz="1100">
              <a:solidFill>
                <a:srgbClr val="000000"/>
              </a:solidFill>
              <a:latin typeface="Calibri"/>
              <a:ea typeface="Calibri"/>
              <a:cs typeface="Calibri"/>
              <a:sym typeface="Calibri"/>
            </a:rPr>
            <a:t>range </a:t>
          </a:r>
          <a:r>
            <a:rPr lang="en-US" sz="1100">
              <a:solidFill>
                <a:srgbClr val="000000"/>
              </a:solidFill>
              <a:latin typeface="Calibri"/>
              <a:ea typeface="Calibri"/>
              <a:cs typeface="Calibri"/>
              <a:sym typeface="Calibri"/>
            </a:rPr>
            <a:t>is a single-column range, the </a:t>
          </a:r>
          <a:r>
            <a:rPr i="1" lang="en-US" sz="1100">
              <a:solidFill>
                <a:srgbClr val="000000"/>
              </a:solidFill>
              <a:latin typeface="Calibri"/>
              <a:ea typeface="Calibri"/>
              <a:cs typeface="Calibri"/>
              <a:sym typeface="Calibri"/>
            </a:rPr>
            <a:t>column index</a:t>
          </a:r>
          <a:r>
            <a:rPr lang="en-US" sz="1100">
              <a:solidFill>
                <a:srgbClr val="000000"/>
              </a:solidFill>
              <a:latin typeface="Calibri"/>
              <a:ea typeface="Calibri"/>
              <a:cs typeface="Calibri"/>
              <a:sym typeface="Calibri"/>
            </a:rPr>
            <a:t> argument can be omitted. In that case, </a:t>
          </a:r>
          <a:r>
            <a:rPr b="1" lang="en-US" sz="1100">
              <a:solidFill>
                <a:srgbClr val="000000"/>
              </a:solidFill>
              <a:latin typeface="Calibri"/>
              <a:ea typeface="Calibri"/>
              <a:cs typeface="Calibri"/>
              <a:sym typeface="Calibri"/>
            </a:rPr>
            <a:t>=INDEX(</a:t>
          </a:r>
          <a:r>
            <a:rPr b="1" i="1" lang="en-US" sz="1100">
              <a:solidFill>
                <a:srgbClr val="000000"/>
              </a:solidFill>
              <a:latin typeface="Calibri"/>
              <a:ea typeface="Calibri"/>
              <a:cs typeface="Calibri"/>
              <a:sym typeface="Calibri"/>
            </a:rPr>
            <a:t>range</a:t>
          </a:r>
          <a:r>
            <a:rPr b="1" lang="en-US" sz="1100">
              <a:solidFill>
                <a:srgbClr val="000000"/>
              </a:solidFill>
              <a:latin typeface="Calibri"/>
              <a:ea typeface="Calibri"/>
              <a:cs typeface="Calibri"/>
              <a:sym typeface="Calibri"/>
            </a:rPr>
            <a:t>,</a:t>
          </a:r>
          <a:r>
            <a:rPr b="1" i="1" lang="en-US" sz="1100">
              <a:solidFill>
                <a:srgbClr val="000000"/>
              </a:solidFill>
              <a:latin typeface="Calibri"/>
              <a:ea typeface="Calibri"/>
              <a:cs typeface="Calibri"/>
              <a:sym typeface="Calibri"/>
            </a:rPr>
            <a:t>row index</a:t>
          </a:r>
          <a:r>
            <a:rPr b="1" lang="en-US" sz="1100">
              <a:solidFill>
                <a:srgbClr val="000000"/>
              </a:solidFill>
              <a:latin typeface="Calibri"/>
              <a:ea typeface="Calibri"/>
              <a:cs typeface="Calibri"/>
              <a:sym typeface="Calibri"/>
            </a:rPr>
            <a:t>)</a:t>
          </a:r>
          <a:r>
            <a:rPr lang="en-US" sz="1100">
              <a:solidFill>
                <a:srgbClr val="000000"/>
              </a:solidFill>
              <a:latin typeface="Calibri"/>
              <a:ea typeface="Calibri"/>
              <a:cs typeface="Calibri"/>
              <a:sym typeface="Calibri"/>
            </a:rPr>
            <a:t> returns the value in the specified </a:t>
          </a:r>
          <a:r>
            <a:rPr i="1" lang="en-US" sz="1100">
              <a:solidFill>
                <a:srgbClr val="000000"/>
              </a:solidFill>
              <a:latin typeface="Calibri"/>
              <a:ea typeface="Calibri"/>
              <a:cs typeface="Calibri"/>
              <a:sym typeface="Calibri"/>
            </a:rPr>
            <a:t>row index </a:t>
          </a:r>
          <a:r>
            <a:rPr lang="en-US" sz="1100">
              <a:solidFill>
                <a:srgbClr val="000000"/>
              </a:solidFill>
              <a:latin typeface="Calibri"/>
              <a:ea typeface="Calibri"/>
              <a:cs typeface="Calibri"/>
              <a:sym typeface="Calibri"/>
            </a:rPr>
            <a:t>of the range. For example, the formula </a:t>
          </a:r>
          <a:r>
            <a:rPr b="1" lang="en-US" sz="1100">
              <a:solidFill>
                <a:srgbClr val="000000"/>
              </a:solidFill>
              <a:latin typeface="Calibri"/>
              <a:ea typeface="Calibri"/>
              <a:cs typeface="Calibri"/>
              <a:sym typeface="Calibri"/>
            </a:rPr>
            <a:t>=INDEX(A11:A20,3)</a:t>
          </a:r>
          <a:r>
            <a:rPr lang="en-US" sz="1100">
              <a:solidFill>
                <a:srgbClr val="000000"/>
              </a:solidFill>
              <a:latin typeface="Calibri"/>
              <a:ea typeface="Calibri"/>
              <a:cs typeface="Calibri"/>
              <a:sym typeface="Calibri"/>
            </a:rPr>
            <a:t> refers to the value in cell A13, the 3rd cell in the range. </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Similarly, if </a:t>
          </a:r>
          <a:r>
            <a:rPr i="1" lang="en-US" sz="1100">
              <a:solidFill>
                <a:srgbClr val="000000"/>
              </a:solidFill>
              <a:latin typeface="Calibri"/>
              <a:ea typeface="Calibri"/>
              <a:cs typeface="Calibri"/>
              <a:sym typeface="Calibri"/>
            </a:rPr>
            <a:t>range</a:t>
          </a:r>
          <a:r>
            <a:rPr lang="en-US" sz="1100">
              <a:solidFill>
                <a:srgbClr val="000000"/>
              </a:solidFill>
              <a:latin typeface="Calibri"/>
              <a:ea typeface="Calibri"/>
              <a:cs typeface="Calibri"/>
              <a:sym typeface="Calibri"/>
            </a:rPr>
            <a:t> is a single-row range, only </a:t>
          </a:r>
          <a:r>
            <a:rPr i="1" lang="en-US" sz="1100">
              <a:solidFill>
                <a:srgbClr val="000000"/>
              </a:solidFill>
              <a:latin typeface="Calibri"/>
              <a:ea typeface="Calibri"/>
              <a:cs typeface="Calibri"/>
              <a:sym typeface="Calibri"/>
            </a:rPr>
            <a:t>column index</a:t>
          </a:r>
          <a:r>
            <a:rPr lang="en-US" sz="1100">
              <a:solidFill>
                <a:srgbClr val="000000"/>
              </a:solidFill>
              <a:latin typeface="Calibri"/>
              <a:ea typeface="Calibri"/>
              <a:cs typeface="Calibri"/>
              <a:sym typeface="Calibri"/>
            </a:rPr>
            <a:t> needs to be included. For example, the formula </a:t>
          </a:r>
          <a:r>
            <a:rPr b="1" lang="en-US" sz="1100">
              <a:solidFill>
                <a:srgbClr val="000000"/>
              </a:solidFill>
              <a:latin typeface="Calibri"/>
              <a:ea typeface="Calibri"/>
              <a:cs typeface="Calibri"/>
              <a:sym typeface="Calibri"/>
            </a:rPr>
            <a:t>=INDEX(B10:E10,3) </a:t>
          </a:r>
          <a:r>
            <a:rPr lang="en-US" sz="1100">
              <a:solidFill>
                <a:srgbClr val="000000"/>
              </a:solidFill>
              <a:latin typeface="Calibri"/>
              <a:ea typeface="Calibri"/>
              <a:cs typeface="Calibri"/>
              <a:sym typeface="Calibri"/>
            </a:rPr>
            <a:t>refers to the value in cell D10, the 3rd cell in the range.</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Try it! Find the unit shipping cost from Plant2 to City3 with a formula in the top gray cell. Then enter a formula in the bottom gray cell that finds the unit shipping cost from the plant to the city specified in the two cells above it. This formula should respond appropriately to whatever plant and city indexes are entered in these two cells. (Scroll to the right for the answers.)</a:t>
          </a:r>
          <a:endParaRPr sz="1400"/>
        </a:p>
      </xdr:txBody>
    </xdr:sp>
    <xdr:clientData fLocksWithSheet="0"/>
  </xdr:oneCellAnchor>
</xdr:wsD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xdr:colOff>
      <xdr:row>2</xdr:row>
      <xdr:rowOff>-9525</xdr:rowOff>
    </xdr:from>
    <xdr:ext cx="4743450" cy="7448550"/>
    <xdr:sp>
      <xdr:nvSpPr>
        <xdr:cNvPr id="114" name="Shape 114"/>
        <xdr:cNvSpPr/>
      </xdr:nvSpPr>
      <xdr:spPr>
        <a:xfrm>
          <a:off x="2983800" y="65250"/>
          <a:ext cx="4724400" cy="742950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MATCH Function (Lookup &amp; Reference Category)</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MATCH function is handy for finding a cell in a range that matches a given value. It is often used in the following situation. Suppose you have a decision variable such as order quantity that needs to be chosen to maximize profit. You enter some formulas that link order quantity to profit. Then you create a data table that finds the profit for a number of possible order quantities. The MATCH function lets you locate the order</a:t>
          </a:r>
          <a:r>
            <a:rPr lang="en-US" sz="1100">
              <a:solidFill>
                <a:srgbClr val="000000"/>
              </a:solidFill>
              <a:latin typeface="Calibri"/>
              <a:ea typeface="Calibri"/>
              <a:cs typeface="Calibri"/>
              <a:sym typeface="Calibri"/>
            </a:rPr>
            <a:t> quantity</a:t>
          </a:r>
          <a:r>
            <a:rPr lang="en-US" sz="1100">
              <a:solidFill>
                <a:srgbClr val="000000"/>
              </a:solidFill>
              <a:latin typeface="Calibri"/>
              <a:ea typeface="Calibri"/>
              <a:cs typeface="Calibri"/>
              <a:sym typeface="Calibri"/>
            </a:rPr>
            <a:t> in the data table with the largest profit.</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To use the MATCH function:</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Enter the formula </a:t>
          </a:r>
          <a:r>
            <a:rPr b="1" lang="en-US" sz="1100">
              <a:solidFill>
                <a:srgbClr val="000000"/>
              </a:solidFill>
              <a:latin typeface="Calibri"/>
              <a:ea typeface="Calibri"/>
              <a:cs typeface="Calibri"/>
              <a:sym typeface="Calibri"/>
            </a:rPr>
            <a:t>=MATCH(</a:t>
          </a:r>
          <a:r>
            <a:rPr b="1" i="1" lang="en-US" sz="1100">
              <a:solidFill>
                <a:srgbClr val="000000"/>
              </a:solidFill>
              <a:latin typeface="Calibri"/>
              <a:ea typeface="Calibri"/>
              <a:cs typeface="Calibri"/>
              <a:sym typeface="Calibri"/>
            </a:rPr>
            <a:t>value</a:t>
          </a:r>
          <a:r>
            <a:rPr b="1" lang="en-US" sz="1100">
              <a:solidFill>
                <a:srgbClr val="000000"/>
              </a:solidFill>
              <a:latin typeface="Calibri"/>
              <a:ea typeface="Calibri"/>
              <a:cs typeface="Calibri"/>
              <a:sym typeface="Calibri"/>
            </a:rPr>
            <a:t>,</a:t>
          </a:r>
          <a:r>
            <a:rPr b="1" i="1" lang="en-US" sz="1100">
              <a:solidFill>
                <a:srgbClr val="000000"/>
              </a:solidFill>
              <a:latin typeface="Calibri"/>
              <a:ea typeface="Calibri"/>
              <a:cs typeface="Calibri"/>
              <a:sym typeface="Calibri"/>
            </a:rPr>
            <a:t>range</a:t>
          </a:r>
          <a:r>
            <a:rPr b="1" lang="en-US" sz="1100">
              <a:solidFill>
                <a:srgbClr val="000000"/>
              </a:solidFill>
              <a:latin typeface="Calibri"/>
              <a:ea typeface="Calibri"/>
              <a:cs typeface="Calibri"/>
              <a:sym typeface="Calibri"/>
            </a:rPr>
            <a:t>,0)</a:t>
          </a:r>
          <a:r>
            <a:rPr lang="en-US" sz="1100">
              <a:solidFill>
                <a:srgbClr val="000000"/>
              </a:solidFill>
              <a:latin typeface="Calibri"/>
              <a:ea typeface="Calibri"/>
              <a:cs typeface="Calibri"/>
              <a:sym typeface="Calibri"/>
            </a:rPr>
            <a:t>. This returns the </a:t>
          </a:r>
          <a:r>
            <a:rPr i="0" lang="en-US" sz="1100">
              <a:solidFill>
                <a:srgbClr val="000000"/>
              </a:solidFill>
              <a:latin typeface="Calibri"/>
              <a:ea typeface="Calibri"/>
              <a:cs typeface="Calibri"/>
              <a:sym typeface="Calibri"/>
            </a:rPr>
            <a:t>index</a:t>
          </a:r>
          <a:r>
            <a:rPr lang="en-US" sz="1100">
              <a:solidFill>
                <a:srgbClr val="000000"/>
              </a:solidFill>
              <a:latin typeface="Calibri"/>
              <a:ea typeface="Calibri"/>
              <a:cs typeface="Calibri"/>
              <a:sym typeface="Calibri"/>
            </a:rPr>
            <a:t> of the cell in </a:t>
          </a:r>
          <a:r>
            <a:rPr i="1" lang="en-US" sz="1100">
              <a:solidFill>
                <a:srgbClr val="000000"/>
              </a:solidFill>
              <a:latin typeface="Calibri"/>
              <a:ea typeface="Calibri"/>
              <a:cs typeface="Calibri"/>
              <a:sym typeface="Calibri"/>
            </a:rPr>
            <a:t>range</a:t>
          </a:r>
          <a:r>
            <a:rPr lang="en-US" sz="1100">
              <a:solidFill>
                <a:srgbClr val="000000"/>
              </a:solidFill>
              <a:latin typeface="Calibri"/>
              <a:ea typeface="Calibri"/>
              <a:cs typeface="Calibri"/>
              <a:sym typeface="Calibri"/>
            </a:rPr>
            <a:t> that matches </a:t>
          </a:r>
          <a:r>
            <a:rPr i="1" lang="en-US" sz="1100">
              <a:solidFill>
                <a:srgbClr val="000000"/>
              </a:solidFill>
              <a:latin typeface="Calibri"/>
              <a:ea typeface="Calibri"/>
              <a:cs typeface="Calibri"/>
              <a:sym typeface="Calibri"/>
            </a:rPr>
            <a:t>value</a:t>
          </a:r>
          <a:r>
            <a:rPr lang="en-US" sz="1100">
              <a:solidFill>
                <a:srgbClr val="000000"/>
              </a:solidFill>
              <a:latin typeface="Calibri"/>
              <a:ea typeface="Calibri"/>
              <a:cs typeface="Calibri"/>
              <a:sym typeface="Calibri"/>
            </a:rPr>
            <a:t>. For example, if the match occurs in the third cell of the range, this returns 3. The last argument, 0, indicates that you want an </a:t>
          </a:r>
          <a:r>
            <a:rPr i="1" lang="en-US" sz="1100">
              <a:solidFill>
                <a:srgbClr val="000000"/>
              </a:solidFill>
              <a:latin typeface="Calibri"/>
              <a:ea typeface="Calibri"/>
              <a:cs typeface="Calibri"/>
              <a:sym typeface="Calibri"/>
            </a:rPr>
            <a:t>exact </a:t>
          </a:r>
          <a:r>
            <a:rPr lang="en-US" sz="1100">
              <a:solidFill>
                <a:srgbClr val="000000"/>
              </a:solidFill>
              <a:latin typeface="Calibri"/>
              <a:ea typeface="Calibri"/>
              <a:cs typeface="Calibri"/>
              <a:sym typeface="Calibri"/>
            </a:rPr>
            <a:t>match. If there is no exact match, the formula returns an error. (Actually, the MATCH function can also look for an inexact match by using a +1 or -1 for the third argument. You can look up the details in online help.)</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top example to the right indicates how MATCH can be used in conjunction with INDEX. Imagine that a profit model has led to the table shown, where each order quantity listed leads to the corresponding profit. For this small example, it is obvious that the largest profit is $5,640, corresponding to an order quantity of 300. However, if inputs (not shown here) that drive the profit model change, the best order quantity and the corresponding profit could change. You want formulas in the two gray cells to show the best profit and best order quantity regardless of where they appear in the table. </a:t>
          </a:r>
          <a:endParaRPr sz="1400"/>
        </a:p>
        <a:p>
          <a:pPr indent="0" lvl="0" marL="0" rtl="0" algn="l">
            <a:spcBef>
              <a:spcPts val="0"/>
            </a:spcBef>
            <a:spcAft>
              <a:spcPts val="0"/>
            </a:spcAft>
            <a:buNone/>
          </a:pPr>
          <a:r>
            <a:t/>
          </a:r>
          <a:endParaRPr b="0"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formula in cell L15 is </a:t>
          </a:r>
          <a:r>
            <a:rPr b="1" lang="en-US" sz="1100">
              <a:solidFill>
                <a:srgbClr val="000000"/>
              </a:solidFill>
              <a:latin typeface="Calibri"/>
              <a:ea typeface="Calibri"/>
              <a:cs typeface="Calibri"/>
              <a:sym typeface="Calibri"/>
            </a:rPr>
            <a:t>=INDEX(K8:K12,MATCH(L14,L8:L12,0))</a:t>
          </a:r>
          <a:r>
            <a:rPr lang="en-US" sz="1100">
              <a:solidFill>
                <a:srgbClr val="000000"/>
              </a:solidFill>
              <a:latin typeface="Calibri"/>
              <a:ea typeface="Calibri"/>
              <a:cs typeface="Calibri"/>
              <a:sym typeface="Calibri"/>
            </a:rPr>
            <a:t>. The whole purpose of the MATCH function here is to provide the row index for the INDEX function. That is, you know that the best order quantity is one of the values in the range K8:K12, and you need to know which one. So you find a match for the </a:t>
          </a:r>
          <a:r>
            <a:rPr i="1" lang="en-US" sz="1100">
              <a:solidFill>
                <a:srgbClr val="000000"/>
              </a:solidFill>
              <a:latin typeface="Calibri"/>
              <a:ea typeface="Calibri"/>
              <a:cs typeface="Calibri"/>
              <a:sym typeface="Calibri"/>
            </a:rPr>
            <a:t>maximum </a:t>
          </a:r>
          <a:r>
            <a:rPr lang="en-US" sz="1100">
              <a:solidFill>
                <a:srgbClr val="000000"/>
              </a:solidFill>
              <a:latin typeface="Calibri"/>
              <a:ea typeface="Calibri"/>
              <a:cs typeface="Calibri"/>
              <a:sym typeface="Calibri"/>
            </a:rPr>
            <a:t>profit to the profits in L8:L12. In this case, the maximum is the third profit in the list, so the formula is equivalent to =INDEX(K8:K12,3).</a:t>
          </a:r>
          <a:endParaRPr sz="1400"/>
        </a:p>
        <a:p>
          <a:pPr indent="0" lvl="0" marL="0" rtl="0" algn="l">
            <a:spcBef>
              <a:spcPts val="0"/>
            </a:spcBef>
            <a:spcAft>
              <a:spcPts val="0"/>
            </a:spcAft>
            <a:buNone/>
          </a:pPr>
          <a:r>
            <a:t/>
          </a:r>
          <a:endParaRPr b="0"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b="0" lang="en-US" sz="1100">
              <a:solidFill>
                <a:srgbClr val="000000"/>
              </a:solidFill>
              <a:latin typeface="Calibri"/>
              <a:ea typeface="Calibri"/>
              <a:cs typeface="Calibri"/>
              <a:sym typeface="Calibri"/>
            </a:rPr>
            <a:t>Try it! The table to the right shows the profit for each order quantity (along</a:t>
          </a:r>
          <a:r>
            <a:rPr b="0" lang="en-US" sz="1100">
              <a:solidFill>
                <a:srgbClr val="000000"/>
              </a:solidFill>
              <a:latin typeface="Calibri"/>
              <a:ea typeface="Calibri"/>
              <a:cs typeface="Calibri"/>
              <a:sym typeface="Calibri"/>
            </a:rPr>
            <a:t> the side) </a:t>
          </a:r>
          <a:r>
            <a:rPr b="0" lang="en-US" sz="1100">
              <a:solidFill>
                <a:srgbClr val="000000"/>
              </a:solidFill>
              <a:latin typeface="Calibri"/>
              <a:ea typeface="Calibri"/>
              <a:cs typeface="Calibri"/>
              <a:sym typeface="Calibri"/>
            </a:rPr>
            <a:t>and each unit stockout cost (along the top). Enter copyable formulas in the gray range to find the best order quantity for each unit stockout cost. (Scroll to the right for the answers.)</a:t>
          </a:r>
          <a:endParaRPr sz="1100">
            <a:solidFill>
              <a:srgbClr val="000000"/>
            </a:solidFill>
          </a:endParaRPr>
        </a:p>
      </xdr:txBody>
    </xdr:sp>
    <xdr:clientData fLocksWithSheet="0"/>
  </xdr:oneCellAnchor>
</xdr:wsD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40</xdr:col>
      <xdr:colOff>0</xdr:colOff>
      <xdr:row>86</xdr:row>
      <xdr:rowOff>0</xdr:rowOff>
    </xdr:from>
    <xdr:ext cx="2962275" cy="714375"/>
    <xdr:sp>
      <xdr:nvSpPr>
        <xdr:cNvPr id="115" name="Shape 115"/>
        <xdr:cNvSpPr txBox="1"/>
      </xdr:nvSpPr>
      <xdr:spPr>
        <a:xfrm>
          <a:off x="3864863" y="3422813"/>
          <a:ext cx="2962275" cy="714375"/>
        </a:xfrm>
        <a:prstGeom prst="rect">
          <a:avLst/>
        </a:prstGeom>
        <a:solidFill>
          <a:srgbClr val="E6E6E6"/>
        </a:solidFill>
        <a:ln cap="flat" cmpd="sng" w="9525">
          <a:solidFill>
            <a:srgbClr val="BABABA"/>
          </a:solidFill>
          <a:prstDash val="solid"/>
          <a:round/>
          <a:headEnd len="sm" w="sm" type="none"/>
          <a:tailEnd len="sm" w="sm" type="none"/>
        </a:ln>
        <a:effectLst>
          <a:outerShdw blurRad="50800" algn="tr" dir="8100000" dist="38100">
            <a:srgbClr val="000000">
              <a:alpha val="40000"/>
            </a:srgbClr>
          </a:outerShdw>
        </a:effectLst>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000000"/>
              </a:solidFill>
              <a:latin typeface="Calibri"/>
              <a:ea typeface="Calibri"/>
              <a:cs typeface="Calibri"/>
              <a:sym typeface="Calibri"/>
            </a:rPr>
            <a:t>Answer: Open</a:t>
          </a:r>
          <a:r>
            <a:rPr lang="en-US" sz="1100">
              <a:solidFill>
                <a:srgbClr val="000000"/>
              </a:solidFill>
              <a:latin typeface="Calibri"/>
              <a:ea typeface="Calibri"/>
              <a:cs typeface="Calibri"/>
              <a:sym typeface="Calibri"/>
            </a:rPr>
            <a:t> the name manager and look at the definition of the SalesDynamic1 range name.</a:t>
          </a:r>
          <a:endParaRPr sz="1100">
            <a:solidFill>
              <a:srgbClr val="000000"/>
            </a:solidFill>
          </a:endParaRPr>
        </a:p>
      </xdr:txBody>
    </xdr:sp>
    <xdr:clientData fLocksWithSheet="0"/>
  </xdr:oneCellAnchor>
  <xdr:oneCellAnchor>
    <xdr:from>
      <xdr:col>1</xdr:col>
      <xdr:colOff>0</xdr:colOff>
      <xdr:row>58</xdr:row>
      <xdr:rowOff>161925</xdr:rowOff>
    </xdr:from>
    <xdr:ext cx="4743450" cy="6886575"/>
    <xdr:sp>
      <xdr:nvSpPr>
        <xdr:cNvPr id="116" name="Shape 116"/>
        <xdr:cNvSpPr/>
      </xdr:nvSpPr>
      <xdr:spPr>
        <a:xfrm>
          <a:off x="2983800" y="351000"/>
          <a:ext cx="4724400" cy="685800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Creating</a:t>
          </a:r>
          <a:r>
            <a:rPr b="1" lang="en-US" sz="1100">
              <a:solidFill>
                <a:srgbClr val="000000"/>
              </a:solidFill>
              <a:latin typeface="Calibri"/>
              <a:ea typeface="Calibri"/>
              <a:cs typeface="Calibri"/>
              <a:sym typeface="Calibri"/>
            </a:rPr>
            <a:t>  Dynamic Range Names with OFFSET</a:t>
          </a:r>
          <a:endParaRPr b="1"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Another great use of the OFFSET function is to create a </a:t>
          </a:r>
          <a:r>
            <a:rPr i="1" lang="en-US" sz="1100">
              <a:solidFill>
                <a:srgbClr val="000000"/>
              </a:solidFill>
              <a:latin typeface="Calibri"/>
              <a:ea typeface="Calibri"/>
              <a:cs typeface="Calibri"/>
              <a:sym typeface="Calibri"/>
            </a:rPr>
            <a:t>dynamic </a:t>
          </a:r>
          <a:r>
            <a:rPr lang="en-US" sz="1100">
              <a:solidFill>
                <a:srgbClr val="000000"/>
              </a:solidFill>
              <a:latin typeface="Calibri"/>
              <a:ea typeface="Calibri"/>
              <a:cs typeface="Calibri"/>
              <a:sym typeface="Calibri"/>
            </a:rPr>
            <a:t>range name, one that expands or contracts depending on the number of data values in a range. Consider the example to the right, where monthly sales values are entered in column L, and the total of all sales values is calculated in the gray cell. Every month, an extra sales value and its month label are appended to the list in columns K and L. You can make the formula in the gray</a:t>
          </a:r>
          <a:r>
            <a:rPr lang="en-US" sz="1100">
              <a:solidFill>
                <a:srgbClr val="000000"/>
              </a:solidFill>
              <a:latin typeface="Calibri"/>
              <a:ea typeface="Calibri"/>
              <a:cs typeface="Calibri"/>
              <a:sym typeface="Calibri"/>
            </a:rPr>
            <a:t> </a:t>
          </a:r>
          <a:r>
            <a:rPr lang="en-US" sz="1100">
              <a:solidFill>
                <a:srgbClr val="000000"/>
              </a:solidFill>
              <a:latin typeface="Calibri"/>
              <a:ea typeface="Calibri"/>
              <a:cs typeface="Calibri"/>
              <a:sym typeface="Calibri"/>
            </a:rPr>
            <a:t>cell update automatically to the appended values by using a dynamic range name.</a:t>
          </a:r>
          <a:endParaRPr sz="1400"/>
        </a:p>
        <a:p>
          <a:pPr indent="0" lvl="0" marL="0" rtl="0" algn="l">
            <a:spcBef>
              <a:spcPts val="0"/>
            </a:spcBef>
            <a:spcAft>
              <a:spcPts val="0"/>
            </a:spcAft>
            <a:buNone/>
          </a:pPr>
          <a:r>
            <a:t/>
          </a:r>
          <a:endParaRPr b="0"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To do this, select the Define Name dropdown in the Formulas ribbon. In the Name box at the top of the resulting dialog box, enter Sales as the range name, as shown to the right. In the Refers To box at the bottom, enter the formula </a:t>
          </a:r>
          <a:endParaRPr sz="1400"/>
        </a:p>
        <a:p>
          <a:pPr indent="0" lvl="0" marL="0" rtl="0" algn="l">
            <a:spcBef>
              <a:spcPts val="0"/>
            </a:spcBef>
            <a:spcAft>
              <a:spcPts val="0"/>
            </a:spcAft>
            <a:buNone/>
          </a:pPr>
          <a:r>
            <a:t/>
          </a:r>
          <a:endParaRPr b="1" sz="1100">
            <a:solidFill>
              <a:srgbClr val="000000"/>
            </a:solidFill>
            <a:latin typeface="Calibri"/>
            <a:ea typeface="Calibri"/>
            <a:cs typeface="Calibri"/>
            <a:sym typeface="Calibri"/>
          </a:endParaRPr>
        </a:p>
        <a:p>
          <a:pPr indent="0" lvl="0" marL="0" rtl="0" algn="l">
            <a:spcBef>
              <a:spcPts val="0"/>
            </a:spcBef>
            <a:spcAft>
              <a:spcPts val="0"/>
            </a:spcAft>
            <a:buNone/>
          </a:pPr>
          <a:r>
            <a:rPr b="1" lang="en-US" sz="1100">
              <a:solidFill>
                <a:srgbClr val="000000"/>
              </a:solidFill>
              <a:latin typeface="Calibri"/>
              <a:ea typeface="Calibri"/>
              <a:cs typeface="Calibri"/>
              <a:sym typeface="Calibri"/>
            </a:rPr>
            <a:t>=OFFSET($L$61,0,0,COUNTA($L:$L)-COUNTA($L$1:$L$60),1)</a:t>
          </a:r>
          <a:r>
            <a:rPr lang="en-US" sz="1100">
              <a:solidFill>
                <a:srgbClr val="000000"/>
              </a:solidFill>
              <a:latin typeface="Calibri"/>
              <a:ea typeface="Calibri"/>
              <a:cs typeface="Calibri"/>
              <a:sym typeface="Calibri"/>
            </a:rPr>
            <a:t>. </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Then click OK. Finally, enter the formula </a:t>
          </a:r>
          <a:r>
            <a:rPr b="1" lang="en-US" sz="1100">
              <a:solidFill>
                <a:srgbClr val="000000"/>
              </a:solidFill>
              <a:latin typeface="Calibri"/>
              <a:ea typeface="Calibri"/>
              <a:cs typeface="Calibri"/>
              <a:sym typeface="Calibri"/>
            </a:rPr>
            <a:t>=SUM(Sales)</a:t>
          </a:r>
          <a:r>
            <a:rPr lang="en-US" sz="1100">
              <a:solidFill>
                <a:srgbClr val="000000"/>
              </a:solidFill>
              <a:latin typeface="Calibri"/>
              <a:ea typeface="Calibri"/>
              <a:cs typeface="Calibri"/>
              <a:sym typeface="Calibri"/>
            </a:rPr>
            <a:t> in the gray cell. Note that COUNTA($L:$L) returns the number of nonblank cells in column L,</a:t>
          </a:r>
          <a:r>
            <a:rPr lang="en-US" sz="1100">
              <a:solidFill>
                <a:srgbClr val="000000"/>
              </a:solidFill>
              <a:latin typeface="Calibri"/>
              <a:ea typeface="Calibri"/>
              <a:cs typeface="Calibri"/>
              <a:sym typeface="Calibri"/>
            </a:rPr>
            <a:t> and COUNTA($L$1:$L$60) returns the number of nonblank cells in the first 60 rows of column L. So the </a:t>
          </a:r>
          <a:r>
            <a:rPr i="1" lang="en-US" sz="1100">
              <a:solidFill>
                <a:srgbClr val="000000"/>
              </a:solidFill>
              <a:latin typeface="Calibri"/>
              <a:ea typeface="Calibri"/>
              <a:cs typeface="Calibri"/>
              <a:sym typeface="Calibri"/>
            </a:rPr>
            <a:t>difference </a:t>
          </a:r>
          <a:r>
            <a:rPr i="0" lang="en-US" sz="1100">
              <a:solidFill>
                <a:srgbClr val="000000"/>
              </a:solidFill>
              <a:latin typeface="Calibri"/>
              <a:ea typeface="Calibri"/>
              <a:cs typeface="Calibri"/>
              <a:sym typeface="Calibri"/>
            </a:rPr>
            <a:t>is the number of sales values in column L. </a:t>
          </a:r>
          <a:r>
            <a:rPr lang="en-US" sz="1100">
              <a:solidFill>
                <a:srgbClr val="000000"/>
              </a:solidFill>
              <a:latin typeface="Calibri"/>
              <a:ea typeface="Calibri"/>
              <a:cs typeface="Calibri"/>
              <a:sym typeface="Calibri"/>
            </a:rPr>
            <a:t>Therefore, this OFFSET function refers to a range that starts in cell L61 and has as many rows as there are sales values in column L. To see how it adjusts, enter a sales value for June in cell L66 and watch how the total changes automatically.</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Again, note that COUNTA($L:$L) counts </a:t>
          </a:r>
          <a:r>
            <a:rPr i="1" lang="en-US" sz="1100">
              <a:solidFill>
                <a:srgbClr val="000000"/>
              </a:solidFill>
              <a:latin typeface="Calibri"/>
              <a:ea typeface="Calibri"/>
              <a:cs typeface="Calibri"/>
              <a:sym typeface="Calibri"/>
            </a:rPr>
            <a:t>all </a:t>
          </a:r>
          <a:r>
            <a:rPr lang="en-US" sz="1100">
              <a:solidFill>
                <a:srgbClr val="000000"/>
              </a:solidFill>
              <a:latin typeface="Calibri"/>
              <a:ea typeface="Calibri"/>
              <a:cs typeface="Calibri"/>
              <a:sym typeface="Calibri"/>
            </a:rPr>
            <a:t>nonblank values in column L, so if there were some other numbers down below sales, they would mess up the logic in the OFFSET function. For example, suppose there were a numeric value in cell L200. Then the fourth argument in the OFFSET</a:t>
          </a:r>
          <a:r>
            <a:rPr lang="en-US" sz="1100">
              <a:solidFill>
                <a:srgbClr val="000000"/>
              </a:solidFill>
              <a:latin typeface="Calibri"/>
              <a:ea typeface="Calibri"/>
              <a:cs typeface="Calibri"/>
              <a:sym typeface="Calibri"/>
            </a:rPr>
            <a:t> function </a:t>
          </a:r>
          <a:r>
            <a:rPr lang="en-US" sz="1100">
              <a:solidFill>
                <a:srgbClr val="000000"/>
              </a:solidFill>
              <a:latin typeface="Calibri"/>
              <a:ea typeface="Calibri"/>
              <a:cs typeface="Calibri"/>
              <a:sym typeface="Calibri"/>
            </a:rPr>
            <a:t>would return 6, not 5, so at that point, the Sales range name would refer to the range L61:L66, that is, 6 cells starting with L61. The moral is that if you want to use dynamic range names, you have to be careful about “junk” in the affected columns or rows.</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b="0" lang="en-US" sz="1100">
              <a:solidFill>
                <a:srgbClr val="000000"/>
              </a:solidFill>
              <a:latin typeface="Calibri"/>
              <a:ea typeface="Calibri"/>
              <a:cs typeface="Calibri"/>
              <a:sym typeface="Calibri"/>
            </a:rPr>
            <a:t>Try it! Create the dynamic range name just described. Then enter the formula for the total</a:t>
          </a:r>
          <a:r>
            <a:rPr b="0" lang="en-US" sz="1100">
              <a:solidFill>
                <a:srgbClr val="000000"/>
              </a:solidFill>
              <a:latin typeface="Calibri"/>
              <a:ea typeface="Calibri"/>
              <a:cs typeface="Calibri"/>
              <a:sym typeface="Calibri"/>
            </a:rPr>
            <a:t> in the gray range, and add a new sales value for June to see if your formula updates as it should.</a:t>
          </a:r>
          <a:endParaRPr sz="1100">
            <a:solidFill>
              <a:srgbClr val="000000"/>
            </a:solidFill>
          </a:endParaRPr>
        </a:p>
      </xdr:txBody>
    </xdr:sp>
    <xdr:clientData fLocksWithSheet="0"/>
  </xdr:oneCellAnchor>
  <xdr:oneCellAnchor>
    <xdr:from>
      <xdr:col>1</xdr:col>
      <xdr:colOff>-9525</xdr:colOff>
      <xdr:row>2</xdr:row>
      <xdr:rowOff>-9525</xdr:rowOff>
    </xdr:from>
    <xdr:ext cx="4743450" cy="5019675"/>
    <xdr:sp>
      <xdr:nvSpPr>
        <xdr:cNvPr id="117" name="Shape 117"/>
        <xdr:cNvSpPr/>
      </xdr:nvSpPr>
      <xdr:spPr>
        <a:xfrm>
          <a:off x="2983800" y="1279688"/>
          <a:ext cx="4724400" cy="500062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OFFSET</a:t>
          </a:r>
          <a:r>
            <a:rPr b="1" lang="en-US" sz="1100">
              <a:solidFill>
                <a:srgbClr val="000000"/>
              </a:solidFill>
              <a:latin typeface="Calibri"/>
              <a:ea typeface="Calibri"/>
              <a:cs typeface="Calibri"/>
              <a:sym typeface="Calibri"/>
            </a:rPr>
            <a:t> Function (Lookup &amp; Reference Category)</a:t>
          </a:r>
          <a:endParaRPr b="1"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OFFSET function allows you to reference a range (or a single cell) relative to another cell. It is hard to appreciate this function unless you see some examples, so some typical examples are illustrated here.</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To use the OFFSET function:</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Enter the formula </a:t>
          </a:r>
          <a:r>
            <a:rPr b="1" lang="en-US" sz="1100">
              <a:solidFill>
                <a:srgbClr val="000000"/>
              </a:solidFill>
              <a:latin typeface="Calibri"/>
              <a:ea typeface="Calibri"/>
              <a:cs typeface="Calibri"/>
              <a:sym typeface="Calibri"/>
            </a:rPr>
            <a:t>=OFFSET(</a:t>
          </a:r>
          <a:r>
            <a:rPr b="1" i="1" lang="en-US" sz="1100">
              <a:solidFill>
                <a:srgbClr val="000000"/>
              </a:solidFill>
              <a:latin typeface="Calibri"/>
              <a:ea typeface="Calibri"/>
              <a:cs typeface="Calibri"/>
              <a:sym typeface="Calibri"/>
            </a:rPr>
            <a:t>cell</a:t>
          </a:r>
          <a:r>
            <a:rPr b="1" lang="en-US" sz="1100">
              <a:solidFill>
                <a:srgbClr val="000000"/>
              </a:solidFill>
              <a:latin typeface="Calibri"/>
              <a:ea typeface="Calibri"/>
              <a:cs typeface="Calibri"/>
              <a:sym typeface="Calibri"/>
            </a:rPr>
            <a:t>,</a:t>
          </a:r>
          <a:r>
            <a:rPr b="1" i="1" lang="en-US" sz="1100">
              <a:solidFill>
                <a:srgbClr val="000000"/>
              </a:solidFill>
              <a:latin typeface="Calibri"/>
              <a:ea typeface="Calibri"/>
              <a:cs typeface="Calibri"/>
              <a:sym typeface="Calibri"/>
            </a:rPr>
            <a:t>row_offset</a:t>
          </a:r>
          <a:r>
            <a:rPr b="1" lang="en-US" sz="1100">
              <a:solidFill>
                <a:srgbClr val="000000"/>
              </a:solidFill>
              <a:latin typeface="Calibri"/>
              <a:ea typeface="Calibri"/>
              <a:cs typeface="Calibri"/>
              <a:sym typeface="Calibri"/>
            </a:rPr>
            <a:t>,</a:t>
          </a:r>
          <a:r>
            <a:rPr b="1" i="1" lang="en-US" sz="1100">
              <a:solidFill>
                <a:srgbClr val="000000"/>
              </a:solidFill>
              <a:latin typeface="Calibri"/>
              <a:ea typeface="Calibri"/>
              <a:cs typeface="Calibri"/>
              <a:sym typeface="Calibri"/>
            </a:rPr>
            <a:t>column_offset</a:t>
          </a:r>
          <a:r>
            <a:rPr b="1" lang="en-US" sz="1100">
              <a:solidFill>
                <a:srgbClr val="000000"/>
              </a:solidFill>
              <a:latin typeface="Calibri"/>
              <a:ea typeface="Calibri"/>
              <a:cs typeface="Calibri"/>
              <a:sym typeface="Calibri"/>
            </a:rPr>
            <a:t>,</a:t>
          </a:r>
          <a:r>
            <a:rPr b="1" i="1" lang="en-US" sz="1100">
              <a:solidFill>
                <a:srgbClr val="000000"/>
              </a:solidFill>
              <a:latin typeface="Calibri"/>
              <a:ea typeface="Calibri"/>
              <a:cs typeface="Calibri"/>
              <a:sym typeface="Calibri"/>
            </a:rPr>
            <a:t>height</a:t>
          </a:r>
          <a:r>
            <a:rPr b="1" lang="en-US" sz="1100">
              <a:solidFill>
                <a:srgbClr val="000000"/>
              </a:solidFill>
              <a:latin typeface="Calibri"/>
              <a:ea typeface="Calibri"/>
              <a:cs typeface="Calibri"/>
              <a:sym typeface="Calibri"/>
            </a:rPr>
            <a:t>,</a:t>
          </a:r>
          <a:r>
            <a:rPr b="1" i="1" lang="en-US" sz="1100">
              <a:solidFill>
                <a:srgbClr val="000000"/>
              </a:solidFill>
              <a:latin typeface="Calibri"/>
              <a:ea typeface="Calibri"/>
              <a:cs typeface="Calibri"/>
              <a:sym typeface="Calibri"/>
            </a:rPr>
            <a:t>width</a:t>
          </a:r>
          <a:r>
            <a:rPr b="1" lang="en-US" sz="1100">
              <a:solidFill>
                <a:srgbClr val="000000"/>
              </a:solidFill>
              <a:latin typeface="Calibri"/>
              <a:ea typeface="Calibri"/>
              <a:cs typeface="Calibri"/>
              <a:sym typeface="Calibri"/>
            </a:rPr>
            <a:t>)</a:t>
          </a:r>
          <a:r>
            <a:rPr lang="en-US" sz="1100">
              <a:solidFill>
                <a:srgbClr val="000000"/>
              </a:solidFill>
              <a:latin typeface="Calibri"/>
              <a:ea typeface="Calibri"/>
              <a:cs typeface="Calibri"/>
              <a:sym typeface="Calibri"/>
            </a:rPr>
            <a:t>. Here, </a:t>
          </a:r>
          <a:r>
            <a:rPr i="1" lang="en-US" sz="1100">
              <a:solidFill>
                <a:srgbClr val="000000"/>
              </a:solidFill>
              <a:latin typeface="Calibri"/>
              <a:ea typeface="Calibri"/>
              <a:cs typeface="Calibri"/>
              <a:sym typeface="Calibri"/>
            </a:rPr>
            <a:t>row_offset</a:t>
          </a:r>
          <a:r>
            <a:rPr lang="en-US" sz="1100">
              <a:solidFill>
                <a:srgbClr val="000000"/>
              </a:solidFill>
              <a:latin typeface="Calibri"/>
              <a:ea typeface="Calibri"/>
              <a:cs typeface="Calibri"/>
              <a:sym typeface="Calibri"/>
            </a:rPr>
            <a:t> and </a:t>
          </a:r>
          <a:r>
            <a:rPr i="1" lang="en-US" sz="1100">
              <a:solidFill>
                <a:srgbClr val="000000"/>
              </a:solidFill>
              <a:latin typeface="Calibri"/>
              <a:ea typeface="Calibri"/>
              <a:cs typeface="Calibri"/>
              <a:sym typeface="Calibri"/>
            </a:rPr>
            <a:t>column_offset</a:t>
          </a:r>
          <a:r>
            <a:rPr lang="en-US" sz="1100">
              <a:solidFill>
                <a:srgbClr val="000000"/>
              </a:solidFill>
              <a:latin typeface="Calibri"/>
              <a:ea typeface="Calibri"/>
              <a:cs typeface="Calibri"/>
              <a:sym typeface="Calibri"/>
            </a:rPr>
            <a:t> are integers that can be positive, negative, or zero, and </a:t>
          </a:r>
          <a:r>
            <a:rPr i="1" lang="en-US" sz="1100">
              <a:solidFill>
                <a:srgbClr val="000000"/>
              </a:solidFill>
              <a:latin typeface="Calibri"/>
              <a:ea typeface="Calibri"/>
              <a:cs typeface="Calibri"/>
              <a:sym typeface="Calibri"/>
            </a:rPr>
            <a:t>height</a:t>
          </a:r>
          <a:r>
            <a:rPr lang="en-US" sz="1100">
              <a:solidFill>
                <a:srgbClr val="000000"/>
              </a:solidFill>
              <a:latin typeface="Calibri"/>
              <a:ea typeface="Calibri"/>
              <a:cs typeface="Calibri"/>
              <a:sym typeface="Calibri"/>
            </a:rPr>
            <a:t> and </a:t>
          </a:r>
          <a:r>
            <a:rPr i="1" lang="en-US" sz="1100">
              <a:solidFill>
                <a:srgbClr val="000000"/>
              </a:solidFill>
              <a:latin typeface="Calibri"/>
              <a:ea typeface="Calibri"/>
              <a:cs typeface="Calibri"/>
              <a:sym typeface="Calibri"/>
            </a:rPr>
            <a:t>width </a:t>
          </a:r>
          <a:r>
            <a:rPr lang="en-US" sz="1100">
              <a:solidFill>
                <a:srgbClr val="000000"/>
              </a:solidFill>
              <a:latin typeface="Calibri"/>
              <a:ea typeface="Calibri"/>
              <a:cs typeface="Calibri"/>
              <a:sym typeface="Calibri"/>
            </a:rPr>
            <a:t>are optional positive integers. If either </a:t>
          </a:r>
          <a:r>
            <a:rPr i="1" lang="en-US" sz="1100">
              <a:solidFill>
                <a:srgbClr val="000000"/>
              </a:solidFill>
              <a:latin typeface="Calibri"/>
              <a:ea typeface="Calibri"/>
              <a:cs typeface="Calibri"/>
              <a:sym typeface="Calibri"/>
            </a:rPr>
            <a:t>height </a:t>
          </a:r>
          <a:r>
            <a:rPr lang="en-US" sz="1100">
              <a:solidFill>
                <a:srgbClr val="000000"/>
              </a:solidFill>
              <a:latin typeface="Calibri"/>
              <a:ea typeface="Calibri"/>
              <a:cs typeface="Calibri"/>
              <a:sym typeface="Calibri"/>
            </a:rPr>
            <a:t>and </a:t>
          </a:r>
          <a:r>
            <a:rPr i="1" lang="en-US" sz="1100">
              <a:solidFill>
                <a:srgbClr val="000000"/>
              </a:solidFill>
              <a:latin typeface="Calibri"/>
              <a:ea typeface="Calibri"/>
              <a:cs typeface="Calibri"/>
              <a:sym typeface="Calibri"/>
            </a:rPr>
            <a:t>width </a:t>
          </a:r>
          <a:r>
            <a:rPr lang="en-US" sz="1100">
              <a:solidFill>
                <a:srgbClr val="000000"/>
              </a:solidFill>
              <a:latin typeface="Calibri"/>
              <a:ea typeface="Calibri"/>
              <a:cs typeface="Calibri"/>
              <a:sym typeface="Calibri"/>
            </a:rPr>
            <a:t>are missing, they default to 1. This formula returns a </a:t>
          </a:r>
          <a:r>
            <a:rPr i="1" lang="en-US" sz="1100">
              <a:solidFill>
                <a:srgbClr val="000000"/>
              </a:solidFill>
              <a:latin typeface="Calibri"/>
              <a:ea typeface="Calibri"/>
              <a:cs typeface="Calibri"/>
              <a:sym typeface="Calibri"/>
            </a:rPr>
            <a:t>reference</a:t>
          </a:r>
          <a:r>
            <a:rPr lang="en-US" sz="1100">
              <a:solidFill>
                <a:srgbClr val="000000"/>
              </a:solidFill>
              <a:latin typeface="Calibri"/>
              <a:ea typeface="Calibri"/>
              <a:cs typeface="Calibri"/>
              <a:sym typeface="Calibri"/>
            </a:rPr>
            <a:t> to a range that has as many rows as </a:t>
          </a:r>
          <a:r>
            <a:rPr i="1" lang="en-US" sz="1100">
              <a:solidFill>
                <a:srgbClr val="000000"/>
              </a:solidFill>
              <a:latin typeface="Calibri"/>
              <a:ea typeface="Calibri"/>
              <a:cs typeface="Calibri"/>
              <a:sym typeface="Calibri"/>
            </a:rPr>
            <a:t>height</a:t>
          </a:r>
          <a:r>
            <a:rPr lang="en-US" sz="1100">
              <a:solidFill>
                <a:srgbClr val="000000"/>
              </a:solidFill>
              <a:latin typeface="Calibri"/>
              <a:ea typeface="Calibri"/>
              <a:cs typeface="Calibri"/>
              <a:sym typeface="Calibri"/>
            </a:rPr>
            <a:t> and as many columns as </a:t>
          </a:r>
          <a:r>
            <a:rPr i="1" lang="en-US" sz="1100">
              <a:solidFill>
                <a:srgbClr val="000000"/>
              </a:solidFill>
              <a:latin typeface="Calibri"/>
              <a:ea typeface="Calibri"/>
              <a:cs typeface="Calibri"/>
              <a:sym typeface="Calibri"/>
            </a:rPr>
            <a:t>width</a:t>
          </a:r>
          <a:r>
            <a:rPr lang="en-US" sz="1100">
              <a:solidFill>
                <a:srgbClr val="000000"/>
              </a:solidFill>
              <a:latin typeface="Calibri"/>
              <a:ea typeface="Calibri"/>
              <a:cs typeface="Calibri"/>
              <a:sym typeface="Calibri"/>
            </a:rPr>
            <a:t>. To find the upper left cell of</a:t>
          </a:r>
          <a:r>
            <a:rPr lang="en-US" sz="1100">
              <a:solidFill>
                <a:srgbClr val="000000"/>
              </a:solidFill>
              <a:latin typeface="Calibri"/>
              <a:ea typeface="Calibri"/>
              <a:cs typeface="Calibri"/>
              <a:sym typeface="Calibri"/>
            </a:rPr>
            <a:t> this referenced range</a:t>
          </a:r>
          <a:r>
            <a:rPr lang="en-US" sz="1100">
              <a:solidFill>
                <a:srgbClr val="000000"/>
              </a:solidFill>
              <a:latin typeface="Calibri"/>
              <a:ea typeface="Calibri"/>
              <a:cs typeface="Calibri"/>
              <a:sym typeface="Calibri"/>
            </a:rPr>
            <a:t>, start at </a:t>
          </a:r>
          <a:r>
            <a:rPr i="1" lang="en-US" sz="1100">
              <a:solidFill>
                <a:srgbClr val="000000"/>
              </a:solidFill>
              <a:latin typeface="Calibri"/>
              <a:ea typeface="Calibri"/>
              <a:cs typeface="Calibri"/>
              <a:sym typeface="Calibri"/>
            </a:rPr>
            <a:t>cell</a:t>
          </a:r>
          <a:r>
            <a:rPr lang="en-US" sz="1100">
              <a:solidFill>
                <a:srgbClr val="000000"/>
              </a:solidFill>
              <a:latin typeface="Calibri"/>
              <a:ea typeface="Calibri"/>
              <a:cs typeface="Calibri"/>
              <a:sym typeface="Calibri"/>
            </a:rPr>
            <a:t>, move </a:t>
          </a:r>
          <a:r>
            <a:rPr i="1" lang="en-US" sz="1100">
              <a:solidFill>
                <a:srgbClr val="000000"/>
              </a:solidFill>
              <a:latin typeface="Calibri"/>
              <a:ea typeface="Calibri"/>
              <a:cs typeface="Calibri"/>
              <a:sym typeface="Calibri"/>
            </a:rPr>
            <a:t>row_offset </a:t>
          </a:r>
          <a:r>
            <a:rPr lang="en-US" sz="1100">
              <a:solidFill>
                <a:srgbClr val="000000"/>
              </a:solidFill>
              <a:latin typeface="Calibri"/>
              <a:ea typeface="Calibri"/>
              <a:cs typeface="Calibri"/>
              <a:sym typeface="Calibri"/>
            </a:rPr>
            <a:t>rows down (if positive) or up (if negative), and move </a:t>
          </a:r>
          <a:r>
            <a:rPr i="1" lang="en-US" sz="1100">
              <a:solidFill>
                <a:srgbClr val="000000"/>
              </a:solidFill>
              <a:latin typeface="Calibri"/>
              <a:ea typeface="Calibri"/>
              <a:cs typeface="Calibri"/>
              <a:sym typeface="Calibri"/>
            </a:rPr>
            <a:t>column_offset </a:t>
          </a:r>
          <a:r>
            <a:rPr lang="en-US" sz="1100">
              <a:solidFill>
                <a:srgbClr val="000000"/>
              </a:solidFill>
              <a:latin typeface="Calibri"/>
              <a:ea typeface="Calibri"/>
              <a:cs typeface="Calibri"/>
              <a:sym typeface="Calibri"/>
            </a:rPr>
            <a:t>columns to the right (if positive) or the left (if negative).</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For example the formula </a:t>
          </a:r>
          <a:r>
            <a:rPr b="1" lang="en-US" sz="1100">
              <a:solidFill>
                <a:srgbClr val="000000"/>
              </a:solidFill>
              <a:latin typeface="Calibri"/>
              <a:ea typeface="Calibri"/>
              <a:cs typeface="Calibri"/>
              <a:sym typeface="Calibri"/>
            </a:rPr>
            <a:t>=OFFSET(A1,2,3,4,1)</a:t>
          </a:r>
          <a:r>
            <a:rPr lang="en-US" sz="1100">
              <a:solidFill>
                <a:srgbClr val="000000"/>
              </a:solidFill>
              <a:latin typeface="Calibri"/>
              <a:ea typeface="Calibri"/>
              <a:cs typeface="Calibri"/>
              <a:sym typeface="Calibri"/>
            </a:rPr>
            <a:t> returns a reference to the range D3:D6, a range with 4 rows and 1 column. Its upper left cell, D3, is offset from cell A1 by going 2 rows down and 3 columns to the right. </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As another example, the formula </a:t>
          </a:r>
          <a:r>
            <a:rPr b="1" lang="en-US" sz="1100">
              <a:solidFill>
                <a:srgbClr val="000000"/>
              </a:solidFill>
              <a:latin typeface="Calibri"/>
              <a:ea typeface="Calibri"/>
              <a:cs typeface="Calibri"/>
              <a:sym typeface="Calibri"/>
            </a:rPr>
            <a:t>=OFFSET(F4,0,-3)</a:t>
          </a:r>
          <a:r>
            <a:rPr lang="en-US" sz="1100">
              <a:solidFill>
                <a:srgbClr val="000000"/>
              </a:solidFill>
              <a:latin typeface="Calibri"/>
              <a:ea typeface="Calibri"/>
              <a:cs typeface="Calibri"/>
              <a:sym typeface="Calibri"/>
            </a:rPr>
            <a:t> references a single cell (because the last two arguments are missing), and this single cell is 3 columns to the left of cell F4, namely, C4.</a:t>
          </a:r>
          <a:endParaRPr sz="1400"/>
        </a:p>
      </xdr:txBody>
    </xdr:sp>
    <xdr:clientData fLocksWithSheet="0"/>
  </xdr:oneCellAnchor>
  <xdr:oneCellAnchor>
    <xdr:from>
      <xdr:col>1</xdr:col>
      <xdr:colOff>-9525</xdr:colOff>
      <xdr:row>28</xdr:row>
      <xdr:rowOff>-9525</xdr:rowOff>
    </xdr:from>
    <xdr:ext cx="4743450" cy="5810250"/>
    <xdr:sp>
      <xdr:nvSpPr>
        <xdr:cNvPr id="118" name="Shape 118"/>
        <xdr:cNvSpPr/>
      </xdr:nvSpPr>
      <xdr:spPr>
        <a:xfrm>
          <a:off x="2983800" y="884400"/>
          <a:ext cx="4724400" cy="579120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Using the OFFSET Function for Delayed Payments</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A good example of the OFFSET function appears in the example to the right. A company sells to a retailer, and the retailer pays a certain number of months later, as indicated by the payment delay (in months) in cell L30. The sales occur as indicated in row 33, but the receipts from the retailer occur two months later, as indicated in row 34. The goal is to calculate the receipts from January on. </a:t>
          </a:r>
          <a:endParaRPr sz="1100">
            <a:solidFill>
              <a:srgbClr val="000000"/>
            </a:solidFill>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Without the OFFSET function, you could simply put links in the Receipts row that point to sales two months earlier. For example, the formula for receipts in January would be </a:t>
          </a:r>
          <a:r>
            <a:rPr b="1" lang="en-US" sz="1100">
              <a:solidFill>
                <a:srgbClr val="000000"/>
              </a:solidFill>
              <a:latin typeface="Calibri"/>
              <a:ea typeface="Calibri"/>
              <a:cs typeface="Calibri"/>
              <a:sym typeface="Calibri"/>
            </a:rPr>
            <a:t>=M33</a:t>
          </a:r>
          <a:r>
            <a:rPr lang="en-US" sz="1100">
              <a:solidFill>
                <a:srgbClr val="000000"/>
              </a:solidFill>
              <a:latin typeface="Calibri"/>
              <a:ea typeface="Calibri"/>
              <a:cs typeface="Calibri"/>
              <a:sym typeface="Calibri"/>
            </a:rPr>
            <a:t>. But what if the retailer decides to delay payments by three months instead of two? Then you would need to fix the links in the Receipts row. However, the OFFSET function avoids this updating of links. You can use the formula </a:t>
          </a:r>
          <a:r>
            <a:rPr b="1" lang="en-US" sz="1100">
              <a:solidFill>
                <a:srgbClr val="000000"/>
              </a:solidFill>
              <a:latin typeface="Calibri"/>
              <a:ea typeface="Calibri"/>
              <a:cs typeface="Calibri"/>
              <a:sym typeface="Calibri"/>
            </a:rPr>
            <a:t>=OFFSET(O33,0,-$L$30)</a:t>
          </a:r>
          <a:r>
            <a:rPr lang="en-US" sz="1100">
              <a:solidFill>
                <a:srgbClr val="000000"/>
              </a:solidFill>
              <a:latin typeface="Calibri"/>
              <a:ea typeface="Calibri"/>
              <a:cs typeface="Calibri"/>
              <a:sym typeface="Calibri"/>
            </a:rPr>
            <a:t> in cell O34 for January and copy it across row 34 for the other months. This formula says to start in the January sales cell and go a certain number of cells to the left (because of the minus sign), where this number is specified in cell L30. To see how it works, change the value in cell L30 to 3 or 1. (If</a:t>
          </a:r>
          <a:r>
            <a:rPr lang="en-US" sz="1100">
              <a:solidFill>
                <a:srgbClr val="000000"/>
              </a:solidFill>
              <a:latin typeface="Calibri"/>
              <a:ea typeface="Calibri"/>
              <a:cs typeface="Calibri"/>
              <a:sym typeface="Calibri"/>
            </a:rPr>
            <a:t> the delay is 3, you will need to copy the formula ahead to September; if the delay is 1, you can delete the August formula.)</a:t>
          </a:r>
          <a:endParaRPr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b="0" lang="en-US" sz="1100">
              <a:solidFill>
                <a:srgbClr val="000000"/>
              </a:solidFill>
              <a:latin typeface="Calibri"/>
              <a:ea typeface="Calibri"/>
              <a:cs typeface="Calibri"/>
              <a:sym typeface="Calibri"/>
            </a:rPr>
            <a:t>Try it! Suppose that a manufacturing company buys raw materials from a supplier. If the cost in any month is $x, the company pays 40% of this cost one month from now and the other 60% two months from now. Use the OFFSET function to calculate the payments made in January through August, based on the costs through July. These calculated payments should update automatically if you change the inputs in the blue cells. For example, make sure your formulas react correctly if you enter 2 and 3 in the blue cells in column N. (Scroll to the right for answers.)</a:t>
          </a:r>
          <a:endParaRPr sz="1100">
            <a:solidFill>
              <a:srgbClr val="000000"/>
            </a:solidFill>
          </a:endParaRPr>
        </a:p>
        <a:p>
          <a:pPr indent="0" lvl="0" marL="0" rtl="0" algn="l">
            <a:spcBef>
              <a:spcPts val="0"/>
            </a:spcBef>
            <a:spcAft>
              <a:spcPts val="0"/>
            </a:spcAft>
            <a:buNone/>
          </a:pPr>
          <a:r>
            <a:t/>
          </a:r>
          <a:endParaRPr sz="1100">
            <a:solidFill>
              <a:srgbClr val="000000"/>
            </a:solidFill>
          </a:endParaRPr>
        </a:p>
      </xdr:txBody>
    </xdr:sp>
    <xdr:clientData fLocksWithSheet="0"/>
  </xdr:oneCellAnchor>
  <xdr:oneCellAnchor>
    <xdr:from>
      <xdr:col>10</xdr:col>
      <xdr:colOff>0</xdr:colOff>
      <xdr:row>68</xdr:row>
      <xdr:rowOff>0</xdr:rowOff>
    </xdr:from>
    <xdr:ext cx="3733800" cy="2286000"/>
    <xdr:pic>
      <xdr:nvPicPr>
        <xdr:cNvPr id="0" name="image43.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45</xdr:col>
      <xdr:colOff>142875</xdr:colOff>
      <xdr:row>70</xdr:row>
      <xdr:rowOff>104775</xdr:rowOff>
    </xdr:from>
    <xdr:ext cx="2781300" cy="523875"/>
    <xdr:sp>
      <xdr:nvSpPr>
        <xdr:cNvPr id="119" name="Shape 119"/>
        <xdr:cNvSpPr txBox="1"/>
      </xdr:nvSpPr>
      <xdr:spPr>
        <a:xfrm>
          <a:off x="3955350" y="3522825"/>
          <a:ext cx="2781300" cy="514350"/>
        </a:xfrm>
        <a:prstGeom prst="rect">
          <a:avLst/>
        </a:prstGeom>
        <a:solidFill>
          <a:srgbClr val="E6E6E6"/>
        </a:solidFill>
        <a:ln cap="flat" cmpd="sng" w="9525">
          <a:solidFill>
            <a:srgbClr val="BABABA"/>
          </a:solidFill>
          <a:prstDash val="solid"/>
          <a:round/>
          <a:headEnd len="sm" w="sm" type="none"/>
          <a:tailEnd len="sm" w="sm" type="none"/>
        </a:ln>
        <a:effectLst>
          <a:outerShdw blurRad="50800" algn="tr" dir="8100000" dist="38100">
            <a:srgbClr val="000000">
              <a:alpha val="40000"/>
            </a:srgbClr>
          </a:outerShdw>
        </a:effectLst>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000000"/>
              </a:solidFill>
              <a:latin typeface="Calibri"/>
              <a:ea typeface="Calibri"/>
              <a:cs typeface="Calibri"/>
              <a:sym typeface="Calibri"/>
            </a:rPr>
            <a:t>Answer: Open</a:t>
          </a:r>
          <a:r>
            <a:rPr lang="en-US" sz="1100">
              <a:solidFill>
                <a:srgbClr val="000000"/>
              </a:solidFill>
              <a:latin typeface="Calibri"/>
              <a:ea typeface="Calibri"/>
              <a:cs typeface="Calibri"/>
              <a:sym typeface="Calibri"/>
            </a:rPr>
            <a:t> the name manager and look at the definition of the Sales1 range name.</a:t>
          </a:r>
          <a:endParaRPr sz="1100">
            <a:solidFill>
              <a:srgbClr val="000000"/>
            </a:solidFill>
          </a:endParaRPr>
        </a:p>
      </xdr:txBody>
    </xdr:sp>
    <xdr:clientData fLocksWithSheet="0"/>
  </xdr:oneCellAnchor>
  <xdr:oneCellAnchor>
    <xdr:from>
      <xdr:col>1</xdr:col>
      <xdr:colOff>-9525</xdr:colOff>
      <xdr:row>1</xdr:row>
      <xdr:rowOff>171450</xdr:rowOff>
    </xdr:from>
    <xdr:ext cx="4810125" cy="3676650"/>
    <xdr:sp>
      <xdr:nvSpPr>
        <xdr:cNvPr id="120" name="Shape 120"/>
        <xdr:cNvSpPr/>
      </xdr:nvSpPr>
      <xdr:spPr>
        <a:xfrm>
          <a:off x="2950463" y="1951200"/>
          <a:ext cx="4791075" cy="365760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INDIRECT Function (Lookup &amp; Reference Category)</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INDIRECT function is useful when you have</a:t>
          </a:r>
          <a:r>
            <a:rPr lang="en-US" sz="1100">
              <a:solidFill>
                <a:srgbClr val="000000"/>
              </a:solidFill>
              <a:latin typeface="Calibri"/>
              <a:ea typeface="Calibri"/>
              <a:cs typeface="Calibri"/>
              <a:sym typeface="Calibri"/>
            </a:rPr>
            <a:t> named ranges and want to refer to these, via labels, in your formulas. For example, suppose you have ranges named Sales1, Sales2, and Sales3. Each of these is a long column of data. Then suppose you have labels Sales1, Sales2, and Sales3 in some other cells, say, G1, G2, and G3. If you enter the formulas </a:t>
          </a:r>
          <a:r>
            <a:rPr b="1" lang="en-US" sz="1100">
              <a:solidFill>
                <a:srgbClr val="000000"/>
              </a:solidFill>
              <a:latin typeface="Calibri"/>
              <a:ea typeface="Calibri"/>
              <a:cs typeface="Calibri"/>
              <a:sym typeface="Calibri"/>
            </a:rPr>
            <a:t>=AVERAGE(INDIRECT(G1))</a:t>
          </a:r>
          <a:r>
            <a:rPr lang="en-US" sz="1100">
              <a:solidFill>
                <a:srgbClr val="000000"/>
              </a:solidFill>
              <a:latin typeface="Calibri"/>
              <a:ea typeface="Calibri"/>
              <a:cs typeface="Calibri"/>
              <a:sym typeface="Calibri"/>
            </a:rPr>
            <a:t>, </a:t>
          </a:r>
          <a:r>
            <a:rPr b="1" lang="en-US" sz="1100">
              <a:solidFill>
                <a:srgbClr val="000000"/>
              </a:solidFill>
              <a:latin typeface="Calibri"/>
              <a:ea typeface="Calibri"/>
              <a:cs typeface="Calibri"/>
              <a:sym typeface="Calibri"/>
            </a:rPr>
            <a:t>=AVERAGE(INDIRECT(G2))</a:t>
          </a:r>
          <a:r>
            <a:rPr lang="en-US" sz="1100">
              <a:solidFill>
                <a:srgbClr val="000000"/>
              </a:solidFill>
              <a:latin typeface="Calibri"/>
              <a:ea typeface="Calibri"/>
              <a:cs typeface="Calibri"/>
              <a:sym typeface="Calibri"/>
            </a:rPr>
            <a:t>, and </a:t>
          </a:r>
          <a:r>
            <a:rPr b="1" lang="en-US" sz="1100">
              <a:solidFill>
                <a:schemeClr val="dk1"/>
              </a:solidFill>
              <a:latin typeface="Calibri"/>
              <a:ea typeface="Calibri"/>
              <a:cs typeface="Calibri"/>
              <a:sym typeface="Calibri"/>
            </a:rPr>
            <a:t>=AVERAGE(INDIRECT(G3))</a:t>
          </a:r>
          <a:r>
            <a:rPr lang="en-US" sz="1100">
              <a:solidFill>
                <a:srgbClr val="000000"/>
              </a:solidFill>
              <a:latin typeface="Calibri"/>
              <a:ea typeface="Calibri"/>
              <a:cs typeface="Calibri"/>
              <a:sym typeface="Calibri"/>
            </a:rPr>
            <a:t> in cells H1, H2, and H3, this is the same as entering the formulas </a:t>
          </a:r>
          <a:r>
            <a:rPr b="1" lang="en-US" sz="1100">
              <a:solidFill>
                <a:srgbClr val="000000"/>
              </a:solidFill>
              <a:latin typeface="Calibri"/>
              <a:ea typeface="Calibri"/>
              <a:cs typeface="Calibri"/>
              <a:sym typeface="Calibri"/>
            </a:rPr>
            <a:t>=AVERAGE(Sales1)</a:t>
          </a:r>
          <a:r>
            <a:rPr lang="en-US" sz="1100">
              <a:solidFill>
                <a:srgbClr val="000000"/>
              </a:solidFill>
              <a:latin typeface="Calibri"/>
              <a:ea typeface="Calibri"/>
              <a:cs typeface="Calibri"/>
              <a:sym typeface="Calibri"/>
            </a:rPr>
            <a:t>, </a:t>
          </a:r>
          <a:r>
            <a:rPr b="1" lang="en-US" sz="1100">
              <a:solidFill>
                <a:srgbClr val="000000"/>
              </a:solidFill>
              <a:latin typeface="Calibri"/>
              <a:ea typeface="Calibri"/>
              <a:cs typeface="Calibri"/>
              <a:sym typeface="Calibri"/>
            </a:rPr>
            <a:t>=AVERAGE(Sales2)</a:t>
          </a:r>
          <a:r>
            <a:rPr lang="en-US" sz="1100">
              <a:solidFill>
                <a:srgbClr val="000000"/>
              </a:solidFill>
              <a:latin typeface="Calibri"/>
              <a:ea typeface="Calibri"/>
              <a:cs typeface="Calibri"/>
              <a:sym typeface="Calibri"/>
            </a:rPr>
            <a:t>, and </a:t>
          </a:r>
          <a:r>
            <a:rPr b="1" lang="en-US" sz="1100">
              <a:solidFill>
                <a:schemeClr val="dk1"/>
              </a:solidFill>
              <a:latin typeface="Calibri"/>
              <a:ea typeface="Calibri"/>
              <a:cs typeface="Calibri"/>
              <a:sym typeface="Calibri"/>
            </a:rPr>
            <a:t>=AVERAGE(Sales3)</a:t>
          </a:r>
          <a:r>
            <a:rPr lang="en-US" sz="1100">
              <a:solidFill>
                <a:srgbClr val="000000"/>
              </a:solidFill>
              <a:latin typeface="Calibri"/>
              <a:ea typeface="Calibri"/>
              <a:cs typeface="Calibri"/>
              <a:sym typeface="Calibri"/>
            </a:rPr>
            <a:t>. The name of the function implies that you are </a:t>
          </a:r>
          <a:r>
            <a:rPr b="0" i="1" lang="en-US" sz="1100">
              <a:solidFill>
                <a:srgbClr val="000000"/>
              </a:solidFill>
              <a:latin typeface="Calibri"/>
              <a:ea typeface="Calibri"/>
              <a:cs typeface="Calibri"/>
              <a:sym typeface="Calibri"/>
            </a:rPr>
            <a:t>indirect</a:t>
          </a:r>
          <a:r>
            <a:rPr i="1" lang="en-US" sz="1100">
              <a:solidFill>
                <a:srgbClr val="000000"/>
              </a:solidFill>
              <a:latin typeface="Calibri"/>
              <a:ea typeface="Calibri"/>
              <a:cs typeface="Calibri"/>
              <a:sym typeface="Calibri"/>
            </a:rPr>
            <a:t>ly </a:t>
          </a:r>
          <a:r>
            <a:rPr i="0" lang="en-US" sz="1100">
              <a:solidFill>
                <a:srgbClr val="000000"/>
              </a:solidFill>
              <a:latin typeface="Calibri"/>
              <a:ea typeface="Calibri"/>
              <a:cs typeface="Calibri"/>
              <a:sym typeface="Calibri"/>
            </a:rPr>
            <a:t>referencing a range via a label with this range name.</a:t>
          </a:r>
          <a:endParaRPr sz="1400"/>
        </a:p>
        <a:p>
          <a:pPr indent="0" lvl="0" marL="0" rtl="0" algn="l">
            <a:spcBef>
              <a:spcPts val="0"/>
            </a:spcBef>
            <a:spcAft>
              <a:spcPts val="0"/>
            </a:spcAft>
            <a:buNone/>
          </a:pPr>
          <a:r>
            <a:t/>
          </a:r>
          <a:endParaRPr i="0"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Try it! The data in columns</a:t>
          </a:r>
          <a:r>
            <a:rPr lang="en-US" sz="1100">
              <a:solidFill>
                <a:srgbClr val="000000"/>
              </a:solidFill>
              <a:latin typeface="Calibri"/>
              <a:ea typeface="Calibri"/>
              <a:cs typeface="Calibri"/>
              <a:sym typeface="Calibri"/>
            </a:rPr>
            <a:t> L to O have been range-named Product1 to Product4. Use the AVERAGE, STDEV, and CORREL functions, along with the INDIRECT function, to enter </a:t>
          </a:r>
          <a:r>
            <a:rPr i="1" lang="en-US" sz="1100">
              <a:solidFill>
                <a:srgbClr val="000000"/>
              </a:solidFill>
              <a:latin typeface="Calibri"/>
              <a:ea typeface="Calibri"/>
              <a:cs typeface="Calibri"/>
              <a:sym typeface="Calibri"/>
            </a:rPr>
            <a:t>copyable </a:t>
          </a:r>
          <a:r>
            <a:rPr i="0" lang="en-US" sz="1100">
              <a:solidFill>
                <a:srgbClr val="000000"/>
              </a:solidFill>
              <a:latin typeface="Calibri"/>
              <a:ea typeface="Calibri"/>
              <a:cs typeface="Calibri"/>
              <a:sym typeface="Calibri"/>
            </a:rPr>
            <a:t>formulas in the gray ranges below. As you should appreciate, this is particularly useful for the matrix of correlations. (See to the right for the answers.)</a:t>
          </a:r>
          <a:endParaRPr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xdr:txBody>
    </xdr:sp>
    <xdr:clientData fLocksWithSheet="0"/>
  </xdr:oneCellAnchor>
</xdr:wsD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xdr:colOff>
      <xdr:row>2</xdr:row>
      <xdr:rowOff>-9525</xdr:rowOff>
    </xdr:from>
    <xdr:ext cx="4743450" cy="3086100"/>
    <xdr:sp>
      <xdr:nvSpPr>
        <xdr:cNvPr id="121" name="Shape 121"/>
        <xdr:cNvSpPr/>
      </xdr:nvSpPr>
      <xdr:spPr>
        <a:xfrm>
          <a:off x="2983800" y="2251238"/>
          <a:ext cx="4724400" cy="305752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Overview of Tables</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b="1" lang="en-US" sz="1100">
              <a:solidFill>
                <a:srgbClr val="000000"/>
              </a:solidFill>
              <a:latin typeface="Calibri"/>
              <a:ea typeface="Calibri"/>
              <a:cs typeface="Calibri"/>
              <a:sym typeface="Calibri"/>
            </a:rPr>
            <a:t>Note:</a:t>
          </a:r>
          <a:r>
            <a:rPr b="1" lang="en-US" sz="1100">
              <a:solidFill>
                <a:srgbClr val="000000"/>
              </a:solidFill>
              <a:latin typeface="Calibri"/>
              <a:ea typeface="Calibri"/>
              <a:cs typeface="Calibri"/>
              <a:sym typeface="Calibri"/>
            </a:rPr>
            <a:t> </a:t>
          </a:r>
          <a:r>
            <a:rPr b="0" lang="en-US" sz="1100">
              <a:solidFill>
                <a:srgbClr val="000000"/>
              </a:solidFill>
              <a:latin typeface="Calibri"/>
              <a:ea typeface="Calibri"/>
              <a:cs typeface="Calibri"/>
              <a:sym typeface="Calibri"/>
            </a:rPr>
            <a:t>Several of the screenshots on this worksheet are to the right of the data, so scroll across to see them.</a:t>
          </a:r>
          <a:endParaRPr sz="1100">
            <a:solidFill>
              <a:srgbClr val="000000"/>
            </a:solidFill>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It</a:t>
          </a:r>
          <a:r>
            <a:rPr lang="en-US" sz="1100">
              <a:solidFill>
                <a:srgbClr val="000000"/>
              </a:solidFill>
              <a:latin typeface="Calibri"/>
              <a:ea typeface="Calibri"/>
              <a:cs typeface="Calibri"/>
              <a:sym typeface="Calibri"/>
            </a:rPr>
            <a:t> is very common to work with "data sets" in Excel, where a data set is typically a rectangular range with "observations" in the rows, "variables" in the columns, and variable names in the top row. (Observations are also called cases or records, and variables are also called fields or attributes.) A typical data set appears to the right. Each row is an observation on some person, and each column lists an attribute about the person. </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In a data set such as this one, you often want to sort, filter, or summarize the data in some way. These operations are easy if you first designate the data set as a table, as discussed in this topic.</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xdr:txBody>
    </xdr:sp>
    <xdr:clientData fLocksWithSheet="0"/>
  </xdr:oneCellAnchor>
  <xdr:oneCellAnchor>
    <xdr:from>
      <xdr:col>1</xdr:col>
      <xdr:colOff>-9525</xdr:colOff>
      <xdr:row>105</xdr:row>
      <xdr:rowOff>-9525</xdr:rowOff>
    </xdr:from>
    <xdr:ext cx="4743450" cy="3067050"/>
    <xdr:sp>
      <xdr:nvSpPr>
        <xdr:cNvPr id="122" name="Shape 122"/>
        <xdr:cNvSpPr/>
      </xdr:nvSpPr>
      <xdr:spPr>
        <a:xfrm>
          <a:off x="2983800" y="2256000"/>
          <a:ext cx="4724400" cy="304800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Expanding Tables</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A feature of tables that business people will love is that they expand automatically as new data are added. For example, suppose you designate the data set to the right as a table. Later you add new products to the right and/or new months at the bottom. These will automatically be part of the table. Better yet, if you build a chart from the table, the chart will update automatically to include new data. The same is true of </a:t>
          </a:r>
          <a:r>
            <a:rPr b="0" lang="en-US" sz="1100">
              <a:solidFill>
                <a:srgbClr val="000000"/>
              </a:solidFill>
              <a:latin typeface="Calibri"/>
              <a:ea typeface="Calibri"/>
              <a:cs typeface="Calibri"/>
              <a:sym typeface="Calibri"/>
            </a:rPr>
            <a:t>pivot table</a:t>
          </a:r>
          <a:r>
            <a:rPr lang="en-US" sz="1100">
              <a:solidFill>
                <a:srgbClr val="000000"/>
              </a:solidFill>
              <a:latin typeface="Calibri"/>
              <a:ea typeface="Calibri"/>
              <a:cs typeface="Calibri"/>
              <a:sym typeface="Calibri"/>
            </a:rPr>
            <a:t>s if they are built from tables.</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Try it! Designate the data set to the right as a table. Next, select the entire table and insert a line chart. By default, you should see a line for each product, with month on the horizontal axis. Now add a couple more months of data at the bottom of the table and add a new product with some data at the right of the table. The chart should update automatically!</a:t>
          </a:r>
          <a:endParaRPr sz="1400"/>
        </a:p>
      </xdr:txBody>
    </xdr:sp>
    <xdr:clientData fLocksWithSheet="0"/>
  </xdr:oneCellAnchor>
  <xdr:oneCellAnchor>
    <xdr:from>
      <xdr:col>1</xdr:col>
      <xdr:colOff>-9525</xdr:colOff>
      <xdr:row>89</xdr:row>
      <xdr:rowOff>-9525</xdr:rowOff>
    </xdr:from>
    <xdr:ext cx="4743450" cy="2990850"/>
    <xdr:sp>
      <xdr:nvSpPr>
        <xdr:cNvPr id="123" name="Shape 123"/>
        <xdr:cNvSpPr/>
      </xdr:nvSpPr>
      <xdr:spPr>
        <a:xfrm>
          <a:off x="2983800" y="2298863"/>
          <a:ext cx="4724400" cy="296227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Summarizing with the Total Row</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One important advantage of a table is that you can summarize </a:t>
          </a:r>
          <a:r>
            <a:rPr i="1" lang="en-US" sz="1100">
              <a:solidFill>
                <a:srgbClr val="000000"/>
              </a:solidFill>
              <a:latin typeface="Calibri"/>
              <a:ea typeface="Calibri"/>
              <a:cs typeface="Calibri"/>
              <a:sym typeface="Calibri"/>
            </a:rPr>
            <a:t>filtered </a:t>
          </a:r>
          <a:r>
            <a:rPr i="0" lang="en-US" sz="1100">
              <a:solidFill>
                <a:srgbClr val="000000"/>
              </a:solidFill>
              <a:latin typeface="Calibri"/>
              <a:ea typeface="Calibri"/>
              <a:cs typeface="Calibri"/>
              <a:sym typeface="Calibri"/>
            </a:rPr>
            <a:t>data easily. To do so, check the Total Row box on the Table ribbon. This generates a "total" row below the table. By default, it shows the sum of the values in the rightmost column, as shown to the right. But it gives you many more options. If you select any cell in the total row, you will see a dropdown list of summarizing options for that column (count, sum, average, and others). And if you then filter the data, the summary measures will be only for the filtered data.</a:t>
          </a:r>
          <a:endParaRPr sz="1400"/>
        </a:p>
        <a:p>
          <a:pPr indent="0" lvl="0" marL="0" rtl="0" algn="l">
            <a:spcBef>
              <a:spcPts val="0"/>
            </a:spcBef>
            <a:spcAft>
              <a:spcPts val="0"/>
            </a:spcAft>
            <a:buNone/>
          </a:pPr>
          <a:r>
            <a:t/>
          </a:r>
          <a:endParaRPr i="0" sz="1100">
            <a:solidFill>
              <a:srgbClr val="000000"/>
            </a:solidFill>
            <a:latin typeface="Calibri"/>
            <a:ea typeface="Calibri"/>
            <a:cs typeface="Calibri"/>
            <a:sym typeface="Calibri"/>
          </a:endParaRPr>
        </a:p>
        <a:p>
          <a:pPr indent="0" lvl="0" marL="0" rtl="0" algn="l">
            <a:spcBef>
              <a:spcPts val="0"/>
            </a:spcBef>
            <a:spcAft>
              <a:spcPts val="0"/>
            </a:spcAft>
            <a:buNone/>
          </a:pPr>
          <a:r>
            <a:rPr i="0" lang="en-US" sz="1100">
              <a:solidFill>
                <a:srgbClr val="000000"/>
              </a:solidFill>
              <a:latin typeface="Calibri"/>
              <a:ea typeface="Calibri"/>
              <a:cs typeface="Calibri"/>
              <a:sym typeface="Calibri"/>
            </a:rPr>
            <a:t>Try it! Create a total row for the table of people, and show summary measures that seem appropriate. Then filter in some way and watch how the summary measures change.</a:t>
          </a:r>
          <a:endParaRPr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xdr:txBody>
    </xdr:sp>
    <xdr:clientData fLocksWithSheet="0"/>
  </xdr:oneCellAnchor>
  <xdr:oneCellAnchor>
    <xdr:from>
      <xdr:col>1</xdr:col>
      <xdr:colOff>-9525</xdr:colOff>
      <xdr:row>80</xdr:row>
      <xdr:rowOff>-9525</xdr:rowOff>
    </xdr:from>
    <xdr:ext cx="4743450" cy="1619250"/>
    <xdr:sp>
      <xdr:nvSpPr>
        <xdr:cNvPr id="124" name="Shape 124"/>
        <xdr:cNvSpPr/>
      </xdr:nvSpPr>
      <xdr:spPr>
        <a:xfrm>
          <a:off x="2983800" y="2979900"/>
          <a:ext cx="4724400" cy="160020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Sorting in Tables</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You probably noticed that when you click a column dropdown arrow, there are sorting options. This provides one more way to sort in Excel. It is not clear that sorting in tables provides any advantages over sorting in regular (non-table) data sets, but it is certainly possible and easy.</a:t>
          </a:r>
          <a:endParaRPr sz="1400"/>
        </a:p>
      </xdr:txBody>
    </xdr:sp>
    <xdr:clientData fLocksWithSheet="0"/>
  </xdr:oneCellAnchor>
  <xdr:oneCellAnchor>
    <xdr:from>
      <xdr:col>1</xdr:col>
      <xdr:colOff>-9525</xdr:colOff>
      <xdr:row>19</xdr:row>
      <xdr:rowOff>-9525</xdr:rowOff>
    </xdr:from>
    <xdr:ext cx="4743450" cy="6115050"/>
    <xdr:sp>
      <xdr:nvSpPr>
        <xdr:cNvPr id="125" name="Shape 125"/>
        <xdr:cNvSpPr/>
      </xdr:nvSpPr>
      <xdr:spPr>
        <a:xfrm>
          <a:off x="2983800" y="732000"/>
          <a:ext cx="4724400" cy="609600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Designating a Data Set as a Table</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It is not enough to have a rectangular range of data to apply the table tools. You must </a:t>
          </a:r>
          <a:r>
            <a:rPr i="1" lang="en-US" sz="1100">
              <a:solidFill>
                <a:srgbClr val="000000"/>
              </a:solidFill>
              <a:latin typeface="Calibri"/>
              <a:ea typeface="Calibri"/>
              <a:cs typeface="Calibri"/>
              <a:sym typeface="Calibri"/>
            </a:rPr>
            <a:t>designate </a:t>
          </a:r>
          <a:r>
            <a:rPr i="0" lang="en-US" sz="1100">
              <a:solidFill>
                <a:srgbClr val="000000"/>
              </a:solidFill>
              <a:latin typeface="Calibri"/>
              <a:ea typeface="Calibri"/>
              <a:cs typeface="Calibri"/>
              <a:sym typeface="Calibri"/>
            </a:rPr>
            <a:t>the range as a table. There are three ways to do this, and all are easy. For each, make sure any cell in the table is selected. Then (see screenshots to the right):</a:t>
          </a:r>
          <a:endParaRPr sz="1100">
            <a:solidFill>
              <a:srgbClr val="000000"/>
            </a:solidFill>
          </a:endParaRPr>
        </a:p>
        <a:p>
          <a:pPr indent="0" lvl="0" marL="0" rtl="0" algn="l">
            <a:spcBef>
              <a:spcPts val="0"/>
            </a:spcBef>
            <a:spcAft>
              <a:spcPts val="0"/>
            </a:spcAft>
            <a:buNone/>
          </a:pPr>
          <a:r>
            <a:t/>
          </a:r>
          <a:endParaRPr i="0" sz="1100">
            <a:solidFill>
              <a:srgbClr val="000000"/>
            </a:solidFill>
            <a:latin typeface="Calibri"/>
            <a:ea typeface="Calibri"/>
            <a:cs typeface="Calibri"/>
            <a:sym typeface="Calibri"/>
          </a:endParaRPr>
        </a:p>
        <a:p>
          <a:pPr indent="0" lvl="0" marL="0" rtl="0" algn="l">
            <a:spcBef>
              <a:spcPts val="0"/>
            </a:spcBef>
            <a:spcAft>
              <a:spcPts val="0"/>
            </a:spcAft>
            <a:buNone/>
          </a:pPr>
          <a:r>
            <a:rPr i="0" lang="en-US" sz="1100">
              <a:solidFill>
                <a:srgbClr val="000000"/>
              </a:solidFill>
              <a:latin typeface="Calibri"/>
              <a:ea typeface="Calibri"/>
              <a:cs typeface="Calibri"/>
              <a:sym typeface="Calibri"/>
            </a:rPr>
            <a:t>1. Click the Table button near the left of the Insert ribbon, or</a:t>
          </a:r>
          <a:endParaRPr sz="1400"/>
        </a:p>
        <a:p>
          <a:pPr indent="0" lvl="0" marL="0" rtl="0" algn="l">
            <a:spcBef>
              <a:spcPts val="0"/>
            </a:spcBef>
            <a:spcAft>
              <a:spcPts val="0"/>
            </a:spcAft>
            <a:buNone/>
          </a:pPr>
          <a:r>
            <a:t/>
          </a:r>
          <a:endParaRPr i="0" sz="1100">
            <a:solidFill>
              <a:srgbClr val="000000"/>
            </a:solidFill>
            <a:latin typeface="Calibri"/>
            <a:ea typeface="Calibri"/>
            <a:cs typeface="Calibri"/>
            <a:sym typeface="Calibri"/>
          </a:endParaRPr>
        </a:p>
        <a:p>
          <a:pPr indent="0" lvl="0" marL="0" rtl="0" algn="l">
            <a:spcBef>
              <a:spcPts val="0"/>
            </a:spcBef>
            <a:spcAft>
              <a:spcPts val="0"/>
            </a:spcAft>
            <a:buNone/>
          </a:pPr>
          <a:r>
            <a:rPr i="0" lang="en-US" sz="1100">
              <a:solidFill>
                <a:srgbClr val="000000"/>
              </a:solidFill>
              <a:latin typeface="Calibri"/>
              <a:ea typeface="Calibri"/>
              <a:cs typeface="Calibri"/>
              <a:sym typeface="Calibri"/>
            </a:rPr>
            <a:t>2. Click the Format as Table dropdown arrow on the Home ribbon and choose any of the color styles, or</a:t>
          </a:r>
          <a:endParaRPr sz="1400"/>
        </a:p>
        <a:p>
          <a:pPr indent="0" lvl="0" marL="0" rtl="0" algn="l">
            <a:spcBef>
              <a:spcPts val="0"/>
            </a:spcBef>
            <a:spcAft>
              <a:spcPts val="0"/>
            </a:spcAft>
            <a:buNone/>
          </a:pPr>
          <a:r>
            <a:t/>
          </a:r>
          <a:endParaRPr i="0" sz="1100">
            <a:solidFill>
              <a:srgbClr val="000000"/>
            </a:solidFill>
            <a:latin typeface="Calibri"/>
            <a:ea typeface="Calibri"/>
            <a:cs typeface="Calibri"/>
            <a:sym typeface="Calibri"/>
          </a:endParaRPr>
        </a:p>
        <a:p>
          <a:pPr indent="0" lvl="0" marL="0" rtl="0" algn="l">
            <a:spcBef>
              <a:spcPts val="0"/>
            </a:spcBef>
            <a:spcAft>
              <a:spcPts val="0"/>
            </a:spcAft>
            <a:buNone/>
          </a:pPr>
          <a:r>
            <a:rPr i="0" lang="en-US" sz="1100">
              <a:solidFill>
                <a:srgbClr val="000000"/>
              </a:solidFill>
              <a:latin typeface="Calibri"/>
              <a:ea typeface="Calibri"/>
              <a:cs typeface="Calibri"/>
              <a:sym typeface="Calibri"/>
            </a:rPr>
            <a:t>3. Press control+t.</a:t>
          </a:r>
          <a:endParaRPr sz="1100">
            <a:solidFill>
              <a:srgbClr val="000000"/>
            </a:solidFill>
          </a:endParaRPr>
        </a:p>
        <a:p>
          <a:pPr indent="0" lvl="0" marL="0" rtl="0" algn="l">
            <a:spcBef>
              <a:spcPts val="0"/>
            </a:spcBef>
            <a:spcAft>
              <a:spcPts val="0"/>
            </a:spcAft>
            <a:buNone/>
          </a:pPr>
          <a:r>
            <a:t/>
          </a:r>
          <a:endParaRPr i="0" sz="1100">
            <a:solidFill>
              <a:srgbClr val="000000"/>
            </a:solidFill>
            <a:latin typeface="Calibri"/>
            <a:ea typeface="Calibri"/>
            <a:cs typeface="Calibri"/>
            <a:sym typeface="Calibri"/>
          </a:endParaRPr>
        </a:p>
        <a:p>
          <a:pPr indent="0" lvl="0" marL="0" rtl="0" algn="l">
            <a:spcBef>
              <a:spcPts val="0"/>
            </a:spcBef>
            <a:spcAft>
              <a:spcPts val="0"/>
            </a:spcAft>
            <a:buNone/>
          </a:pPr>
          <a:r>
            <a:rPr i="0" lang="en-US" sz="1100">
              <a:solidFill>
                <a:srgbClr val="000000"/>
              </a:solidFill>
              <a:latin typeface="Calibri"/>
              <a:ea typeface="Calibri"/>
              <a:cs typeface="Calibri"/>
              <a:sym typeface="Calibri"/>
            </a:rPr>
            <a:t>Excel guesses that the range "surrounding" the active cell is the table range in the Create Table dialog box (see screenshot to the right), but you can override this if necessary.</a:t>
          </a:r>
          <a:endParaRPr sz="1100">
            <a:solidFill>
              <a:srgbClr val="000000"/>
            </a:solidFill>
          </a:endParaRPr>
        </a:p>
        <a:p>
          <a:pPr indent="0" lvl="0" marL="0" rtl="0" algn="l">
            <a:spcBef>
              <a:spcPts val="0"/>
            </a:spcBef>
            <a:spcAft>
              <a:spcPts val="0"/>
            </a:spcAft>
            <a:buNone/>
          </a:pPr>
          <a:r>
            <a:t/>
          </a:r>
          <a:endParaRPr i="0"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Try it! Designate the data set to the right as a table. You will see that the formatting changes, and you will see two other important</a:t>
          </a:r>
          <a:r>
            <a:rPr lang="en-US" sz="1100">
              <a:solidFill>
                <a:srgbClr val="000000"/>
              </a:solidFill>
              <a:latin typeface="Calibri"/>
              <a:ea typeface="Calibri"/>
              <a:cs typeface="Calibri"/>
              <a:sym typeface="Calibri"/>
            </a:rPr>
            <a:t> changes (see screenshot to the right). First, there is a dropdown arrow next to each variable name. These are used for sorting and filtering, as discussed below. Second, if the active cell is inside the table, a Tables tab and corresponding ribbon become available. This ribbon contains the tools for manipulating the table.</a:t>
          </a:r>
          <a:endParaRPr sz="1100">
            <a:solidFill>
              <a:srgbClr val="000000"/>
            </a:solidFill>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If you no longer want the range to be designated as a table, you can click Convert to Range on the Table ribbon. The dropdown arrows will disappear. Only the cell formatting will remain, and you can restore it to "plain" if you like. (An easy way to restore the plain formatting is to select a blank cell, click the Format Painter on the Home ribbon, and drag the table range.) Try this on the table you just created.</a:t>
          </a:r>
          <a:endParaRPr sz="1100">
            <a:solidFill>
              <a:srgbClr val="000000"/>
            </a:solidFill>
            <a:latin typeface="Calibri"/>
            <a:ea typeface="Calibri"/>
            <a:cs typeface="Calibri"/>
            <a:sym typeface="Calibri"/>
          </a:endParaRPr>
        </a:p>
      </xdr:txBody>
    </xdr:sp>
    <xdr:clientData fLocksWithSheet="0"/>
  </xdr:oneCellAnchor>
  <xdr:oneCellAnchor>
    <xdr:from>
      <xdr:col>1</xdr:col>
      <xdr:colOff>-9525</xdr:colOff>
      <xdr:row>52</xdr:row>
      <xdr:rowOff>-9525</xdr:rowOff>
    </xdr:from>
    <xdr:ext cx="4743450" cy="5334000"/>
    <xdr:sp>
      <xdr:nvSpPr>
        <xdr:cNvPr id="126" name="Shape 126"/>
        <xdr:cNvSpPr/>
      </xdr:nvSpPr>
      <xdr:spPr>
        <a:xfrm>
          <a:off x="2983800" y="1122525"/>
          <a:ext cx="4724400" cy="531495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Filtering in Tables</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One of the main uses of tables is filtering,</a:t>
          </a:r>
          <a:r>
            <a:rPr lang="en-US" sz="1100">
              <a:solidFill>
                <a:srgbClr val="000000"/>
              </a:solidFill>
              <a:latin typeface="Calibri"/>
              <a:ea typeface="Calibri"/>
              <a:cs typeface="Calibri"/>
              <a:sym typeface="Calibri"/>
            </a:rPr>
            <a:t> that is, hiding (but not deleting) rows that don't match various conditions. Filtering is done through the dropdown arrows next to the column headings. This tutorial won't explain all of the options because there are so many, but with a little bit of experimenting, you should be able to master them in no time. Just remember that they build upon one another. For example, if you filter on Gender so that only males are showing, and you then filter on Children so that only people with at least two children are showing, you will see only males with at least two children.</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screenshots to the right shows filter dialog box for a numeric variable, Salary. It shows all distinct values of Salary, which you could check or uncheck, but more importantly, the Number Filters group contains many useful possibilities, such as Greater Than and Between. Similarly, if you filter on a text variable such as State or a Date variable such as Birthdate, there are many Text Filters and Date Filters you can choose from.</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Try it! If you haven't already done so, designate the data set to the right as a table, and then experiment with the filters. </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To clear a filter, click the column's dropdown arrow and select Clear Filter. To clear all filters, click the Clear button on the Data ribbon. (See to the right.) You can also do it from the Sort &amp; Filter group on the Home ribbon.   </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xdr:txBody>
    </xdr:sp>
    <xdr:clientData fLocksWithSheet="0"/>
  </xdr:oneCellAnchor>
  <xdr:oneCellAnchor>
    <xdr:from>
      <xdr:col>17</xdr:col>
      <xdr:colOff>9525</xdr:colOff>
      <xdr:row>41</xdr:row>
      <xdr:rowOff>0</xdr:rowOff>
    </xdr:from>
    <xdr:ext cx="4695825" cy="771525"/>
    <xdr:pic>
      <xdr:nvPicPr>
        <xdr:cNvPr descr="C:\Users\Chris\Dropbox\ExcelNow\Images\Table4.gif" id="0" name="image45.gif"/>
        <xdr:cNvPicPr preferRelativeResize="0"/>
      </xdr:nvPicPr>
      <xdr:blipFill>
        <a:blip cstate="print" r:embed="rId1"/>
        <a:stretch>
          <a:fillRect/>
        </a:stretch>
      </xdr:blipFill>
      <xdr:spPr>
        <a:prstGeom prst="rect">
          <a:avLst/>
        </a:prstGeom>
        <a:noFill/>
      </xdr:spPr>
    </xdr:pic>
    <xdr:clientData fLocksWithSheet="0"/>
  </xdr:oneCellAnchor>
  <xdr:oneCellAnchor>
    <xdr:from>
      <xdr:col>17</xdr:col>
      <xdr:colOff>0</xdr:colOff>
      <xdr:row>3</xdr:row>
      <xdr:rowOff>0</xdr:rowOff>
    </xdr:from>
    <xdr:ext cx="1762125" cy="866775"/>
    <xdr:pic>
      <xdr:nvPicPr>
        <xdr:cNvPr id="0" name="image44.png"/>
        <xdr:cNvPicPr preferRelativeResize="0"/>
      </xdr:nvPicPr>
      <xdr:blipFill>
        <a:blip cstate="print" r:embed="rId2"/>
        <a:stretch>
          <a:fillRect/>
        </a:stretch>
      </xdr:blipFill>
      <xdr:spPr>
        <a:prstGeom prst="rect">
          <a:avLst/>
        </a:prstGeom>
        <a:noFill/>
      </xdr:spPr>
    </xdr:pic>
    <xdr:clientData fLocksWithSheet="0"/>
  </xdr:oneCellAnchor>
  <xdr:oneCellAnchor>
    <xdr:from>
      <xdr:col>17</xdr:col>
      <xdr:colOff>0</xdr:colOff>
      <xdr:row>9</xdr:row>
      <xdr:rowOff>0</xdr:rowOff>
    </xdr:from>
    <xdr:ext cx="3162300" cy="4000500"/>
    <xdr:pic>
      <xdr:nvPicPr>
        <xdr:cNvPr id="0" name="image47.png"/>
        <xdr:cNvPicPr preferRelativeResize="0"/>
      </xdr:nvPicPr>
      <xdr:blipFill>
        <a:blip cstate="print" r:embed="rId3"/>
        <a:stretch>
          <a:fillRect/>
        </a:stretch>
      </xdr:blipFill>
      <xdr:spPr>
        <a:prstGeom prst="rect">
          <a:avLst/>
        </a:prstGeom>
        <a:noFill/>
      </xdr:spPr>
    </xdr:pic>
    <xdr:clientData fLocksWithSheet="0"/>
  </xdr:oneCellAnchor>
  <xdr:oneCellAnchor>
    <xdr:from>
      <xdr:col>17</xdr:col>
      <xdr:colOff>9525</xdr:colOff>
      <xdr:row>32</xdr:row>
      <xdr:rowOff>0</xdr:rowOff>
    </xdr:from>
    <xdr:ext cx="1752600" cy="1333500"/>
    <xdr:pic>
      <xdr:nvPicPr>
        <xdr:cNvPr id="0" name="image46.png"/>
        <xdr:cNvPicPr preferRelativeResize="0"/>
      </xdr:nvPicPr>
      <xdr:blipFill>
        <a:blip cstate="print" r:embed="rId4"/>
        <a:stretch>
          <a:fillRect/>
        </a:stretch>
      </xdr:blipFill>
      <xdr:spPr>
        <a:prstGeom prst="rect">
          <a:avLst/>
        </a:prstGeom>
        <a:noFill/>
      </xdr:spPr>
    </xdr:pic>
    <xdr:clientData fLocksWithSheet="0"/>
  </xdr:oneCellAnchor>
  <xdr:oneCellAnchor>
    <xdr:from>
      <xdr:col>17</xdr:col>
      <xdr:colOff>0</xdr:colOff>
      <xdr:row>47</xdr:row>
      <xdr:rowOff>9525</xdr:rowOff>
    </xdr:from>
    <xdr:ext cx="10048875" cy="771525"/>
    <xdr:pic>
      <xdr:nvPicPr>
        <xdr:cNvPr id="0" name="image50.png"/>
        <xdr:cNvPicPr preferRelativeResize="0"/>
      </xdr:nvPicPr>
      <xdr:blipFill>
        <a:blip cstate="print" r:embed="rId5"/>
        <a:stretch>
          <a:fillRect/>
        </a:stretch>
      </xdr:blipFill>
      <xdr:spPr>
        <a:prstGeom prst="rect">
          <a:avLst/>
        </a:prstGeom>
        <a:noFill/>
      </xdr:spPr>
    </xdr:pic>
    <xdr:clientData fLocksWithSheet="0"/>
  </xdr:oneCellAnchor>
  <xdr:oneCellAnchor>
    <xdr:from>
      <xdr:col>10</xdr:col>
      <xdr:colOff>0</xdr:colOff>
      <xdr:row>63</xdr:row>
      <xdr:rowOff>0</xdr:rowOff>
    </xdr:from>
    <xdr:ext cx="2514600" cy="3714750"/>
    <xdr:pic>
      <xdr:nvPicPr>
        <xdr:cNvPr id="0" name="image49.png"/>
        <xdr:cNvPicPr preferRelativeResize="0"/>
      </xdr:nvPicPr>
      <xdr:blipFill>
        <a:blip cstate="print" r:embed="rId6"/>
        <a:stretch>
          <a:fillRect/>
        </a:stretch>
      </xdr:blipFill>
      <xdr:spPr>
        <a:prstGeom prst="rect">
          <a:avLst/>
        </a:prstGeom>
        <a:noFill/>
      </xdr:spPr>
    </xdr:pic>
    <xdr:clientData fLocksWithSheet="0"/>
  </xdr:oneCellAnchor>
  <xdr:oneCellAnchor>
    <xdr:from>
      <xdr:col>13</xdr:col>
      <xdr:colOff>0</xdr:colOff>
      <xdr:row>63</xdr:row>
      <xdr:rowOff>0</xdr:rowOff>
    </xdr:from>
    <xdr:ext cx="2133600" cy="885825"/>
    <xdr:pic>
      <xdr:nvPicPr>
        <xdr:cNvPr id="0" name="image48.png"/>
        <xdr:cNvPicPr preferRelativeResize="0"/>
      </xdr:nvPicPr>
      <xdr:blipFill>
        <a:blip cstate="print" r:embed="rId7"/>
        <a:stretch>
          <a:fillRect/>
        </a:stretch>
      </xdr:blipFill>
      <xdr:spPr>
        <a:prstGeom prst="rect">
          <a:avLst/>
        </a:prstGeom>
        <a:noFill/>
      </xdr:spPr>
    </xdr:pic>
    <xdr:clientData fLocksWithSheet="0"/>
  </xdr:oneCellAnchor>
  <xdr:oneCellAnchor>
    <xdr:from>
      <xdr:col>10</xdr:col>
      <xdr:colOff>0</xdr:colOff>
      <xdr:row>91</xdr:row>
      <xdr:rowOff>0</xdr:rowOff>
    </xdr:from>
    <xdr:ext cx="4895850" cy="771525"/>
    <xdr:pic>
      <xdr:nvPicPr>
        <xdr:cNvPr descr="C:\Users\Chris\Dropbox\ExcelNow\Images\Table9.gif" id="0" name="image51.gif"/>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xdr:colOff>
      <xdr:row>1</xdr:row>
      <xdr:rowOff>171450</xdr:rowOff>
    </xdr:from>
    <xdr:ext cx="5248275" cy="2514600"/>
    <xdr:sp>
      <xdr:nvSpPr>
        <xdr:cNvPr id="127" name="Shape 127"/>
        <xdr:cNvSpPr/>
      </xdr:nvSpPr>
      <xdr:spPr>
        <a:xfrm>
          <a:off x="2731388" y="2532225"/>
          <a:ext cx="5229225" cy="249555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Background on Pivot Tables</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Pivot tables are a manager's</a:t>
          </a:r>
          <a:r>
            <a:rPr lang="en-US" sz="1100">
              <a:solidFill>
                <a:srgbClr val="000000"/>
              </a:solidFill>
              <a:latin typeface="Calibri"/>
              <a:ea typeface="Calibri"/>
              <a:cs typeface="Calibri"/>
              <a:sym typeface="Calibri"/>
            </a:rPr>
            <a:t> dream. They allow you to "slice and dice" data in all sorts of ways. Essentially, you use </a:t>
          </a:r>
          <a:r>
            <a:rPr b="0" lang="en-US" sz="1100">
              <a:solidFill>
                <a:srgbClr val="000000"/>
              </a:solidFill>
              <a:latin typeface="Calibri"/>
              <a:ea typeface="Calibri"/>
              <a:cs typeface="Calibri"/>
              <a:sym typeface="Calibri"/>
            </a:rPr>
            <a:t>pivot table</a:t>
          </a:r>
          <a:r>
            <a:rPr lang="en-US" sz="1100">
              <a:solidFill>
                <a:srgbClr val="000000"/>
              </a:solidFill>
              <a:latin typeface="Calibri"/>
              <a:ea typeface="Calibri"/>
              <a:cs typeface="Calibri"/>
              <a:sym typeface="Calibri"/>
            </a:rPr>
            <a:t>s to break down variables like revenue or items sold by categories, such as region, month, and store. An argument can be made that no tool in </a:t>
          </a:r>
          <a:r>
            <a:rPr i="1" lang="en-US" sz="1100">
              <a:solidFill>
                <a:srgbClr val="000000"/>
              </a:solidFill>
              <a:latin typeface="Calibri"/>
              <a:ea typeface="Calibri"/>
              <a:cs typeface="Calibri"/>
              <a:sym typeface="Calibri"/>
            </a:rPr>
            <a:t>any </a:t>
          </a:r>
          <a:r>
            <a:rPr i="0" lang="en-US" sz="1100">
              <a:solidFill>
                <a:srgbClr val="000000"/>
              </a:solidFill>
              <a:latin typeface="Calibri"/>
              <a:ea typeface="Calibri"/>
              <a:cs typeface="Calibri"/>
              <a:sym typeface="Calibri"/>
            </a:rPr>
            <a:t>software package enables you to get as much information as quickly and easily as Excel's pivot tables.</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i="0" lang="en-US" sz="1100">
              <a:solidFill>
                <a:srgbClr val="000000"/>
              </a:solidFill>
              <a:latin typeface="Calibri"/>
              <a:ea typeface="Calibri"/>
              <a:cs typeface="Calibri"/>
              <a:sym typeface="Calibri"/>
            </a:rPr>
            <a:t>The only thing that makes pivot tables difficult for some users is that there are so many options. Whole books have been written about pivot tables. However, rather than read such books, you can learn the essentials discussed here and then experiment. Don't worry about making mistakes. Pivot tables are very forgiving, and if nothing else, you can always start over.</a:t>
          </a:r>
          <a:endParaRPr sz="1100">
            <a:solidFill>
              <a:srgbClr val="000000"/>
            </a:solidFill>
            <a:latin typeface="Calibri"/>
            <a:ea typeface="Calibri"/>
            <a:cs typeface="Calibri"/>
            <a:sym typeface="Calibri"/>
          </a:endParaRPr>
        </a:p>
      </xdr:txBody>
    </xdr:sp>
    <xdr:clientData fLocksWithSheet="0"/>
  </xdr:oneCellAnchor>
  <xdr:oneCellAnchor>
    <xdr:from>
      <xdr:col>1</xdr:col>
      <xdr:colOff>-9525</xdr:colOff>
      <xdr:row>101</xdr:row>
      <xdr:rowOff>-9525</xdr:rowOff>
    </xdr:from>
    <xdr:ext cx="5248275" cy="5162550"/>
    <xdr:sp>
      <xdr:nvSpPr>
        <xdr:cNvPr id="128" name="Shape 128"/>
        <xdr:cNvSpPr/>
      </xdr:nvSpPr>
      <xdr:spPr>
        <a:xfrm>
          <a:off x="2731388" y="1208250"/>
          <a:ext cx="5229225" cy="514350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Displaying Counts in Various Ways</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Y</a:t>
          </a:r>
          <a:r>
            <a:rPr lang="en-US" sz="1100">
              <a:solidFill>
                <a:srgbClr val="000000"/>
              </a:solidFill>
              <a:latin typeface="Calibri"/>
              <a:ea typeface="Calibri"/>
              <a:cs typeface="Calibri"/>
              <a:sym typeface="Calibri"/>
            </a:rPr>
            <a:t>ou can also summarize by </a:t>
          </a:r>
          <a:r>
            <a:rPr i="0" lang="en-US" sz="1100">
              <a:solidFill>
                <a:srgbClr val="000000"/>
              </a:solidFill>
              <a:latin typeface="Calibri"/>
              <a:ea typeface="Calibri"/>
              <a:cs typeface="Calibri"/>
              <a:sym typeface="Calibri"/>
            </a:rPr>
            <a:t>counts. Then it </a:t>
          </a:r>
          <a:r>
            <a:rPr i="1" lang="en-US" sz="1100">
              <a:solidFill>
                <a:srgbClr val="000000"/>
              </a:solidFill>
              <a:latin typeface="Calibri"/>
              <a:ea typeface="Calibri"/>
              <a:cs typeface="Calibri"/>
              <a:sym typeface="Calibri"/>
            </a:rPr>
            <a:t>doesn't matter </a:t>
          </a:r>
          <a:r>
            <a:rPr i="0" lang="en-US" sz="1100">
              <a:solidFill>
                <a:srgbClr val="000000"/>
              </a:solidFill>
              <a:latin typeface="Calibri"/>
              <a:ea typeface="Calibri"/>
              <a:cs typeface="Calibri"/>
              <a:sym typeface="Calibri"/>
            </a:rPr>
            <a:t>which field is in the Values area.</a:t>
          </a:r>
          <a:endParaRPr sz="1400"/>
        </a:p>
        <a:p>
          <a:pPr indent="0" lvl="0" marL="0" rtl="0" algn="l">
            <a:spcBef>
              <a:spcPts val="0"/>
            </a:spcBef>
            <a:spcAft>
              <a:spcPts val="0"/>
            </a:spcAft>
            <a:buNone/>
          </a:pPr>
          <a:r>
            <a:t/>
          </a:r>
          <a:endParaRPr i="0" sz="1100">
            <a:solidFill>
              <a:srgbClr val="000000"/>
            </a:solidFill>
            <a:latin typeface="Calibri"/>
            <a:ea typeface="Calibri"/>
            <a:cs typeface="Calibri"/>
            <a:sym typeface="Calibri"/>
          </a:endParaRPr>
        </a:p>
        <a:p>
          <a:pPr indent="0" lvl="0" marL="0" rtl="0" algn="l">
            <a:spcBef>
              <a:spcPts val="0"/>
            </a:spcBef>
            <a:spcAft>
              <a:spcPts val="0"/>
            </a:spcAft>
            <a:buNone/>
          </a:pPr>
          <a:r>
            <a:rPr i="0" lang="en-US" sz="1100">
              <a:solidFill>
                <a:srgbClr val="000000"/>
              </a:solidFill>
              <a:latin typeface="Calibri"/>
              <a:ea typeface="Calibri"/>
              <a:cs typeface="Calibri"/>
              <a:sym typeface="Calibri"/>
            </a:rPr>
            <a:t>Try it! Start over by dragging everything off the </a:t>
          </a:r>
          <a:r>
            <a:rPr b="0" i="0" lang="en-US" sz="1100">
              <a:solidFill>
                <a:srgbClr val="000000"/>
              </a:solidFill>
              <a:latin typeface="Calibri"/>
              <a:ea typeface="Calibri"/>
              <a:cs typeface="Calibri"/>
              <a:sym typeface="Calibri"/>
            </a:rPr>
            <a:t>pivot table</a:t>
          </a:r>
          <a:r>
            <a:rPr i="0" lang="en-US" sz="1100">
              <a:solidFill>
                <a:srgbClr val="000000"/>
              </a:solidFill>
              <a:latin typeface="Calibri"/>
              <a:ea typeface="Calibri"/>
              <a:cs typeface="Calibri"/>
              <a:sym typeface="Calibri"/>
            </a:rPr>
            <a:t>. Now drag Gender to the row area, Region to the column area, and </a:t>
          </a:r>
          <a:r>
            <a:rPr i="1" lang="en-US" sz="1100">
              <a:solidFill>
                <a:srgbClr val="000000"/>
              </a:solidFill>
              <a:latin typeface="Calibri"/>
              <a:ea typeface="Calibri"/>
              <a:cs typeface="Calibri"/>
              <a:sym typeface="Calibri"/>
            </a:rPr>
            <a:t>any </a:t>
          </a:r>
          <a:r>
            <a:rPr i="0" lang="en-US" sz="1100">
              <a:solidFill>
                <a:srgbClr val="000000"/>
              </a:solidFill>
              <a:latin typeface="Calibri"/>
              <a:ea typeface="Calibri"/>
              <a:cs typeface="Calibri"/>
              <a:sym typeface="Calibri"/>
            </a:rPr>
            <a:t>variable to the Values area. </a:t>
          </a:r>
          <a:endParaRPr sz="1400"/>
        </a:p>
        <a:p>
          <a:pPr indent="0" lvl="0" marL="0" rtl="0" algn="l">
            <a:spcBef>
              <a:spcPts val="0"/>
            </a:spcBef>
            <a:spcAft>
              <a:spcPts val="0"/>
            </a:spcAft>
            <a:buNone/>
          </a:pPr>
          <a:r>
            <a:t/>
          </a:r>
          <a:endParaRPr i="0" sz="1100">
            <a:solidFill>
              <a:srgbClr val="000000"/>
            </a:solidFill>
            <a:latin typeface="Calibri"/>
            <a:ea typeface="Calibri"/>
            <a:cs typeface="Calibri"/>
            <a:sym typeface="Calibri"/>
          </a:endParaRPr>
        </a:p>
        <a:p>
          <a:pPr indent="0" lvl="0" marL="0" rtl="0" algn="l">
            <a:spcBef>
              <a:spcPts val="0"/>
            </a:spcBef>
            <a:spcAft>
              <a:spcPts val="0"/>
            </a:spcAft>
            <a:buNone/>
          </a:pPr>
          <a:r>
            <a:rPr i="0" lang="en-US" sz="1100">
              <a:solidFill>
                <a:srgbClr val="000000"/>
              </a:solidFill>
              <a:latin typeface="Calibri"/>
              <a:ea typeface="Calibri"/>
              <a:cs typeface="Calibri"/>
              <a:sym typeface="Calibri"/>
            </a:rPr>
            <a:t>If you drag a text variable to the Values area, you get counts by default. But if you drag a numeric variable to the Values area, you will have to get into the Field Settings dialog box (see above) and choose Count as the summarizing function. (It's also a good idea to change the title right above the pivot table to Count, rather than Count of Total Cost, for example. The reason is that Total Cost, or whichever variable is in the Values area, has nothing to do with the counts, so the default label is misleading.)</a:t>
          </a:r>
          <a:endParaRPr sz="1400"/>
        </a:p>
        <a:p>
          <a:pPr indent="0" lvl="0" marL="0" rtl="0" algn="l">
            <a:spcBef>
              <a:spcPts val="0"/>
            </a:spcBef>
            <a:spcAft>
              <a:spcPts val="0"/>
            </a:spcAft>
            <a:buNone/>
          </a:pPr>
          <a:r>
            <a:t/>
          </a:r>
          <a:endParaRPr i="0" sz="1100">
            <a:solidFill>
              <a:srgbClr val="000000"/>
            </a:solidFill>
            <a:latin typeface="Calibri"/>
            <a:ea typeface="Calibri"/>
            <a:cs typeface="Calibri"/>
            <a:sym typeface="Calibri"/>
          </a:endParaRPr>
        </a:p>
        <a:p>
          <a:pPr indent="0" lvl="0" marL="0" rtl="0" algn="l">
            <a:spcBef>
              <a:spcPts val="0"/>
            </a:spcBef>
            <a:spcAft>
              <a:spcPts val="0"/>
            </a:spcAft>
            <a:buNone/>
          </a:pPr>
          <a:r>
            <a:rPr i="0" lang="en-US" sz="1100">
              <a:solidFill>
                <a:srgbClr val="000000"/>
              </a:solidFill>
              <a:latin typeface="Calibri"/>
              <a:ea typeface="Calibri"/>
              <a:cs typeface="Calibri"/>
              <a:sym typeface="Calibri"/>
            </a:rPr>
            <a:t>Each count shows the number of customers in the category. For example, you should see that there are 43 females from the Midwest. (Examples appear in the screenshots to the right). </a:t>
          </a:r>
          <a:endParaRPr i="0" sz="1100">
            <a:solidFill>
              <a:srgbClr val="000000"/>
            </a:solidFill>
            <a:latin typeface="Calibri"/>
            <a:ea typeface="Calibri"/>
            <a:cs typeface="Calibri"/>
            <a:sym typeface="Calibri"/>
          </a:endParaRPr>
        </a:p>
        <a:p>
          <a:pPr indent="0" lvl="0" marL="0" rtl="0" algn="l">
            <a:spcBef>
              <a:spcPts val="0"/>
            </a:spcBef>
            <a:spcAft>
              <a:spcPts val="0"/>
            </a:spcAft>
            <a:buNone/>
          </a:pPr>
          <a:r>
            <a:t/>
          </a:r>
          <a:endParaRPr i="0" sz="1100">
            <a:solidFill>
              <a:srgbClr val="000000"/>
            </a:solidFill>
            <a:latin typeface="Calibri"/>
            <a:ea typeface="Calibri"/>
            <a:cs typeface="Calibri"/>
            <a:sym typeface="Calibri"/>
          </a:endParaRPr>
        </a:p>
        <a:p>
          <a:pPr indent="0" lvl="0" marL="0" rtl="0" algn="l">
            <a:spcBef>
              <a:spcPts val="0"/>
            </a:spcBef>
            <a:spcAft>
              <a:spcPts val="0"/>
            </a:spcAft>
            <a:buNone/>
          </a:pPr>
          <a:r>
            <a:rPr i="0" lang="en-US" sz="1100">
              <a:solidFill>
                <a:srgbClr val="000000"/>
              </a:solidFill>
              <a:latin typeface="Calibri"/>
              <a:ea typeface="Calibri"/>
              <a:cs typeface="Calibri"/>
              <a:sym typeface="Calibri"/>
            </a:rPr>
            <a:t>Sometimes it is more informative to display the counts as percentages. To do so, get into the Field Settings dialog box, click the "Show data as" button (see above to the right), and select "% of row". You should see, for example, that 26.50% of all female customers are from the NorthEast. Do it again, but now select "% of column". Now you should see, for example, that 32.26% of all South orders were placed by males. </a:t>
          </a:r>
          <a:endParaRPr sz="1400"/>
        </a:p>
        <a:p>
          <a:pPr indent="0" lvl="0" marL="0" rtl="0" algn="l">
            <a:spcBef>
              <a:spcPts val="0"/>
            </a:spcBef>
            <a:spcAft>
              <a:spcPts val="0"/>
            </a:spcAft>
            <a:buNone/>
          </a:pPr>
          <a:r>
            <a:t/>
          </a:r>
          <a:endParaRPr i="0" sz="1100">
            <a:solidFill>
              <a:srgbClr val="000000"/>
            </a:solidFill>
            <a:latin typeface="Calibri"/>
            <a:ea typeface="Calibri"/>
            <a:cs typeface="Calibri"/>
            <a:sym typeface="Calibri"/>
          </a:endParaRPr>
        </a:p>
        <a:p>
          <a:pPr indent="0" lvl="0" marL="0" rtl="0" algn="l">
            <a:spcBef>
              <a:spcPts val="0"/>
            </a:spcBef>
            <a:spcAft>
              <a:spcPts val="0"/>
            </a:spcAft>
            <a:buNone/>
          </a:pPr>
          <a:r>
            <a:rPr i="0" lang="en-US" sz="1100">
              <a:solidFill>
                <a:srgbClr val="000000"/>
              </a:solidFill>
              <a:latin typeface="Calibri"/>
              <a:ea typeface="Calibri"/>
              <a:cs typeface="Calibri"/>
              <a:sym typeface="Calibri"/>
            </a:rPr>
            <a:t>You can experiment with the other "Show data as" options. It all depends on how you want to tell your story.</a:t>
          </a:r>
          <a:endParaRPr sz="1400"/>
        </a:p>
        <a:p>
          <a:pPr indent="0" lvl="0" marL="0" rtl="0" algn="l">
            <a:spcBef>
              <a:spcPts val="0"/>
            </a:spcBef>
            <a:spcAft>
              <a:spcPts val="0"/>
            </a:spcAft>
            <a:buNone/>
          </a:pPr>
          <a:r>
            <a:t/>
          </a:r>
          <a:endParaRPr i="0" sz="1100">
            <a:solidFill>
              <a:srgbClr val="000000"/>
            </a:solidFill>
            <a:latin typeface="Calibri"/>
            <a:ea typeface="Calibri"/>
            <a:cs typeface="Calibri"/>
            <a:sym typeface="Calibri"/>
          </a:endParaRPr>
        </a:p>
        <a:p>
          <a:pPr indent="0" lvl="0" marL="0" rtl="0" algn="l">
            <a:spcBef>
              <a:spcPts val="0"/>
            </a:spcBef>
            <a:spcAft>
              <a:spcPts val="0"/>
            </a:spcAft>
            <a:buNone/>
          </a:pPr>
          <a:r>
            <a:t/>
          </a:r>
          <a:endParaRPr i="0" sz="1100">
            <a:solidFill>
              <a:srgbClr val="000000"/>
            </a:solidFill>
            <a:latin typeface="Calibri"/>
            <a:ea typeface="Calibri"/>
            <a:cs typeface="Calibri"/>
            <a:sym typeface="Calibri"/>
          </a:endParaRPr>
        </a:p>
        <a:p>
          <a:pPr indent="0" lvl="0" marL="0" rtl="0" algn="l">
            <a:spcBef>
              <a:spcPts val="0"/>
            </a:spcBef>
            <a:spcAft>
              <a:spcPts val="0"/>
            </a:spcAft>
            <a:buNone/>
          </a:pPr>
          <a:r>
            <a:t/>
          </a:r>
          <a:endParaRPr i="0"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xdr:txBody>
    </xdr:sp>
    <xdr:clientData fLocksWithSheet="0"/>
  </xdr:oneCellAnchor>
  <xdr:oneCellAnchor>
    <xdr:from>
      <xdr:col>1</xdr:col>
      <xdr:colOff>-9525</xdr:colOff>
      <xdr:row>129</xdr:row>
      <xdr:rowOff>-9525</xdr:rowOff>
    </xdr:from>
    <xdr:ext cx="5248275" cy="4210050"/>
    <xdr:sp>
      <xdr:nvSpPr>
        <xdr:cNvPr id="129" name="Shape 129"/>
        <xdr:cNvSpPr/>
      </xdr:nvSpPr>
      <xdr:spPr>
        <a:xfrm>
          <a:off x="2731388" y="1684500"/>
          <a:ext cx="5229225" cy="419100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Grouping</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Another useful feature</a:t>
          </a:r>
          <a:r>
            <a:rPr lang="en-US" sz="1100">
              <a:solidFill>
                <a:srgbClr val="000000"/>
              </a:solidFill>
              <a:latin typeface="Calibri"/>
              <a:ea typeface="Calibri"/>
              <a:cs typeface="Calibri"/>
              <a:sym typeface="Calibri"/>
            </a:rPr>
            <a:t> is grouping. When you drag a field to the Rows area, for example, you get a row for each distinct value of the field. If there are many distinct values, the </a:t>
          </a:r>
          <a:r>
            <a:rPr b="0" lang="en-US" sz="1100">
              <a:solidFill>
                <a:srgbClr val="000000"/>
              </a:solidFill>
              <a:latin typeface="Calibri"/>
              <a:ea typeface="Calibri"/>
              <a:cs typeface="Calibri"/>
              <a:sym typeface="Calibri"/>
            </a:rPr>
            <a:t>pivot table</a:t>
          </a:r>
          <a:r>
            <a:rPr lang="en-US" sz="1100">
              <a:solidFill>
                <a:srgbClr val="000000"/>
              </a:solidFill>
              <a:latin typeface="Calibri"/>
              <a:ea typeface="Calibri"/>
              <a:cs typeface="Calibri"/>
              <a:sym typeface="Calibri"/>
            </a:rPr>
            <a:t> becomes unwieldy and probably not very informative. In this case, it is a good idea to group on the field.</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Try it! Start over by dragging all of the fields off the pivot table. Then drag Date to the Rows area, Region to the Columns area, and Total Cost to the Values area. </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Note that there is already some summarizing at this point because multiple sales were made on some of the dates, but there are so many dates that it is difficult to see any interesting trends through time. So it is useful to group on dates.</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Try it! Select any date in the pivot table, select Group Selection from the Group Selection dropdown list on the PivotTable Analyze ribbon, and select Months from the list. This leads to the pivot table shown to the right.</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If this data set were over a multi-year period and you grouped by Month, you would see </a:t>
          </a:r>
          <a:r>
            <a:rPr i="1" lang="en-US" sz="1100">
              <a:solidFill>
                <a:srgbClr val="000000"/>
              </a:solidFill>
              <a:latin typeface="Calibri"/>
              <a:ea typeface="Calibri"/>
              <a:cs typeface="Calibri"/>
              <a:sym typeface="Calibri"/>
            </a:rPr>
            <a:t>all </a:t>
          </a:r>
          <a:r>
            <a:rPr i="0" lang="en-US" sz="1100">
              <a:solidFill>
                <a:srgbClr val="000000"/>
              </a:solidFill>
              <a:latin typeface="Calibri"/>
              <a:ea typeface="Calibri"/>
              <a:cs typeface="Calibri"/>
              <a:sym typeface="Calibri"/>
            </a:rPr>
            <a:t>of the Januaries lumped together, and similarly for the other months. To see them broken down by year, the trick is to select Month </a:t>
          </a:r>
          <a:r>
            <a:rPr i="1" lang="en-US" sz="1100">
              <a:solidFill>
                <a:srgbClr val="000000"/>
              </a:solidFill>
              <a:latin typeface="Calibri"/>
              <a:ea typeface="Calibri"/>
              <a:cs typeface="Calibri"/>
              <a:sym typeface="Calibri"/>
            </a:rPr>
            <a:t>and </a:t>
          </a:r>
          <a:r>
            <a:rPr i="0" lang="en-US" sz="1100">
              <a:solidFill>
                <a:srgbClr val="000000"/>
              </a:solidFill>
              <a:latin typeface="Calibri"/>
              <a:ea typeface="Calibri"/>
              <a:cs typeface="Calibri"/>
              <a:sym typeface="Calibri"/>
            </a:rPr>
            <a:t>Year in the Grouping dialog box.</a:t>
          </a:r>
          <a:endParaRPr sz="1400"/>
        </a:p>
      </xdr:txBody>
    </xdr:sp>
    <xdr:clientData fLocksWithSheet="0"/>
  </xdr:oneCellAnchor>
  <xdr:oneCellAnchor>
    <xdr:from>
      <xdr:col>1</xdr:col>
      <xdr:colOff>-9525</xdr:colOff>
      <xdr:row>16</xdr:row>
      <xdr:rowOff>-9525</xdr:rowOff>
    </xdr:from>
    <xdr:ext cx="5248275" cy="5934075"/>
    <xdr:sp>
      <xdr:nvSpPr>
        <xdr:cNvPr id="130" name="Shape 130"/>
        <xdr:cNvSpPr/>
      </xdr:nvSpPr>
      <xdr:spPr>
        <a:xfrm>
          <a:off x="2731388" y="822488"/>
          <a:ext cx="5229225" cy="591502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Creating a Pivot Table</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data set starting in column AA is typical. Each</a:t>
          </a:r>
          <a:r>
            <a:rPr lang="en-US" sz="1100">
              <a:solidFill>
                <a:srgbClr val="000000"/>
              </a:solidFill>
              <a:latin typeface="Calibri"/>
              <a:ea typeface="Calibri"/>
              <a:cs typeface="Calibri"/>
              <a:sym typeface="Calibri"/>
            </a:rPr>
            <a:t> row is a sale to some customer. The last two variables, Items Ordered and Total Cost, are numeric, so they are candidates for breaking down by the categorical variables to their left.</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To create a </a:t>
          </a:r>
          <a:r>
            <a:rPr b="0" lang="en-US" sz="1100">
              <a:solidFill>
                <a:srgbClr val="000000"/>
              </a:solidFill>
              <a:latin typeface="Calibri"/>
              <a:ea typeface="Calibri"/>
              <a:cs typeface="Calibri"/>
              <a:sym typeface="Calibri"/>
            </a:rPr>
            <a:t>pivot table</a:t>
          </a:r>
          <a:r>
            <a:rPr lang="en-US" sz="1100">
              <a:solidFill>
                <a:srgbClr val="000000"/>
              </a:solidFill>
              <a:latin typeface="Calibri"/>
              <a:ea typeface="Calibri"/>
              <a:cs typeface="Calibri"/>
              <a:sym typeface="Calibri"/>
            </a:rPr>
            <a:t>, select any cell in the data set and click the Pivot Table button on the Insert ribbon. Excel guesses the data range, which you can override if necessary, and it asks where you want the pivot table to be placed. (Throughout this topic, refer to the screenshots to the right.)</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Try it! Create a pivot table from this data set, and place it on a new worksheet</a:t>
          </a:r>
          <a:r>
            <a:rPr i="0" lang="en-US" sz="1100">
              <a:solidFill>
                <a:srgbClr val="000000"/>
              </a:solidFill>
              <a:latin typeface="Calibri"/>
              <a:ea typeface="Calibri"/>
              <a:cs typeface="Calibri"/>
              <a:sym typeface="Calibri"/>
            </a:rPr>
            <a:t>. You can then use this pivot table to try all of the modifications discussed below. (Note that there are no pivot tables on this Topic sheet. It contains only screen captures of pivot tables; they are not "live.")</a:t>
          </a:r>
          <a:endParaRPr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You will see a blank pivot table as shown to the right, and if the active cell is inside it, you will see a PivotTable Builder pane and two PivotTable tabs, PivotTable Analyze and Design. Just remember that the Builder pane and the pivot table tabs are visible </a:t>
          </a:r>
          <a:r>
            <a:rPr i="1" lang="en-US" sz="1100">
              <a:solidFill>
                <a:srgbClr val="000000"/>
              </a:solidFill>
              <a:latin typeface="Calibri"/>
              <a:ea typeface="Calibri"/>
              <a:cs typeface="Calibri"/>
              <a:sym typeface="Calibri"/>
            </a:rPr>
            <a:t>only </a:t>
          </a:r>
          <a:r>
            <a:rPr i="0" lang="en-US" sz="1100">
              <a:solidFill>
                <a:srgbClr val="000000"/>
              </a:solidFill>
              <a:latin typeface="Calibri"/>
              <a:ea typeface="Calibri"/>
              <a:cs typeface="Calibri"/>
              <a:sym typeface="Calibri"/>
            </a:rPr>
            <a:t>when the pivot table is selected. So if they disappear, you now know why.</a:t>
          </a:r>
          <a:endParaRPr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key is the PivotTable Builder pane. The top section shows all of the available fields (columns), and the bottom section shows the four areas you can drag these to. Rather than read through a long explanation, try the following:</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Drag</a:t>
          </a:r>
          <a:r>
            <a:rPr lang="en-US" sz="1100">
              <a:solidFill>
                <a:srgbClr val="000000"/>
              </a:solidFill>
              <a:latin typeface="Calibri"/>
              <a:ea typeface="Calibri"/>
              <a:cs typeface="Calibri"/>
              <a:sym typeface="Calibri"/>
            </a:rPr>
            <a:t> Gender to the Rows area, Region to the Columns area, Paid With to the Filters area, and Total Cost to the Values area. You have just broken down Total Cost by Gender, Region, and Paid With. Each number in the pivot table is the </a:t>
          </a:r>
          <a:r>
            <a:rPr i="1" lang="en-US" sz="1100">
              <a:solidFill>
                <a:srgbClr val="000000"/>
              </a:solidFill>
              <a:latin typeface="Calibri"/>
              <a:ea typeface="Calibri"/>
              <a:cs typeface="Calibri"/>
              <a:sym typeface="Calibri"/>
            </a:rPr>
            <a:t>sum </a:t>
          </a:r>
          <a:r>
            <a:rPr i="0" lang="en-US" sz="1100">
              <a:solidFill>
                <a:srgbClr val="000000"/>
              </a:solidFill>
              <a:latin typeface="Calibri"/>
              <a:ea typeface="Calibri"/>
              <a:cs typeface="Calibri"/>
              <a:sym typeface="Calibri"/>
            </a:rPr>
            <a:t>of Total Cost for its category values. (See the typical pivot table screenshot below and to the right.)</a:t>
          </a:r>
          <a:endParaRPr sz="1400"/>
        </a:p>
      </xdr:txBody>
    </xdr:sp>
    <xdr:clientData fLocksWithSheet="0"/>
  </xdr:oneCellAnchor>
  <xdr:oneCellAnchor>
    <xdr:from>
      <xdr:col>1</xdr:col>
      <xdr:colOff>-9525</xdr:colOff>
      <xdr:row>48</xdr:row>
      <xdr:rowOff>-9525</xdr:rowOff>
    </xdr:from>
    <xdr:ext cx="5248275" cy="8610600"/>
    <xdr:sp>
      <xdr:nvSpPr>
        <xdr:cNvPr id="131" name="Shape 131"/>
        <xdr:cNvSpPr/>
      </xdr:nvSpPr>
      <xdr:spPr>
        <a:xfrm>
          <a:off x="2731388" y="0"/>
          <a:ext cx="5229225" cy="756000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i="0" lang="en-US" sz="1100">
              <a:solidFill>
                <a:srgbClr val="000000"/>
              </a:solidFill>
              <a:latin typeface="Calibri"/>
              <a:ea typeface="Calibri"/>
              <a:cs typeface="Calibri"/>
              <a:sym typeface="Calibri"/>
            </a:rPr>
            <a:t>Modifying a Pivot Table</a:t>
          </a:r>
          <a:endParaRPr sz="1400"/>
        </a:p>
        <a:p>
          <a:pPr indent="0" lvl="0" marL="0" rtl="0" algn="l">
            <a:spcBef>
              <a:spcPts val="0"/>
            </a:spcBef>
            <a:spcAft>
              <a:spcPts val="0"/>
            </a:spcAft>
            <a:buNone/>
          </a:pPr>
          <a:r>
            <a:t/>
          </a:r>
          <a:endParaRPr i="0" sz="1100">
            <a:solidFill>
              <a:srgbClr val="000000"/>
            </a:solidFill>
            <a:latin typeface="Calibri"/>
            <a:ea typeface="Calibri"/>
            <a:cs typeface="Calibri"/>
            <a:sym typeface="Calibri"/>
          </a:endParaRPr>
        </a:p>
        <a:p>
          <a:pPr indent="0" lvl="0" marL="0" rtl="0" algn="l">
            <a:spcBef>
              <a:spcPts val="0"/>
            </a:spcBef>
            <a:spcAft>
              <a:spcPts val="0"/>
            </a:spcAft>
            <a:buNone/>
          </a:pPr>
          <a:r>
            <a:rPr i="0" lang="en-US" sz="1100">
              <a:solidFill>
                <a:srgbClr val="000000"/>
              </a:solidFill>
              <a:latin typeface="Calibri"/>
              <a:ea typeface="Calibri"/>
              <a:cs typeface="Calibri"/>
              <a:sym typeface="Calibri"/>
            </a:rPr>
            <a:t>Here are some other things you can do to the </a:t>
          </a:r>
          <a:r>
            <a:rPr b="0" i="0" lang="en-US" sz="1100">
              <a:solidFill>
                <a:srgbClr val="000000"/>
              </a:solidFill>
              <a:latin typeface="Calibri"/>
              <a:ea typeface="Calibri"/>
              <a:cs typeface="Calibri"/>
              <a:sym typeface="Calibri"/>
            </a:rPr>
            <a:t>pivot table</a:t>
          </a:r>
          <a:r>
            <a:rPr i="0" lang="en-US" sz="1100">
              <a:solidFill>
                <a:srgbClr val="000000"/>
              </a:solidFill>
              <a:latin typeface="Calibri"/>
              <a:ea typeface="Calibri"/>
              <a:cs typeface="Calibri"/>
              <a:sym typeface="Calibri"/>
            </a:rPr>
            <a:t> you just built. Try each of these, hands-on. (Screenshots are not shown for all of these, but if you follow the directions, you shouldn't have any problems with these modifications.)</a:t>
          </a:r>
          <a:endParaRPr sz="1100">
            <a:solidFill>
              <a:srgbClr val="000000"/>
            </a:solidFill>
          </a:endParaRPr>
        </a:p>
        <a:p>
          <a:pPr indent="0" lvl="0" marL="0" rtl="0" algn="l">
            <a:spcBef>
              <a:spcPts val="0"/>
            </a:spcBef>
            <a:spcAft>
              <a:spcPts val="0"/>
            </a:spcAft>
            <a:buNone/>
          </a:pPr>
          <a:r>
            <a:t/>
          </a:r>
          <a:endParaRPr i="0"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i="0" lang="en-US" sz="1100">
              <a:solidFill>
                <a:srgbClr val="000000"/>
              </a:solidFill>
              <a:latin typeface="Calibri"/>
              <a:ea typeface="Calibri"/>
              <a:cs typeface="Calibri"/>
              <a:sym typeface="Calibri"/>
            </a:rPr>
            <a:t>1. The default layout for a pivot table is called Compact layout. You might prefer Tabular layout because it shows the </a:t>
          </a:r>
          <a:r>
            <a:rPr i="1" lang="en-US" sz="1100">
              <a:solidFill>
                <a:srgbClr val="000000"/>
              </a:solidFill>
              <a:latin typeface="Calibri"/>
              <a:ea typeface="Calibri"/>
              <a:cs typeface="Calibri"/>
              <a:sym typeface="Calibri"/>
            </a:rPr>
            <a:t>names </a:t>
          </a:r>
          <a:r>
            <a:rPr i="0" lang="en-US" sz="1100">
              <a:solidFill>
                <a:srgbClr val="000000"/>
              </a:solidFill>
              <a:latin typeface="Calibri"/>
              <a:ea typeface="Calibri"/>
              <a:cs typeface="Calibri"/>
              <a:sym typeface="Calibri"/>
            </a:rPr>
            <a:t>of the fields in the row and column areas. Both layouts are shown in the screenshots to the right. You can change the layout through the Report Layout dropdown on the PivotTable Design ribbon.</a:t>
          </a:r>
          <a:endParaRPr sz="1400"/>
        </a:p>
        <a:p>
          <a:pPr indent="0" lvl="0" marL="0" marR="0" rtl="0" algn="l">
            <a:lnSpc>
              <a:spcPct val="100000"/>
            </a:lnSpc>
            <a:spcBef>
              <a:spcPts val="0"/>
            </a:spcBef>
            <a:spcAft>
              <a:spcPts val="0"/>
            </a:spcAft>
            <a:buSzPts val="1100"/>
            <a:buFont typeface="Arial"/>
            <a:buNone/>
          </a:pPr>
          <a:r>
            <a:t/>
          </a:r>
          <a:endParaRPr i="0"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i="0" lang="en-US" sz="1100">
              <a:solidFill>
                <a:srgbClr val="000000"/>
              </a:solidFill>
              <a:latin typeface="Calibri"/>
              <a:ea typeface="Calibri"/>
              <a:cs typeface="Calibri"/>
              <a:sym typeface="Calibri"/>
            </a:rPr>
            <a:t>2. By default, the sums are for </a:t>
          </a:r>
          <a:r>
            <a:rPr i="1" lang="en-US" sz="1100">
              <a:solidFill>
                <a:srgbClr val="000000"/>
              </a:solidFill>
              <a:latin typeface="Calibri"/>
              <a:ea typeface="Calibri"/>
              <a:cs typeface="Calibri"/>
              <a:sym typeface="Calibri"/>
            </a:rPr>
            <a:t>all </a:t>
          </a:r>
          <a:r>
            <a:rPr i="0" lang="en-US" sz="1100">
              <a:solidFill>
                <a:srgbClr val="000000"/>
              </a:solidFill>
              <a:latin typeface="Calibri"/>
              <a:ea typeface="Calibri"/>
              <a:cs typeface="Calibri"/>
              <a:sym typeface="Calibri"/>
            </a:rPr>
            <a:t>categories of any variables in the Filters area. To show sums for VISA sales only, for example, click the dropdown arrow next to Paid With and select VISA. </a:t>
          </a:r>
          <a:endParaRPr sz="1400"/>
        </a:p>
        <a:p>
          <a:pPr indent="0" lvl="0" marL="0" marR="0" rtl="0" algn="l">
            <a:lnSpc>
              <a:spcPct val="100000"/>
            </a:lnSpc>
            <a:spcBef>
              <a:spcPts val="0"/>
            </a:spcBef>
            <a:spcAft>
              <a:spcPts val="0"/>
            </a:spcAft>
            <a:buSzPts val="1100"/>
            <a:buFont typeface="Arial"/>
            <a:buNone/>
          </a:pPr>
          <a:r>
            <a:t/>
          </a:r>
          <a:endParaRPr i="0" sz="1100">
            <a:solidFill>
              <a:srgbClr val="000000"/>
            </a:solidFill>
            <a:latin typeface="Calibri"/>
            <a:ea typeface="Calibri"/>
            <a:cs typeface="Calibri"/>
            <a:sym typeface="Calibri"/>
          </a:endParaRPr>
        </a:p>
        <a:p>
          <a:pPr indent="0" lvl="0" marL="0" rtl="0" algn="l">
            <a:spcBef>
              <a:spcPts val="0"/>
            </a:spcBef>
            <a:spcAft>
              <a:spcPts val="0"/>
            </a:spcAft>
            <a:buNone/>
          </a:pPr>
          <a:r>
            <a:rPr i="0" lang="en-US" sz="1100">
              <a:solidFill>
                <a:srgbClr val="000000"/>
              </a:solidFill>
              <a:latin typeface="Calibri"/>
              <a:ea typeface="Calibri"/>
              <a:cs typeface="Calibri"/>
              <a:sym typeface="Calibri"/>
            </a:rPr>
            <a:t>3. You can hide any row or column categories. For example, click the Column Labels dropdown list and select only Midwest and West.</a:t>
          </a:r>
          <a:endParaRPr sz="1400"/>
        </a:p>
        <a:p>
          <a:pPr indent="0" lvl="0" marL="0" rtl="0" algn="l">
            <a:spcBef>
              <a:spcPts val="0"/>
            </a:spcBef>
            <a:spcAft>
              <a:spcPts val="0"/>
            </a:spcAft>
            <a:buNone/>
          </a:pPr>
          <a:r>
            <a:t/>
          </a:r>
          <a:endParaRPr i="0" sz="1100">
            <a:solidFill>
              <a:srgbClr val="000000"/>
            </a:solidFill>
            <a:latin typeface="Calibri"/>
            <a:ea typeface="Calibri"/>
            <a:cs typeface="Calibri"/>
            <a:sym typeface="Calibri"/>
          </a:endParaRPr>
        </a:p>
        <a:p>
          <a:pPr indent="0" lvl="0" marL="0" rtl="0" algn="l">
            <a:spcBef>
              <a:spcPts val="0"/>
            </a:spcBef>
            <a:spcAft>
              <a:spcPts val="0"/>
            </a:spcAft>
            <a:buNone/>
          </a:pPr>
          <a:r>
            <a:rPr i="0" lang="en-US" sz="1100">
              <a:solidFill>
                <a:srgbClr val="000000"/>
              </a:solidFill>
              <a:latin typeface="Calibri"/>
              <a:ea typeface="Calibri"/>
              <a:cs typeface="Calibri"/>
              <a:sym typeface="Calibri"/>
            </a:rPr>
            <a:t>4. You can change the way Total Cost is summarized and the way its values are formatted. To do so, right-click any number in the pivot table and select Field Settings. This opens a dialog box (see below to the right) where you can make several changes at once.</a:t>
          </a:r>
          <a:endParaRPr sz="1400"/>
        </a:p>
        <a:p>
          <a:pPr indent="0" lvl="0" marL="0" rtl="0" algn="l">
            <a:spcBef>
              <a:spcPts val="0"/>
            </a:spcBef>
            <a:spcAft>
              <a:spcPts val="0"/>
            </a:spcAft>
            <a:buNone/>
          </a:pPr>
          <a:r>
            <a:t/>
          </a:r>
          <a:endParaRPr i="0" sz="1100">
            <a:solidFill>
              <a:srgbClr val="000000"/>
            </a:solidFill>
            <a:latin typeface="Calibri"/>
            <a:ea typeface="Calibri"/>
            <a:cs typeface="Calibri"/>
            <a:sym typeface="Calibri"/>
          </a:endParaRPr>
        </a:p>
        <a:p>
          <a:pPr indent="0" lvl="0" marL="0" rtl="0" algn="l">
            <a:spcBef>
              <a:spcPts val="0"/>
            </a:spcBef>
            <a:spcAft>
              <a:spcPts val="0"/>
            </a:spcAft>
            <a:buNone/>
          </a:pPr>
          <a:r>
            <a:rPr i="0" lang="en-US" sz="1100">
              <a:solidFill>
                <a:srgbClr val="000000"/>
              </a:solidFill>
              <a:latin typeface="Calibri"/>
              <a:ea typeface="Calibri"/>
              <a:cs typeface="Calibri"/>
              <a:sym typeface="Calibri"/>
            </a:rPr>
            <a:t>5. In the bottom section of the Builder pane, drag Gender to the Columns area and Region to the Rows area. This is called </a:t>
          </a:r>
          <a:r>
            <a:rPr i="1" lang="en-US" sz="1100">
              <a:solidFill>
                <a:srgbClr val="000000"/>
              </a:solidFill>
              <a:latin typeface="Calibri"/>
              <a:ea typeface="Calibri"/>
              <a:cs typeface="Calibri"/>
              <a:sym typeface="Calibri"/>
            </a:rPr>
            <a:t>pivoting</a:t>
          </a:r>
          <a:r>
            <a:rPr i="0" lang="en-US" sz="1100">
              <a:solidFill>
                <a:srgbClr val="000000"/>
              </a:solidFill>
              <a:latin typeface="Calibri"/>
              <a:ea typeface="Calibri"/>
              <a:cs typeface="Calibri"/>
              <a:sym typeface="Calibri"/>
            </a:rPr>
            <a:t>. In fact, this is why they are called pivot tables!</a:t>
          </a:r>
          <a:endParaRPr sz="1400"/>
        </a:p>
        <a:p>
          <a:pPr indent="0" lvl="0" marL="0" rtl="0" algn="l">
            <a:spcBef>
              <a:spcPts val="0"/>
            </a:spcBef>
            <a:spcAft>
              <a:spcPts val="0"/>
            </a:spcAft>
            <a:buNone/>
          </a:pPr>
          <a:r>
            <a:t/>
          </a:r>
          <a:endParaRPr i="0" sz="1100">
            <a:solidFill>
              <a:srgbClr val="000000"/>
            </a:solidFill>
            <a:latin typeface="Calibri"/>
            <a:ea typeface="Calibri"/>
            <a:cs typeface="Calibri"/>
            <a:sym typeface="Calibri"/>
          </a:endParaRPr>
        </a:p>
        <a:p>
          <a:pPr indent="0" lvl="0" marL="0" rtl="0" algn="l">
            <a:spcBef>
              <a:spcPts val="0"/>
            </a:spcBef>
            <a:spcAft>
              <a:spcPts val="0"/>
            </a:spcAft>
            <a:buNone/>
          </a:pPr>
          <a:r>
            <a:rPr i="0" lang="en-US" sz="1100">
              <a:solidFill>
                <a:srgbClr val="000000"/>
              </a:solidFill>
              <a:latin typeface="Calibri"/>
              <a:ea typeface="Calibri"/>
              <a:cs typeface="Calibri"/>
              <a:sym typeface="Calibri"/>
            </a:rPr>
            <a:t>6. In the bottom section of the Builder pane, drag any of the fields to a blank space on the worksheet, or simply uncheck its box in the top section. This removes the field from the pivot table. There is no requirement that </a:t>
          </a:r>
          <a:r>
            <a:rPr i="1" lang="en-US" sz="1100">
              <a:solidFill>
                <a:srgbClr val="000000"/>
              </a:solidFill>
              <a:latin typeface="Calibri"/>
              <a:ea typeface="Calibri"/>
              <a:cs typeface="Calibri"/>
              <a:sym typeface="Calibri"/>
            </a:rPr>
            <a:t>each</a:t>
          </a:r>
          <a:r>
            <a:rPr i="0" lang="en-US" sz="1100">
              <a:solidFill>
                <a:srgbClr val="000000"/>
              </a:solidFill>
              <a:latin typeface="Calibri"/>
              <a:ea typeface="Calibri"/>
              <a:cs typeface="Calibri"/>
              <a:sym typeface="Calibri"/>
            </a:rPr>
            <a:t> of the four areas must contain a field.</a:t>
          </a:r>
          <a:endParaRPr sz="1400"/>
        </a:p>
        <a:p>
          <a:pPr indent="0" lvl="0" marL="0" rtl="0" algn="l">
            <a:spcBef>
              <a:spcPts val="0"/>
            </a:spcBef>
            <a:spcAft>
              <a:spcPts val="0"/>
            </a:spcAft>
            <a:buNone/>
          </a:pPr>
          <a:r>
            <a:t/>
          </a:r>
          <a:endParaRPr i="0" sz="1100">
            <a:solidFill>
              <a:srgbClr val="000000"/>
            </a:solidFill>
            <a:latin typeface="Calibri"/>
            <a:ea typeface="Calibri"/>
            <a:cs typeface="Calibri"/>
            <a:sym typeface="Calibri"/>
          </a:endParaRPr>
        </a:p>
        <a:p>
          <a:pPr indent="0" lvl="0" marL="0" rtl="0" algn="l">
            <a:spcBef>
              <a:spcPts val="0"/>
            </a:spcBef>
            <a:spcAft>
              <a:spcPts val="0"/>
            </a:spcAft>
            <a:buNone/>
          </a:pPr>
          <a:r>
            <a:rPr i="0" lang="en-US" sz="1100">
              <a:solidFill>
                <a:srgbClr val="000000"/>
              </a:solidFill>
              <a:latin typeface="Calibri"/>
              <a:ea typeface="Calibri"/>
              <a:cs typeface="Calibri"/>
              <a:sym typeface="Calibri"/>
            </a:rPr>
            <a:t>7. You can have two or more fields in a given area. For example, drag both Region and Time to the Rows area. It starts to get "busy," but you are certainly allowed to do it. Let's say you drag Gender to the Rows area and then you drag Time to the Rows area. As you will see, the Gender button will be </a:t>
          </a:r>
          <a:r>
            <a:rPr i="1" lang="en-US" sz="1100">
              <a:solidFill>
                <a:srgbClr val="000000"/>
              </a:solidFill>
              <a:latin typeface="Calibri"/>
              <a:ea typeface="Calibri"/>
              <a:cs typeface="Calibri"/>
              <a:sym typeface="Calibri"/>
            </a:rPr>
            <a:t>above </a:t>
          </a:r>
          <a:r>
            <a:rPr i="0" lang="en-US" sz="1100">
              <a:solidFill>
                <a:srgbClr val="000000"/>
              </a:solidFill>
              <a:latin typeface="Calibri"/>
              <a:ea typeface="Calibri"/>
              <a:cs typeface="Calibri"/>
              <a:sym typeface="Calibri"/>
            </a:rPr>
            <a:t>the Time button in the bottom section of the Builder pane, and Gender will be the "outer" field in the pivot table. If you would rather reverse their roles, you can drag the Time button </a:t>
          </a:r>
          <a:r>
            <a:rPr i="1" lang="en-US" sz="1100">
              <a:solidFill>
                <a:srgbClr val="000000"/>
              </a:solidFill>
              <a:latin typeface="Calibri"/>
              <a:ea typeface="Calibri"/>
              <a:cs typeface="Calibri"/>
              <a:sym typeface="Calibri"/>
            </a:rPr>
            <a:t>above </a:t>
          </a:r>
          <a:r>
            <a:rPr i="0" lang="en-US" sz="1100">
              <a:solidFill>
                <a:srgbClr val="000000"/>
              </a:solidFill>
              <a:latin typeface="Calibri"/>
              <a:ea typeface="Calibri"/>
              <a:cs typeface="Calibri"/>
              <a:sym typeface="Calibri"/>
            </a:rPr>
            <a:t>the Gender button in the bottom section of the Builder pane.</a:t>
          </a:r>
          <a:endParaRPr sz="1400"/>
        </a:p>
        <a:p>
          <a:pPr indent="0" lvl="0" marL="0" rtl="0" algn="l">
            <a:spcBef>
              <a:spcPts val="0"/>
            </a:spcBef>
            <a:spcAft>
              <a:spcPts val="0"/>
            </a:spcAft>
            <a:buNone/>
          </a:pPr>
          <a:r>
            <a:t/>
          </a:r>
          <a:endParaRPr i="0" sz="1100">
            <a:solidFill>
              <a:srgbClr val="000000"/>
            </a:solidFill>
            <a:latin typeface="Calibri"/>
            <a:ea typeface="Calibri"/>
            <a:cs typeface="Calibri"/>
            <a:sym typeface="Calibri"/>
          </a:endParaRPr>
        </a:p>
        <a:p>
          <a:pPr indent="0" lvl="0" marL="0" rtl="0" algn="l">
            <a:spcBef>
              <a:spcPts val="0"/>
            </a:spcBef>
            <a:spcAft>
              <a:spcPts val="0"/>
            </a:spcAft>
            <a:buNone/>
          </a:pPr>
          <a:r>
            <a:rPr i="0" lang="en-US" sz="1100">
              <a:solidFill>
                <a:srgbClr val="000000"/>
              </a:solidFill>
              <a:latin typeface="Calibri"/>
              <a:ea typeface="Calibri"/>
              <a:cs typeface="Calibri"/>
              <a:sym typeface="Calibri"/>
            </a:rPr>
            <a:t>8. You can sort the values in the Rows or Columns areas through the dropdown arrows, but the sort order might not be the natural order. For example, drag Time to the Rows area (and drag any other variables off). The natural order is Morning, Afternoon, Evening, but this isn't what you get with a sort. To sort appropriately, select the Morning cell, and place your cursor at the top of the cell so that it becomes a hand, and drag it up above Afternoon.</a:t>
          </a:r>
          <a:endParaRPr sz="1400"/>
        </a:p>
        <a:p>
          <a:pPr indent="0" lvl="0" marL="0" rtl="0" algn="l">
            <a:spcBef>
              <a:spcPts val="0"/>
            </a:spcBef>
            <a:spcAft>
              <a:spcPts val="0"/>
            </a:spcAft>
            <a:buNone/>
          </a:pPr>
          <a:r>
            <a:t/>
          </a:r>
          <a:endParaRPr i="0" sz="1100">
            <a:solidFill>
              <a:srgbClr val="000000"/>
            </a:solidFill>
            <a:latin typeface="Calibri"/>
            <a:ea typeface="Calibri"/>
            <a:cs typeface="Calibri"/>
            <a:sym typeface="Calibri"/>
          </a:endParaRPr>
        </a:p>
        <a:p>
          <a:pPr indent="0" lvl="0" marL="0" rtl="0" algn="l">
            <a:spcBef>
              <a:spcPts val="0"/>
            </a:spcBef>
            <a:spcAft>
              <a:spcPts val="0"/>
            </a:spcAft>
            <a:buNone/>
          </a:pPr>
          <a:r>
            <a:rPr i="0" lang="en-US" sz="1100">
              <a:solidFill>
                <a:srgbClr val="000000"/>
              </a:solidFill>
              <a:latin typeface="Calibri"/>
              <a:ea typeface="Calibri"/>
              <a:cs typeface="Calibri"/>
              <a:sym typeface="Calibri"/>
            </a:rPr>
            <a:t>9. You can remove the grand totals from the rows and/or the columns. The easiest way to do this is with the Grand Total options in the PivotTable Design ribbon.</a:t>
          </a:r>
          <a:endParaRPr sz="1400"/>
        </a:p>
        <a:p>
          <a:pPr indent="0" lvl="0" marL="0" rtl="0" algn="l">
            <a:spcBef>
              <a:spcPts val="0"/>
            </a:spcBef>
            <a:spcAft>
              <a:spcPts val="0"/>
            </a:spcAft>
            <a:buNone/>
          </a:pPr>
          <a:r>
            <a:t/>
          </a:r>
          <a:endParaRPr i="0" sz="1100">
            <a:solidFill>
              <a:srgbClr val="000000"/>
            </a:solidFill>
            <a:latin typeface="Calibri"/>
            <a:ea typeface="Calibri"/>
            <a:cs typeface="Calibri"/>
            <a:sym typeface="Calibri"/>
          </a:endParaRPr>
        </a:p>
        <a:p>
          <a:pPr indent="0" lvl="0" marL="0" rtl="0" algn="l">
            <a:spcBef>
              <a:spcPts val="0"/>
            </a:spcBef>
            <a:spcAft>
              <a:spcPts val="0"/>
            </a:spcAft>
            <a:buNone/>
          </a:pPr>
          <a:r>
            <a:t/>
          </a:r>
          <a:endParaRPr i="0" sz="1100">
            <a:solidFill>
              <a:srgbClr val="000000"/>
            </a:solidFill>
            <a:latin typeface="Calibri"/>
            <a:ea typeface="Calibri"/>
            <a:cs typeface="Calibri"/>
            <a:sym typeface="Calibri"/>
          </a:endParaRPr>
        </a:p>
        <a:p>
          <a:pPr indent="0" lvl="0" marL="0" rtl="0" algn="l">
            <a:spcBef>
              <a:spcPts val="0"/>
            </a:spcBef>
            <a:spcAft>
              <a:spcPts val="0"/>
            </a:spcAft>
            <a:buNone/>
          </a:pPr>
          <a:r>
            <a:t/>
          </a:r>
          <a:endParaRPr i="0" sz="1100">
            <a:solidFill>
              <a:srgbClr val="000000"/>
            </a:solidFill>
            <a:latin typeface="Calibri"/>
            <a:ea typeface="Calibri"/>
            <a:cs typeface="Calibri"/>
            <a:sym typeface="Calibri"/>
          </a:endParaRPr>
        </a:p>
        <a:p>
          <a:pPr indent="0" lvl="0" marL="0" rtl="0" algn="l">
            <a:spcBef>
              <a:spcPts val="0"/>
            </a:spcBef>
            <a:spcAft>
              <a:spcPts val="0"/>
            </a:spcAft>
            <a:buNone/>
          </a:pPr>
          <a:r>
            <a:t/>
          </a:r>
          <a:endParaRPr i="0"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xdr:txBody>
    </xdr:sp>
    <xdr:clientData fLocksWithSheet="0"/>
  </xdr:oneCellAnchor>
  <xdr:oneCellAnchor>
    <xdr:from>
      <xdr:col>1</xdr:col>
      <xdr:colOff>-9525</xdr:colOff>
      <xdr:row>94</xdr:row>
      <xdr:rowOff>-9525</xdr:rowOff>
    </xdr:from>
    <xdr:ext cx="5248275" cy="1181100"/>
    <xdr:sp>
      <xdr:nvSpPr>
        <xdr:cNvPr id="132" name="Shape 132"/>
        <xdr:cNvSpPr/>
      </xdr:nvSpPr>
      <xdr:spPr>
        <a:xfrm>
          <a:off x="2731388" y="3203738"/>
          <a:ext cx="5229225" cy="115252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Pivot Charts</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If you have created</a:t>
          </a:r>
          <a:r>
            <a:rPr lang="en-US" sz="1100">
              <a:solidFill>
                <a:srgbClr val="000000"/>
              </a:solidFill>
              <a:latin typeface="Calibri"/>
              <a:ea typeface="Calibri"/>
              <a:cs typeface="Calibri"/>
              <a:sym typeface="Calibri"/>
            </a:rPr>
            <a:t> pivot charts from pivot tables in Excel for Windows, you will be disappointed to learn that pivot charts are </a:t>
          </a:r>
          <a:r>
            <a:rPr i="1" lang="en-US" sz="1100">
              <a:solidFill>
                <a:srgbClr val="000000"/>
              </a:solidFill>
              <a:latin typeface="Calibri"/>
              <a:ea typeface="Calibri"/>
              <a:cs typeface="Calibri"/>
              <a:sym typeface="Calibri"/>
            </a:rPr>
            <a:t>not </a:t>
          </a:r>
          <a:r>
            <a:rPr i="0" lang="en-US" sz="1100">
              <a:solidFill>
                <a:srgbClr val="000000"/>
              </a:solidFill>
              <a:latin typeface="Calibri"/>
              <a:ea typeface="Calibri"/>
              <a:cs typeface="Calibri"/>
              <a:sym typeface="Calibri"/>
            </a:rPr>
            <a:t>available in Excel for the Mac. Too bad!</a:t>
          </a:r>
          <a:endParaRPr sz="1100">
            <a:solidFill>
              <a:srgbClr val="000000"/>
            </a:solidFill>
            <a:latin typeface="Calibri"/>
            <a:ea typeface="Calibri"/>
            <a:cs typeface="Calibri"/>
            <a:sym typeface="Calibri"/>
          </a:endParaRPr>
        </a:p>
      </xdr:txBody>
    </xdr:sp>
    <xdr:clientData fLocksWithSheet="0"/>
  </xdr:oneCellAnchor>
  <xdr:oneCellAnchor>
    <xdr:from>
      <xdr:col>1</xdr:col>
      <xdr:colOff>-9525</xdr:colOff>
      <xdr:row>152</xdr:row>
      <xdr:rowOff>-9525</xdr:rowOff>
    </xdr:from>
    <xdr:ext cx="5248275" cy="3257550"/>
    <xdr:sp>
      <xdr:nvSpPr>
        <xdr:cNvPr id="133" name="Shape 133"/>
        <xdr:cNvSpPr/>
      </xdr:nvSpPr>
      <xdr:spPr>
        <a:xfrm>
          <a:off x="2731388" y="2160750"/>
          <a:ext cx="5229225" cy="323850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Creating</a:t>
          </a:r>
          <a:r>
            <a:rPr b="1" lang="en-US" sz="1100">
              <a:solidFill>
                <a:srgbClr val="000000"/>
              </a:solidFill>
              <a:latin typeface="Calibri"/>
              <a:ea typeface="Calibri"/>
              <a:cs typeface="Calibri"/>
              <a:sym typeface="Calibri"/>
            </a:rPr>
            <a:t> </a:t>
          </a:r>
          <a:r>
            <a:rPr b="1" lang="en-US" sz="1100">
              <a:solidFill>
                <a:srgbClr val="000000"/>
              </a:solidFill>
              <a:latin typeface="Calibri"/>
              <a:ea typeface="Calibri"/>
              <a:cs typeface="Calibri"/>
              <a:sym typeface="Calibri"/>
            </a:rPr>
            <a:t>a Pivot Table from a Table</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There is a distinct advantage to building a </a:t>
          </a:r>
          <a:r>
            <a:rPr b="0" lang="en-US" sz="1100">
              <a:solidFill>
                <a:srgbClr val="000000"/>
              </a:solidFill>
              <a:latin typeface="Calibri"/>
              <a:ea typeface="Calibri"/>
              <a:cs typeface="Calibri"/>
              <a:sym typeface="Calibri"/>
            </a:rPr>
            <a:t>pivot table </a:t>
          </a:r>
          <a:r>
            <a:rPr lang="en-US" sz="1100">
              <a:solidFill>
                <a:srgbClr val="000000"/>
              </a:solidFill>
              <a:latin typeface="Calibri"/>
              <a:ea typeface="Calibri"/>
              <a:cs typeface="Calibri"/>
              <a:sym typeface="Calibri"/>
            </a:rPr>
            <a:t>from a table as opposed to a fixed range. The advantage is that if you decide to add rows and/or columns to the table, the table expands automatically, </a:t>
          </a:r>
          <a:r>
            <a:rPr i="1" lang="en-US" sz="1100">
              <a:solidFill>
                <a:srgbClr val="000000"/>
              </a:solidFill>
              <a:latin typeface="Calibri"/>
              <a:ea typeface="Calibri"/>
              <a:cs typeface="Calibri"/>
              <a:sym typeface="Calibri"/>
            </a:rPr>
            <a:t>and </a:t>
          </a:r>
          <a:r>
            <a:rPr i="0" lang="en-US" sz="1100">
              <a:solidFill>
                <a:srgbClr val="000000"/>
              </a:solidFill>
              <a:latin typeface="Calibri"/>
              <a:ea typeface="Calibri"/>
              <a:cs typeface="Calibri"/>
              <a:sym typeface="Calibri"/>
            </a:rPr>
            <a:t>the pivot table can then be refreshed with the click of a button to accommodate the new data. You do </a:t>
          </a:r>
          <a:r>
            <a:rPr i="1" lang="en-US" sz="1100">
              <a:solidFill>
                <a:srgbClr val="000000"/>
              </a:solidFill>
              <a:latin typeface="Calibri"/>
              <a:ea typeface="Calibri"/>
              <a:cs typeface="Calibri"/>
              <a:sym typeface="Calibri"/>
            </a:rPr>
            <a:t>not </a:t>
          </a:r>
          <a:r>
            <a:rPr i="0" lang="en-US" sz="1100">
              <a:solidFill>
                <a:srgbClr val="000000"/>
              </a:solidFill>
              <a:latin typeface="Calibri"/>
              <a:ea typeface="Calibri"/>
              <a:cs typeface="Calibri"/>
              <a:sym typeface="Calibri"/>
            </a:rPr>
            <a:t>need to build a new pivot table.</a:t>
          </a:r>
          <a:endParaRPr sz="1400"/>
        </a:p>
        <a:p>
          <a:pPr indent="0" lvl="0" marL="0" rtl="0" algn="l">
            <a:spcBef>
              <a:spcPts val="0"/>
            </a:spcBef>
            <a:spcAft>
              <a:spcPts val="0"/>
            </a:spcAft>
            <a:buNone/>
          </a:pPr>
          <a:r>
            <a:t/>
          </a:r>
          <a:endParaRPr i="0" sz="1100">
            <a:solidFill>
              <a:srgbClr val="000000"/>
            </a:solidFill>
            <a:latin typeface="Calibri"/>
            <a:ea typeface="Calibri"/>
            <a:cs typeface="Calibri"/>
            <a:sym typeface="Calibri"/>
          </a:endParaRPr>
        </a:p>
        <a:p>
          <a:pPr indent="0" lvl="0" marL="0" rtl="0" algn="l">
            <a:spcBef>
              <a:spcPts val="0"/>
            </a:spcBef>
            <a:spcAft>
              <a:spcPts val="0"/>
            </a:spcAft>
            <a:buNone/>
          </a:pPr>
          <a:r>
            <a:rPr i="0" lang="en-US" sz="1100">
              <a:solidFill>
                <a:srgbClr val="000000"/>
              </a:solidFill>
              <a:latin typeface="Calibri"/>
              <a:ea typeface="Calibri"/>
              <a:cs typeface="Calibri"/>
              <a:sym typeface="Calibri"/>
            </a:rPr>
            <a:t>Try it! Designate the data set starting in column AA as a table. (Remember, control+t?) It will have a default table name, such as Table1, which you can change if you like. Then build a pivot table from the table. You will notice that the Table/Range box shown to the right contains the name of the table, not a range address. This is what you want. Once you have created the pivot table, go back and add a new column to the right of the table and/or add some extra data to the bottom of the table. Go back to the pivot table and click the Refresh button on the PivotTable Analyze ribbon. The pivot table will automatically be populated with the new data. This is a feature business managers will love!</a:t>
          </a:r>
          <a:endParaRPr sz="1100">
            <a:solidFill>
              <a:srgbClr val="000000"/>
            </a:solidFill>
            <a:latin typeface="Calibri"/>
            <a:ea typeface="Calibri"/>
            <a:cs typeface="Calibri"/>
            <a:sym typeface="Calibri"/>
          </a:endParaRPr>
        </a:p>
      </xdr:txBody>
    </xdr:sp>
    <xdr:clientData fLocksWithSheet="0"/>
  </xdr:oneCellAnchor>
  <xdr:oneCellAnchor>
    <xdr:from>
      <xdr:col>1</xdr:col>
      <xdr:colOff>-9525</xdr:colOff>
      <xdr:row>170</xdr:row>
      <xdr:rowOff>-9525</xdr:rowOff>
    </xdr:from>
    <xdr:ext cx="5248275" cy="2105025"/>
    <xdr:sp>
      <xdr:nvSpPr>
        <xdr:cNvPr id="134" name="Shape 134"/>
        <xdr:cNvSpPr/>
      </xdr:nvSpPr>
      <xdr:spPr>
        <a:xfrm>
          <a:off x="2731388" y="2741775"/>
          <a:ext cx="5229225" cy="207645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Filtering with slicers</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There</a:t>
          </a:r>
          <a:r>
            <a:rPr lang="en-US" sz="1100">
              <a:solidFill>
                <a:srgbClr val="000000"/>
              </a:solidFill>
              <a:latin typeface="Calibri"/>
              <a:ea typeface="Calibri"/>
              <a:cs typeface="Calibri"/>
              <a:sym typeface="Calibri"/>
            </a:rPr>
            <a:t> a number of ways to filter out certain items in pivot tables, but probably the best way is with slicers. The reason is that they show clearly which items are included in the filter.</a:t>
          </a:r>
          <a:endParaRPr sz="1400"/>
        </a:p>
        <a:p>
          <a:pPr indent="0" lvl="0" marL="0" rtl="0" algn="l">
            <a:spcBef>
              <a:spcPts val="0"/>
            </a:spcBef>
            <a:spcAft>
              <a:spcPts val="0"/>
            </a:spcAft>
            <a:buNone/>
          </a:pPr>
          <a:r>
            <a:t/>
          </a:r>
          <a:endParaRPr b="1"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To create one or more slicers, click the Insert Slicer button on the PivotTable Analyze ribbon, and select one or more fields to base the slicers on. Then you see the slicers with all items in the selected fields, and you can click the items to be included. (The blue items are included; the white items are filtered out.) To select multiple items in a slicer, hold down the command key while clicking. To remove filters in a slicer, click the red x button at the top right.</a:t>
          </a:r>
          <a:endParaRPr b="0" sz="1100">
            <a:solidFill>
              <a:srgbClr val="000000"/>
            </a:solidFill>
            <a:latin typeface="Calibri"/>
            <a:ea typeface="Calibri"/>
            <a:cs typeface="Calibri"/>
            <a:sym typeface="Calibri"/>
          </a:endParaRPr>
        </a:p>
      </xdr:txBody>
    </xdr:sp>
    <xdr:clientData fLocksWithSheet="0"/>
  </xdr:oneCellAnchor>
  <xdr:oneCellAnchor>
    <xdr:from>
      <xdr:col>1</xdr:col>
      <xdr:colOff>-9525</xdr:colOff>
      <xdr:row>182</xdr:row>
      <xdr:rowOff>-9525</xdr:rowOff>
    </xdr:from>
    <xdr:ext cx="5248275" cy="1343025"/>
    <xdr:sp>
      <xdr:nvSpPr>
        <xdr:cNvPr id="135" name="Shape 135"/>
        <xdr:cNvSpPr/>
      </xdr:nvSpPr>
      <xdr:spPr>
        <a:xfrm>
          <a:off x="2731388" y="3118013"/>
          <a:ext cx="5229225" cy="132397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Recommended PivotTables</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There is also a </a:t>
          </a:r>
          <a:r>
            <a:rPr lang="en-US" sz="1100">
              <a:solidFill>
                <a:srgbClr val="000000"/>
              </a:solidFill>
              <a:latin typeface="Calibri"/>
              <a:ea typeface="Calibri"/>
              <a:cs typeface="Calibri"/>
              <a:sym typeface="Calibri"/>
            </a:rPr>
            <a:t>Recommended PivotTables</a:t>
          </a:r>
          <a:r>
            <a:rPr i="0" lang="en-US" sz="1100">
              <a:solidFill>
                <a:srgbClr val="000000"/>
              </a:solidFill>
              <a:latin typeface="Calibri"/>
              <a:ea typeface="Calibri"/>
              <a:cs typeface="Calibri"/>
              <a:sym typeface="Calibri"/>
            </a:rPr>
            <a:t> button on the Insert ribbon. If you select a cell in your data set and then click this button, Excel recommends the pivot tables you might want. If nothing else, this at least gets you started.</a:t>
          </a:r>
          <a:endParaRPr sz="1100">
            <a:solidFill>
              <a:srgbClr val="000000"/>
            </a:solidFill>
            <a:latin typeface="Calibri"/>
            <a:ea typeface="Calibri"/>
            <a:cs typeface="Calibri"/>
            <a:sym typeface="Calibri"/>
          </a:endParaRPr>
        </a:p>
      </xdr:txBody>
    </xdr:sp>
    <xdr:clientData fLocksWithSheet="0"/>
  </xdr:oneCellAnchor>
  <xdr:oneCellAnchor>
    <xdr:from>
      <xdr:col>10</xdr:col>
      <xdr:colOff>0</xdr:colOff>
      <xdr:row>3</xdr:row>
      <xdr:rowOff>0</xdr:rowOff>
    </xdr:from>
    <xdr:ext cx="1866900" cy="952500"/>
    <xdr:pic>
      <xdr:nvPicPr>
        <xdr:cNvPr id="0" name="image52.png"/>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0</xdr:colOff>
      <xdr:row>26</xdr:row>
      <xdr:rowOff>0</xdr:rowOff>
    </xdr:from>
    <xdr:ext cx="2095500" cy="3257550"/>
    <xdr:pic>
      <xdr:nvPicPr>
        <xdr:cNvPr id="0" name="image53.png"/>
        <xdr:cNvPicPr preferRelativeResize="0"/>
      </xdr:nvPicPr>
      <xdr:blipFill>
        <a:blip cstate="print" r:embed="rId2"/>
        <a:stretch>
          <a:fillRect/>
        </a:stretch>
      </xdr:blipFill>
      <xdr:spPr>
        <a:prstGeom prst="rect">
          <a:avLst/>
        </a:prstGeom>
        <a:noFill/>
      </xdr:spPr>
    </xdr:pic>
    <xdr:clientData fLocksWithSheet="0"/>
  </xdr:oneCellAnchor>
  <xdr:oneCellAnchor>
    <xdr:from>
      <xdr:col>14</xdr:col>
      <xdr:colOff>0</xdr:colOff>
      <xdr:row>26</xdr:row>
      <xdr:rowOff>0</xdr:rowOff>
    </xdr:from>
    <xdr:ext cx="2228850" cy="4581525"/>
    <xdr:pic>
      <xdr:nvPicPr>
        <xdr:cNvPr id="0" name="image54.png"/>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0</xdr:colOff>
      <xdr:row>52</xdr:row>
      <xdr:rowOff>0</xdr:rowOff>
    </xdr:from>
    <xdr:ext cx="9648825" cy="742950"/>
    <xdr:pic>
      <xdr:nvPicPr>
        <xdr:cNvPr id="0" name="image55.png"/>
        <xdr:cNvPicPr preferRelativeResize="0"/>
      </xdr:nvPicPr>
      <xdr:blipFill>
        <a:blip cstate="print" r:embed="rId4"/>
        <a:stretch>
          <a:fillRect/>
        </a:stretch>
      </xdr:blipFill>
      <xdr:spPr>
        <a:prstGeom prst="rect">
          <a:avLst/>
        </a:prstGeom>
        <a:noFill/>
      </xdr:spPr>
    </xdr:pic>
    <xdr:clientData fLocksWithSheet="0"/>
  </xdr:oneCellAnchor>
  <xdr:oneCellAnchor>
    <xdr:from>
      <xdr:col>10</xdr:col>
      <xdr:colOff>0</xdr:colOff>
      <xdr:row>59</xdr:row>
      <xdr:rowOff>0</xdr:rowOff>
    </xdr:from>
    <xdr:ext cx="8562975" cy="781050"/>
    <xdr:pic>
      <xdr:nvPicPr>
        <xdr:cNvPr id="0" name="image56.png"/>
        <xdr:cNvPicPr preferRelativeResize="0"/>
      </xdr:nvPicPr>
      <xdr:blipFill>
        <a:blip cstate="print" r:embed="rId5"/>
        <a:stretch>
          <a:fillRect/>
        </a:stretch>
      </xdr:blipFill>
      <xdr:spPr>
        <a:prstGeom prst="rect">
          <a:avLst/>
        </a:prstGeom>
        <a:noFill/>
      </xdr:spPr>
    </xdr:pic>
    <xdr:clientData fLocksWithSheet="0"/>
  </xdr:oneCellAnchor>
  <xdr:oneCellAnchor>
    <xdr:from>
      <xdr:col>10</xdr:col>
      <xdr:colOff>0</xdr:colOff>
      <xdr:row>84</xdr:row>
      <xdr:rowOff>0</xdr:rowOff>
    </xdr:from>
    <xdr:ext cx="2657475" cy="3057525"/>
    <xdr:pic>
      <xdr:nvPicPr>
        <xdr:cNvPr id="0" name="image57.png"/>
        <xdr:cNvPicPr preferRelativeResize="0"/>
      </xdr:nvPicPr>
      <xdr:blipFill>
        <a:blip cstate="print" r:embed="rId6"/>
        <a:stretch>
          <a:fillRect/>
        </a:stretch>
      </xdr:blipFill>
      <xdr:spPr>
        <a:prstGeom prst="rect">
          <a:avLst/>
        </a:prstGeom>
        <a:noFill/>
      </xdr:spPr>
    </xdr:pic>
    <xdr:clientData fLocksWithSheet="0"/>
  </xdr:oneCellAnchor>
  <xdr:oneCellAnchor>
    <xdr:from>
      <xdr:col>15</xdr:col>
      <xdr:colOff>0</xdr:colOff>
      <xdr:row>84</xdr:row>
      <xdr:rowOff>0</xdr:rowOff>
    </xdr:from>
    <xdr:ext cx="2600325" cy="3057525"/>
    <xdr:pic>
      <xdr:nvPicPr>
        <xdr:cNvPr id="0" name="image58.png"/>
        <xdr:cNvPicPr preferRelativeResize="0"/>
      </xdr:nvPicPr>
      <xdr:blipFill>
        <a:blip cstate="print" r:embed="rId7"/>
        <a:stretch>
          <a:fillRect/>
        </a:stretch>
      </xdr:blipFill>
      <xdr:spPr>
        <a:prstGeom prst="rect">
          <a:avLst/>
        </a:prstGeom>
        <a:noFill/>
      </xdr:spPr>
    </xdr:pic>
    <xdr:clientData fLocksWithSheet="0"/>
  </xdr:oneCellAnchor>
  <xdr:oneCellAnchor>
    <xdr:from>
      <xdr:col>10</xdr:col>
      <xdr:colOff>0</xdr:colOff>
      <xdr:row>129</xdr:row>
      <xdr:rowOff>180975</xdr:rowOff>
    </xdr:from>
    <xdr:ext cx="1809750" cy="3105150"/>
    <xdr:pic>
      <xdr:nvPicPr>
        <xdr:cNvPr id="0" name="image59.png"/>
        <xdr:cNvPicPr preferRelativeResize="0"/>
      </xdr:nvPicPr>
      <xdr:blipFill>
        <a:blip cstate="print" r:embed="rId8"/>
        <a:stretch>
          <a:fillRect/>
        </a:stretch>
      </xdr:blipFill>
      <xdr:spPr>
        <a:prstGeom prst="rect">
          <a:avLst/>
        </a:prstGeom>
        <a:noFill/>
      </xdr:spPr>
    </xdr:pic>
    <xdr:clientData fLocksWithSheet="0"/>
  </xdr:oneCellAnchor>
  <xdr:oneCellAnchor>
    <xdr:from>
      <xdr:col>10</xdr:col>
      <xdr:colOff>0</xdr:colOff>
      <xdr:row>154</xdr:row>
      <xdr:rowOff>0</xdr:rowOff>
    </xdr:from>
    <xdr:ext cx="3581400" cy="2857500"/>
    <xdr:pic>
      <xdr:nvPicPr>
        <xdr:cNvPr id="0" name="image60.png"/>
        <xdr:cNvPicPr preferRelativeResize="0"/>
      </xdr:nvPicPr>
      <xdr:blipFill>
        <a:blip cstate="print" r:embed="rId9"/>
        <a:stretch>
          <a:fillRect/>
        </a:stretch>
      </xdr:blipFill>
      <xdr:spPr>
        <a:prstGeom prst="rect">
          <a:avLst/>
        </a:prstGeom>
        <a:noFill/>
      </xdr:spPr>
    </xdr:pic>
    <xdr:clientData fLocksWithSheet="0"/>
  </xdr:oneCellAnchor>
  <xdr:oneCellAnchor>
    <xdr:from>
      <xdr:col>10</xdr:col>
      <xdr:colOff>0</xdr:colOff>
      <xdr:row>171</xdr:row>
      <xdr:rowOff>0</xdr:rowOff>
    </xdr:from>
    <xdr:ext cx="2095500" cy="1914525"/>
    <xdr:pic>
      <xdr:nvPicPr>
        <xdr:cNvPr id="0" name="image63.png"/>
        <xdr:cNvPicPr preferRelativeResize="0"/>
      </xdr:nvPicPr>
      <xdr:blipFill>
        <a:blip cstate="print" r:embed="rId10"/>
        <a:stretch>
          <a:fillRect/>
        </a:stretch>
      </xdr:blipFill>
      <xdr:spPr>
        <a:prstGeom prst="rect">
          <a:avLst/>
        </a:prstGeom>
        <a:noFill/>
      </xdr:spPr>
    </xdr:pic>
    <xdr:clientData fLocksWithSheet="0"/>
  </xdr:oneCellAnchor>
  <xdr:oneCellAnchor>
    <xdr:from>
      <xdr:col>14</xdr:col>
      <xdr:colOff>0</xdr:colOff>
      <xdr:row>171</xdr:row>
      <xdr:rowOff>0</xdr:rowOff>
    </xdr:from>
    <xdr:ext cx="2571750" cy="1924050"/>
    <xdr:pic>
      <xdr:nvPicPr>
        <xdr:cNvPr id="0" name="image61.png"/>
        <xdr:cNvPicPr preferRelativeResize="0"/>
      </xdr:nvPicPr>
      <xdr:blipFill>
        <a:blip cstate="print" r:embed="rId11"/>
        <a:stretch>
          <a:fillRect/>
        </a:stretch>
      </xdr:blipFill>
      <xdr:spPr>
        <a:prstGeom prst="rect">
          <a:avLst/>
        </a:prstGeom>
        <a:noFill/>
      </xdr:spPr>
    </xdr:pic>
    <xdr:clientData fLocksWithSheet="0"/>
  </xdr:oneCellAnchor>
  <xdr:oneCellAnchor>
    <xdr:from>
      <xdr:col>10</xdr:col>
      <xdr:colOff>0</xdr:colOff>
      <xdr:row>9</xdr:row>
      <xdr:rowOff>0</xdr:rowOff>
    </xdr:from>
    <xdr:ext cx="3619500" cy="2876550"/>
    <xdr:pic>
      <xdr:nvPicPr>
        <xdr:cNvPr id="0" name="image62.png"/>
        <xdr:cNvPicPr preferRelativeResize="0"/>
      </xdr:nvPicPr>
      <xdr:blipFill>
        <a:blip cstate="print" r:embed="rId12"/>
        <a:stretch>
          <a:fillRect/>
        </a:stretch>
      </xdr:blipFill>
      <xdr:spPr>
        <a:prstGeom prst="rect">
          <a:avLst/>
        </a:prstGeom>
        <a:noFill/>
      </xdr:spPr>
    </xdr:pic>
    <xdr:clientData fLocksWithSheet="0"/>
  </xdr:oneCellAnchor>
  <xdr:oneCellAnchor>
    <xdr:from>
      <xdr:col>10</xdr:col>
      <xdr:colOff>0</xdr:colOff>
      <xdr:row>66</xdr:row>
      <xdr:rowOff>0</xdr:rowOff>
    </xdr:from>
    <xdr:ext cx="4419600" cy="1343025"/>
    <xdr:pic>
      <xdr:nvPicPr>
        <xdr:cNvPr id="0" name="image64.png"/>
        <xdr:cNvPicPr preferRelativeResize="0"/>
      </xdr:nvPicPr>
      <xdr:blipFill>
        <a:blip cstate="print" r:embed="rId13"/>
        <a:stretch>
          <a:fillRect/>
        </a:stretch>
      </xdr:blipFill>
      <xdr:spPr>
        <a:prstGeom prst="rect">
          <a:avLst/>
        </a:prstGeom>
        <a:noFill/>
      </xdr:spPr>
    </xdr:pic>
    <xdr:clientData fLocksWithSheet="0"/>
  </xdr:oneCellAnchor>
  <xdr:oneCellAnchor>
    <xdr:from>
      <xdr:col>10</xdr:col>
      <xdr:colOff>0</xdr:colOff>
      <xdr:row>75</xdr:row>
      <xdr:rowOff>0</xdr:rowOff>
    </xdr:from>
    <xdr:ext cx="4143375" cy="1343025"/>
    <xdr:pic>
      <xdr:nvPicPr>
        <xdr:cNvPr id="0" name="image65.png"/>
        <xdr:cNvPicPr preferRelativeResize="0"/>
      </xdr:nvPicPr>
      <xdr:blipFill>
        <a:blip cstate="print" r:embed="rId14"/>
        <a:stretch>
          <a:fillRect/>
        </a:stretch>
      </xdr:blipFill>
      <xdr:spPr>
        <a:prstGeom prst="rect">
          <a:avLst/>
        </a:prstGeom>
        <a:noFill/>
      </xdr:spPr>
    </xdr:pic>
    <xdr:clientData fLocksWithSheet="0"/>
  </xdr:oneCellAnchor>
  <xdr:oneCellAnchor>
    <xdr:from>
      <xdr:col>10</xdr:col>
      <xdr:colOff>0</xdr:colOff>
      <xdr:row>102</xdr:row>
      <xdr:rowOff>0</xdr:rowOff>
    </xdr:from>
    <xdr:ext cx="3571875" cy="1247775"/>
    <xdr:pic>
      <xdr:nvPicPr>
        <xdr:cNvPr id="0" name="image66.png"/>
        <xdr:cNvPicPr preferRelativeResize="0"/>
      </xdr:nvPicPr>
      <xdr:blipFill>
        <a:blip cstate="print" r:embed="rId15"/>
        <a:stretch>
          <a:fillRect/>
        </a:stretch>
      </xdr:blipFill>
      <xdr:spPr>
        <a:prstGeom prst="rect">
          <a:avLst/>
        </a:prstGeom>
        <a:noFill/>
      </xdr:spPr>
    </xdr:pic>
    <xdr:clientData fLocksWithSheet="0"/>
  </xdr:oneCellAnchor>
  <xdr:oneCellAnchor>
    <xdr:from>
      <xdr:col>10</xdr:col>
      <xdr:colOff>0</xdr:colOff>
      <xdr:row>110</xdr:row>
      <xdr:rowOff>0</xdr:rowOff>
    </xdr:from>
    <xdr:ext cx="3790950" cy="1276350"/>
    <xdr:pic>
      <xdr:nvPicPr>
        <xdr:cNvPr id="0" name="image69.png"/>
        <xdr:cNvPicPr preferRelativeResize="0"/>
      </xdr:nvPicPr>
      <xdr:blipFill>
        <a:blip cstate="print" r:embed="rId16"/>
        <a:stretch>
          <a:fillRect/>
        </a:stretch>
      </xdr:blipFill>
      <xdr:spPr>
        <a:prstGeom prst="rect">
          <a:avLst/>
        </a:prstGeom>
        <a:noFill/>
      </xdr:spPr>
    </xdr:pic>
    <xdr:clientData fLocksWithSheet="0"/>
  </xdr:oneCellAnchor>
  <xdr:oneCellAnchor>
    <xdr:from>
      <xdr:col>10</xdr:col>
      <xdr:colOff>0</xdr:colOff>
      <xdr:row>118</xdr:row>
      <xdr:rowOff>0</xdr:rowOff>
    </xdr:from>
    <xdr:ext cx="3762375" cy="1238250"/>
    <xdr:pic>
      <xdr:nvPicPr>
        <xdr:cNvPr id="0" name="image67.png"/>
        <xdr:cNvPicPr preferRelativeResize="0"/>
      </xdr:nvPicPr>
      <xdr:blipFill>
        <a:blip cstate="print" r:embed="rId17"/>
        <a:stretch>
          <a:fillRect/>
        </a:stretch>
      </xdr:blipFill>
      <xdr:spPr>
        <a:prstGeom prst="rect">
          <a:avLst/>
        </a:prstGeom>
        <a:noFill/>
      </xdr:spPr>
    </xdr:pic>
    <xdr:clientData fLocksWithSheet="0"/>
  </xdr:oneCellAnchor>
  <xdr:oneCellAnchor>
    <xdr:from>
      <xdr:col>14</xdr:col>
      <xdr:colOff>0</xdr:colOff>
      <xdr:row>130</xdr:row>
      <xdr:rowOff>0</xdr:rowOff>
    </xdr:from>
    <xdr:ext cx="1828800" cy="1152525"/>
    <xdr:pic>
      <xdr:nvPicPr>
        <xdr:cNvPr id="0" name="image68.png"/>
        <xdr:cNvPicPr preferRelativeResize="0"/>
      </xdr:nvPicPr>
      <xdr:blipFill>
        <a:blip cstate="print" r:embed="rId18"/>
        <a:stretch>
          <a:fillRect/>
        </a:stretch>
      </xdr:blipFill>
      <xdr:spPr>
        <a:prstGeom prst="rect">
          <a:avLst/>
        </a:prstGeom>
        <a:noFill/>
      </xdr:spPr>
    </xdr:pic>
    <xdr:clientData fLocksWithSheet="0"/>
  </xdr:oneCellAnchor>
</xdr:wsD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xdr:colOff>
      <xdr:row>26</xdr:row>
      <xdr:rowOff>-9525</xdr:rowOff>
    </xdr:from>
    <xdr:ext cx="4743450" cy="10753725"/>
    <xdr:sp>
      <xdr:nvSpPr>
        <xdr:cNvPr id="136" name="Shape 136"/>
        <xdr:cNvSpPr/>
      </xdr:nvSpPr>
      <xdr:spPr>
        <a:xfrm>
          <a:off x="2983800" y="0"/>
          <a:ext cx="4724400" cy="756000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Creating a One-Way Data Table with</a:t>
          </a:r>
          <a:r>
            <a:rPr b="1" lang="en-US" sz="1100">
              <a:solidFill>
                <a:srgbClr val="000000"/>
              </a:solidFill>
              <a:latin typeface="Calibri"/>
              <a:ea typeface="Calibri"/>
              <a:cs typeface="Calibri"/>
              <a:sym typeface="Calibri"/>
            </a:rPr>
            <a:t> One Output</a:t>
          </a:r>
          <a:endParaRPr b="1"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A one-way data table lets you see how one or more selected outputs change</a:t>
          </a:r>
          <a:r>
            <a:rPr lang="en-US" sz="1100">
              <a:solidFill>
                <a:srgbClr val="000000"/>
              </a:solidFill>
              <a:latin typeface="Calibri"/>
              <a:ea typeface="Calibri"/>
              <a:cs typeface="Calibri"/>
              <a:sym typeface="Calibri"/>
            </a:rPr>
            <a:t> as a </a:t>
          </a:r>
          <a:r>
            <a:rPr i="1" lang="en-US" sz="1100">
              <a:solidFill>
                <a:srgbClr val="000000"/>
              </a:solidFill>
              <a:latin typeface="Calibri"/>
              <a:ea typeface="Calibri"/>
              <a:cs typeface="Calibri"/>
              <a:sym typeface="Calibri"/>
            </a:rPr>
            <a:t>single </a:t>
          </a:r>
          <a:r>
            <a:rPr i="0" lang="en-US" sz="1100">
              <a:solidFill>
                <a:srgbClr val="000000"/>
              </a:solidFill>
              <a:latin typeface="Calibri"/>
              <a:ea typeface="Calibri"/>
              <a:cs typeface="Calibri"/>
              <a:sym typeface="Calibri"/>
            </a:rPr>
            <a:t>input varies over some range. </a:t>
          </a:r>
          <a:endParaRPr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To illustrate, suppose you buy a new car for $20,000, make a $5,000 down payment, and finance the remaining amount over the next 36 months at a 6.5% annual interest rate. There are at least two outputs that might be of interest: the monthly payment and the total interest paid on the loan. These are affected by the four inputs in blue to the right.</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Let’s first look at a simple one-way data table, which illustrates how a </a:t>
          </a:r>
          <a:r>
            <a:rPr i="1" lang="en-US" sz="1100">
              <a:solidFill>
                <a:srgbClr val="000000"/>
              </a:solidFill>
              <a:latin typeface="Calibri"/>
              <a:ea typeface="Calibri"/>
              <a:cs typeface="Calibri"/>
              <a:sym typeface="Calibri"/>
            </a:rPr>
            <a:t>single</a:t>
          </a:r>
          <a:r>
            <a:rPr lang="en-US" sz="1100">
              <a:solidFill>
                <a:srgbClr val="000000"/>
              </a:solidFill>
              <a:latin typeface="Calibri"/>
              <a:ea typeface="Calibri"/>
              <a:cs typeface="Calibri"/>
              <a:sym typeface="Calibri"/>
            </a:rPr>
            <a:t> output, monthly payment, varies as the annual interest rate varies. This is shown in the example to the right.</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To create the </a:t>
          </a:r>
          <a:r>
            <a:rPr lang="en-US" sz="1100">
              <a:solidFill>
                <a:srgbClr val="000000"/>
              </a:solidFill>
              <a:latin typeface="Calibri"/>
              <a:ea typeface="Calibri"/>
              <a:cs typeface="Calibri"/>
              <a:sym typeface="Calibri"/>
            </a:rPr>
            <a:t>data </a:t>
          </a:r>
          <a:r>
            <a:rPr lang="en-US" sz="1100">
              <a:solidFill>
                <a:srgbClr val="000000"/>
              </a:solidFill>
              <a:latin typeface="Calibri"/>
              <a:ea typeface="Calibri"/>
              <a:cs typeface="Calibri"/>
              <a:sym typeface="Calibri"/>
            </a:rPr>
            <a:t>table</a:t>
          </a:r>
          <a:r>
            <a:rPr lang="en-US" sz="1100">
              <a:solidFill>
                <a:srgbClr val="000000"/>
              </a:solidFill>
              <a:latin typeface="Calibri"/>
              <a:ea typeface="Calibri"/>
              <a:cs typeface="Calibri"/>
              <a:sym typeface="Calibri"/>
            </a:rPr>
            <a:t> </a:t>
          </a:r>
          <a:r>
            <a:rPr lang="en-US" sz="1100">
              <a:solidFill>
                <a:srgbClr val="000000"/>
              </a:solidFill>
              <a:latin typeface="Calibri"/>
              <a:ea typeface="Calibri"/>
              <a:cs typeface="Calibri"/>
              <a:sym typeface="Calibri"/>
            </a:rPr>
            <a:t>(which has already been done):</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Enter a link to the output in cell L39. Specifically, because the monthly payment was calculated with the PMT function in cell L34, enter the formula </a:t>
          </a:r>
          <a:r>
            <a:rPr b="1" lang="en-US" sz="1100">
              <a:solidFill>
                <a:srgbClr val="000000"/>
              </a:solidFill>
              <a:latin typeface="Calibri"/>
              <a:ea typeface="Calibri"/>
              <a:cs typeface="Calibri"/>
              <a:sym typeface="Calibri"/>
            </a:rPr>
            <a:t>=L34</a:t>
          </a:r>
          <a:r>
            <a:rPr lang="en-US" sz="1100">
              <a:solidFill>
                <a:srgbClr val="000000"/>
              </a:solidFill>
              <a:latin typeface="Calibri"/>
              <a:ea typeface="Calibri"/>
              <a:cs typeface="Calibri"/>
              <a:sym typeface="Calibri"/>
            </a:rPr>
            <a:t> in cell L39. Then, starting in cell K40, enter any sequence of interest rates. Next, select the entire table—the range K39:L44. Then select Data Table from the What-If Analysis dropdown on the Data ribbon. Finally, enter L31, the interest rate cell, as the </a:t>
          </a:r>
          <a:r>
            <a:rPr i="1" lang="en-US" sz="1100">
              <a:solidFill>
                <a:srgbClr val="000000"/>
              </a:solidFill>
              <a:latin typeface="Calibri"/>
              <a:ea typeface="Calibri"/>
              <a:cs typeface="Calibri"/>
              <a:sym typeface="Calibri"/>
            </a:rPr>
            <a:t>column</a:t>
          </a:r>
          <a:r>
            <a:rPr lang="en-US" sz="1100">
              <a:solidFill>
                <a:srgbClr val="000000"/>
              </a:solidFill>
              <a:latin typeface="Calibri"/>
              <a:ea typeface="Calibri"/>
              <a:cs typeface="Calibri"/>
              <a:sym typeface="Calibri"/>
            </a:rPr>
            <a:t> input cell in the resulting Data Table dialog box shown to the right. There is no row input cell, so leave it blank.</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If</a:t>
          </a:r>
          <a:r>
            <a:rPr lang="en-US" sz="1100">
              <a:solidFill>
                <a:srgbClr val="000000"/>
              </a:solidFill>
              <a:latin typeface="Calibri"/>
              <a:ea typeface="Calibri"/>
              <a:cs typeface="Calibri"/>
              <a:sym typeface="Calibri"/>
            </a:rPr>
            <a:t> one of the input values along the side of the data table equals the original value of this input, this provides an internal check of your data table. In this example, the original annual interest rate, 6.50%, is one of the values in the data table, and the corresponding monthly payments, in cells L34 and L42, are both equal to $459.74, as they should be.</a:t>
          </a:r>
          <a:endParaRPr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It is important to understand </a:t>
          </a:r>
          <a:r>
            <a:rPr i="1" lang="en-US" sz="1100">
              <a:solidFill>
                <a:srgbClr val="000000"/>
              </a:solidFill>
              <a:latin typeface="Calibri"/>
              <a:ea typeface="Calibri"/>
              <a:cs typeface="Calibri"/>
              <a:sym typeface="Calibri"/>
            </a:rPr>
            <a:t>exactly </a:t>
          </a:r>
          <a:r>
            <a:rPr lang="en-US" sz="1100">
              <a:solidFill>
                <a:srgbClr val="000000"/>
              </a:solidFill>
              <a:latin typeface="Calibri"/>
              <a:ea typeface="Calibri"/>
              <a:cs typeface="Calibri"/>
              <a:sym typeface="Calibri"/>
            </a:rPr>
            <a:t>what happens when you create a data table, so read this paragraph several times until it sinks in. Excel takes each interest rate in column K, substitutes it into the column input cell you designated (cell L31), recalculates the monthly payment in cell L34 with this new interest rate (and hence the link in cell L39, the one colored gray for emphasis), and records the result in the corresponding row</a:t>
          </a:r>
          <a:r>
            <a:rPr lang="en-US" sz="1100">
              <a:solidFill>
                <a:srgbClr val="000000"/>
              </a:solidFill>
              <a:latin typeface="Calibri"/>
              <a:ea typeface="Calibri"/>
              <a:cs typeface="Calibri"/>
              <a:sym typeface="Calibri"/>
            </a:rPr>
            <a:t> of the </a:t>
          </a:r>
          <a:r>
            <a:rPr lang="en-US" sz="1100">
              <a:solidFill>
                <a:srgbClr val="000000"/>
              </a:solidFill>
              <a:latin typeface="Calibri"/>
              <a:ea typeface="Calibri"/>
              <a:cs typeface="Calibri"/>
              <a:sym typeface="Calibri"/>
            </a:rPr>
            <a:t>data table. You use a </a:t>
          </a:r>
          <a:r>
            <a:rPr i="1" lang="en-US" sz="1100">
              <a:solidFill>
                <a:srgbClr val="000000"/>
              </a:solidFill>
              <a:latin typeface="Calibri"/>
              <a:ea typeface="Calibri"/>
              <a:cs typeface="Calibri"/>
              <a:sym typeface="Calibri"/>
            </a:rPr>
            <a:t>column</a:t>
          </a:r>
          <a:r>
            <a:rPr lang="en-US" sz="1100">
              <a:solidFill>
                <a:srgbClr val="000000"/>
              </a:solidFill>
              <a:latin typeface="Calibri"/>
              <a:ea typeface="Calibri"/>
              <a:cs typeface="Calibri"/>
              <a:sym typeface="Calibri"/>
            </a:rPr>
            <a:t> input cell because the possible values of the input (the interest rates) are listed down a column.</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You can tell that you have a data</a:t>
          </a:r>
          <a:r>
            <a:rPr lang="en-US" sz="1100">
              <a:solidFill>
                <a:srgbClr val="000000"/>
              </a:solidFill>
              <a:latin typeface="Calibri"/>
              <a:ea typeface="Calibri"/>
              <a:cs typeface="Calibri"/>
              <a:sym typeface="Calibri"/>
            </a:rPr>
            <a:t> table by looking at any of the "answer" cells, such as cell L40. It contains a formula </a:t>
          </a:r>
          <a:r>
            <a:rPr b="1" lang="en-US" sz="1100">
              <a:solidFill>
                <a:srgbClr val="000000"/>
              </a:solidFill>
              <a:latin typeface="Calibri"/>
              <a:ea typeface="Calibri"/>
              <a:cs typeface="Calibri"/>
              <a:sym typeface="Calibri"/>
            </a:rPr>
            <a:t>=TABLE(,L31)</a:t>
          </a:r>
          <a:r>
            <a:rPr b="0" lang="en-US" sz="1100">
              <a:solidFill>
                <a:srgbClr val="000000"/>
              </a:solidFill>
              <a:latin typeface="Calibri"/>
              <a:ea typeface="Calibri"/>
              <a:cs typeface="Calibri"/>
              <a:sym typeface="Calibri"/>
            </a:rPr>
            <a:t>, surrounded by curly brackets. The part inside the parentheses shows the row and column input cells, the first of which is blank in this example. The curly brackets indicate that this is an </a:t>
          </a:r>
          <a:r>
            <a:rPr b="0" i="1" lang="en-US" sz="1100">
              <a:solidFill>
                <a:srgbClr val="000000"/>
              </a:solidFill>
              <a:latin typeface="Calibri"/>
              <a:ea typeface="Calibri"/>
              <a:cs typeface="Calibri"/>
              <a:sym typeface="Calibri"/>
            </a:rPr>
            <a:t>array </a:t>
          </a:r>
          <a:r>
            <a:rPr b="0" i="0" lang="en-US" sz="1100">
              <a:solidFill>
                <a:srgbClr val="000000"/>
              </a:solidFill>
              <a:latin typeface="Calibri"/>
              <a:ea typeface="Calibri"/>
              <a:cs typeface="Calibri"/>
              <a:sym typeface="Calibri"/>
            </a:rPr>
            <a:t>formula. Essentially, this means that it is entered in all of the answer cells of the data table at once, as a group. You never need to enter this formula; you should create the table as explained above. However, the formula documents what the answer range contains.</a:t>
          </a:r>
          <a:endParaRPr sz="1400"/>
        </a:p>
        <a:p>
          <a:pPr indent="0" lvl="0" marL="0" rtl="0" algn="l">
            <a:spcBef>
              <a:spcPts val="0"/>
            </a:spcBef>
            <a:spcAft>
              <a:spcPts val="0"/>
            </a:spcAft>
            <a:buNone/>
          </a:pPr>
          <a:r>
            <a:t/>
          </a:r>
          <a:endParaRPr b="0" i="0" sz="1100">
            <a:solidFill>
              <a:srgbClr val="000000"/>
            </a:solidFill>
            <a:latin typeface="Calibri"/>
            <a:ea typeface="Calibri"/>
            <a:cs typeface="Calibri"/>
            <a:sym typeface="Calibri"/>
          </a:endParaRPr>
        </a:p>
        <a:p>
          <a:pPr indent="0" lvl="0" marL="0" rtl="0" algn="l">
            <a:spcBef>
              <a:spcPts val="0"/>
            </a:spcBef>
            <a:spcAft>
              <a:spcPts val="0"/>
            </a:spcAft>
            <a:buNone/>
          </a:pPr>
          <a:r>
            <a:rPr b="0" i="0" lang="en-US" sz="1100">
              <a:solidFill>
                <a:srgbClr val="000000"/>
              </a:solidFill>
              <a:latin typeface="Calibri"/>
              <a:ea typeface="Calibri"/>
              <a:cs typeface="Calibri"/>
              <a:sym typeface="Calibri"/>
            </a:rPr>
            <a:t>Try it! Create a one-way data table to the right, where the monthly payment is calculated for each price of car from $18,000 to $25,000 in increments of $1000 (with the down payment fixed at $5000). (Scroll to the right for the answer.)</a:t>
          </a:r>
          <a:endParaRPr sz="1400"/>
        </a:p>
      </xdr:txBody>
    </xdr:sp>
    <xdr:clientData fLocksWithSheet="0"/>
  </xdr:oneCellAnchor>
  <xdr:oneCellAnchor>
    <xdr:from>
      <xdr:col>1</xdr:col>
      <xdr:colOff>-9525</xdr:colOff>
      <xdr:row>82</xdr:row>
      <xdr:rowOff>-9525</xdr:rowOff>
    </xdr:from>
    <xdr:ext cx="4743450" cy="3257550"/>
    <xdr:sp>
      <xdr:nvSpPr>
        <xdr:cNvPr id="137" name="Shape 137"/>
        <xdr:cNvSpPr/>
      </xdr:nvSpPr>
      <xdr:spPr>
        <a:xfrm>
          <a:off x="2983800" y="2160750"/>
          <a:ext cx="4724400" cy="323850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Creating a One-Way Data Table with</a:t>
          </a:r>
          <a:r>
            <a:rPr b="1" lang="en-US" sz="1100">
              <a:solidFill>
                <a:srgbClr val="000000"/>
              </a:solidFill>
              <a:latin typeface="Calibri"/>
              <a:ea typeface="Calibri"/>
              <a:cs typeface="Calibri"/>
              <a:sym typeface="Calibri"/>
            </a:rPr>
            <a:t> Multiple Outputs</a:t>
          </a:r>
          <a:endParaRPr b="1"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It is also possible to capture </a:t>
          </a:r>
          <a:r>
            <a:rPr i="1" lang="en-US" sz="1100">
              <a:solidFill>
                <a:srgbClr val="000000"/>
              </a:solidFill>
              <a:latin typeface="Calibri"/>
              <a:ea typeface="Calibri"/>
              <a:cs typeface="Calibri"/>
              <a:sym typeface="Calibri"/>
            </a:rPr>
            <a:t>multiple</a:t>
          </a:r>
          <a:r>
            <a:rPr lang="en-US" sz="1100">
              <a:solidFill>
                <a:srgbClr val="000000"/>
              </a:solidFill>
              <a:latin typeface="Calibri"/>
              <a:ea typeface="Calibri"/>
              <a:cs typeface="Calibri"/>
              <a:sym typeface="Calibri"/>
            </a:rPr>
            <a:t> outputs in a one-way data table. The extra outputs appear as extra columns of the data table. Other than this, the data table is structured exactly</a:t>
          </a:r>
          <a:r>
            <a:rPr lang="en-US" sz="1100">
              <a:solidFill>
                <a:srgbClr val="000000"/>
              </a:solidFill>
              <a:latin typeface="Calibri"/>
              <a:ea typeface="Calibri"/>
              <a:cs typeface="Calibri"/>
              <a:sym typeface="Calibri"/>
            </a:rPr>
            <a:t> as before. </a:t>
          </a:r>
          <a:endParaRPr sz="1400"/>
        </a:p>
        <a:p>
          <a:pPr indent="0" lvl="0" marL="0" marR="0" rtl="0" algn="l">
            <a:lnSpc>
              <a:spcPct val="100000"/>
            </a:lnSpc>
            <a:spcBef>
              <a:spcPts val="0"/>
            </a:spcBef>
            <a:spcAft>
              <a:spcPts val="0"/>
            </a:spcAft>
            <a:buSzPts val="1100"/>
            <a:buFont typeface="Arial"/>
            <a:buNone/>
          </a:pPr>
          <a:r>
            <a:t/>
          </a:r>
          <a:endParaRPr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An example appears to the right, where the single input is still the interest rate, but there are two outputs: monthly payment and total interest paid. This table is formed exactly as before, using the same column input cell, except that the data table range now</a:t>
          </a:r>
          <a:r>
            <a:rPr lang="en-US" sz="1100">
              <a:solidFill>
                <a:srgbClr val="000000"/>
              </a:solidFill>
              <a:latin typeface="Calibri"/>
              <a:ea typeface="Calibri"/>
              <a:cs typeface="Calibri"/>
              <a:sym typeface="Calibri"/>
            </a:rPr>
            <a:t> includes column M, </a:t>
          </a:r>
          <a:r>
            <a:rPr lang="en-US" sz="1100">
              <a:solidFill>
                <a:srgbClr val="000000"/>
              </a:solidFill>
              <a:latin typeface="Calibri"/>
              <a:ea typeface="Calibri"/>
              <a:cs typeface="Calibri"/>
              <a:sym typeface="Calibri"/>
            </a:rPr>
            <a:t>and there are links to both outputs in the gray cells.</a:t>
          </a:r>
          <a:endParaRPr sz="1100">
            <a:solidFill>
              <a:srgbClr val="000000"/>
            </a:solidFill>
          </a:endParaRPr>
        </a:p>
        <a:p>
          <a:pPr indent="0" lvl="0" marL="0" rtl="0" algn="l">
            <a:spcBef>
              <a:spcPts val="0"/>
            </a:spcBef>
            <a:spcAft>
              <a:spcPts val="0"/>
            </a:spcAft>
            <a:buNone/>
          </a:pPr>
          <a:r>
            <a:t/>
          </a:r>
          <a:endParaRPr b="1" sz="1100">
            <a:solidFill>
              <a:srgbClr val="000000"/>
            </a:solidFill>
            <a:latin typeface="Calibri"/>
            <a:ea typeface="Calibri"/>
            <a:cs typeface="Calibri"/>
            <a:sym typeface="Calibri"/>
          </a:endParaRPr>
        </a:p>
        <a:p>
          <a:pPr indent="0" lvl="0" marL="0" rtl="0" algn="l">
            <a:spcBef>
              <a:spcPts val="0"/>
            </a:spcBef>
            <a:spcAft>
              <a:spcPts val="0"/>
            </a:spcAft>
            <a:buNone/>
          </a:pPr>
          <a:r>
            <a:rPr b="0" lang="en-US" sz="1100">
              <a:solidFill>
                <a:srgbClr val="000000"/>
              </a:solidFill>
              <a:latin typeface="Calibri"/>
              <a:ea typeface="Calibri"/>
              <a:cs typeface="Calibri"/>
              <a:sym typeface="Calibri"/>
            </a:rPr>
            <a:t>Try it! Create a one-way data table to the right that shows the monthly payments and the total interest paid for each value of the number of payments from 12 to 48, in increments of 12. (Scroll to the right for the answer.)</a:t>
          </a:r>
          <a:endParaRPr sz="1100">
            <a:solidFill>
              <a:srgbClr val="000000"/>
            </a:solidFill>
          </a:endParaRPr>
        </a:p>
      </xdr:txBody>
    </xdr:sp>
    <xdr:clientData fLocksWithSheet="0"/>
  </xdr:oneCellAnchor>
  <xdr:oneCellAnchor>
    <xdr:from>
      <xdr:col>1</xdr:col>
      <xdr:colOff>-9525</xdr:colOff>
      <xdr:row>2</xdr:row>
      <xdr:rowOff>-9525</xdr:rowOff>
    </xdr:from>
    <xdr:ext cx="4762500" cy="4610100"/>
    <xdr:sp>
      <xdr:nvSpPr>
        <xdr:cNvPr id="138" name="Shape 138"/>
        <xdr:cNvSpPr/>
      </xdr:nvSpPr>
      <xdr:spPr>
        <a:xfrm>
          <a:off x="2979038" y="1484475"/>
          <a:ext cx="4733925" cy="459105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Introduction to </a:t>
          </a:r>
          <a:r>
            <a:rPr b="1" lang="en-US" sz="1100">
              <a:solidFill>
                <a:srgbClr val="000000"/>
              </a:solidFill>
              <a:latin typeface="Calibri"/>
              <a:ea typeface="Calibri"/>
              <a:cs typeface="Calibri"/>
              <a:sym typeface="Calibri"/>
            </a:rPr>
            <a:t>Data Tables</a:t>
          </a:r>
          <a:endParaRPr b="1"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Data tables, also called what-if tables, allow you to see very quickly how one or more outputs change as one or two key inputs change. This is often called </a:t>
          </a:r>
          <a:r>
            <a:rPr b="1" lang="en-US" sz="1100">
              <a:solidFill>
                <a:srgbClr val="000000"/>
              </a:solidFill>
              <a:latin typeface="Calibri"/>
              <a:ea typeface="Calibri"/>
              <a:cs typeface="Calibri"/>
              <a:sym typeface="Calibri"/>
            </a:rPr>
            <a:t>sensitivity analysis</a:t>
          </a:r>
          <a:r>
            <a:rPr lang="en-US" sz="1100">
              <a:solidFill>
                <a:srgbClr val="000000"/>
              </a:solidFill>
              <a:latin typeface="Calibri"/>
              <a:ea typeface="Calibri"/>
              <a:cs typeface="Calibri"/>
              <a:sym typeface="Calibri"/>
            </a:rPr>
            <a:t>, or simply </a:t>
          </a:r>
          <a:r>
            <a:rPr b="1" lang="en-US" sz="1100">
              <a:solidFill>
                <a:srgbClr val="000000"/>
              </a:solidFill>
              <a:latin typeface="Calibri"/>
              <a:ea typeface="Calibri"/>
              <a:cs typeface="Calibri"/>
              <a:sym typeface="Calibri"/>
            </a:rPr>
            <a:t>what-if analysis</a:t>
          </a:r>
          <a:r>
            <a:rPr lang="en-US" sz="1100">
              <a:solidFill>
                <a:srgbClr val="000000"/>
              </a:solidFill>
              <a:latin typeface="Calibri"/>
              <a:ea typeface="Calibri"/>
              <a:cs typeface="Calibri"/>
              <a:sym typeface="Calibri"/>
            </a:rPr>
            <a:t>, and it is a key part of most</a:t>
          </a:r>
          <a:r>
            <a:rPr lang="en-US" sz="1100">
              <a:solidFill>
                <a:srgbClr val="000000"/>
              </a:solidFill>
              <a:latin typeface="Calibri"/>
              <a:ea typeface="Calibri"/>
              <a:cs typeface="Calibri"/>
              <a:sym typeface="Calibri"/>
            </a:rPr>
            <a:t> business models</a:t>
          </a:r>
          <a:r>
            <a:rPr lang="en-US" sz="1100">
              <a:solidFill>
                <a:srgbClr val="000000"/>
              </a:solidFill>
              <a:latin typeface="Calibri"/>
              <a:ea typeface="Calibri"/>
              <a:cs typeface="Calibri"/>
              <a:sym typeface="Calibri"/>
            </a:rPr>
            <a:t>. </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Business models are all about what-if questions.</a:t>
          </a:r>
          <a:r>
            <a:rPr lang="en-US" sz="1100">
              <a:solidFill>
                <a:srgbClr val="000000"/>
              </a:solidFill>
              <a:latin typeface="Calibri"/>
              <a:ea typeface="Calibri"/>
              <a:cs typeface="Calibri"/>
              <a:sym typeface="Calibri"/>
            </a:rPr>
            <a:t> What would happen to profit if our unit cost increased by x%? What would happen to our sales if our competitor's price decreased by y%? And so on. Data tables are perfect for answering these types of questions in a systematic way, and they are quite easy to create. Therefore, it is surprising that so few Excel users are aware of data tables. This is a very valuable tool, so you should definitely learn it!</a:t>
          </a:r>
          <a:r>
            <a:rPr i="0" lang="en-US" sz="1100">
              <a:solidFill>
                <a:srgbClr val="000000"/>
              </a:solidFill>
              <a:latin typeface="Calibri"/>
              <a:ea typeface="Calibri"/>
              <a:cs typeface="Calibri"/>
              <a:sym typeface="Calibri"/>
            </a:rPr>
            <a:t> </a:t>
          </a:r>
          <a:endParaRPr sz="1100">
            <a:solidFill>
              <a:srgbClr val="000000"/>
            </a:solidFill>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There are two types of data tables: one-way data tables and two-way data tables. A one-way data table has one input and </a:t>
          </a:r>
          <a:r>
            <a:rPr i="1" lang="en-US" sz="1100">
              <a:solidFill>
                <a:srgbClr val="000000"/>
              </a:solidFill>
              <a:latin typeface="Calibri"/>
              <a:ea typeface="Calibri"/>
              <a:cs typeface="Calibri"/>
              <a:sym typeface="Calibri"/>
            </a:rPr>
            <a:t>any</a:t>
          </a:r>
          <a:r>
            <a:rPr lang="en-US" sz="1100">
              <a:solidFill>
                <a:srgbClr val="000000"/>
              </a:solidFill>
              <a:latin typeface="Calibri"/>
              <a:ea typeface="Calibri"/>
              <a:cs typeface="Calibri"/>
              <a:sym typeface="Calibri"/>
            </a:rPr>
            <a:t> number of outputs. A two-way data table has two inputs but only </a:t>
          </a:r>
          <a:r>
            <a:rPr i="1" lang="en-US" sz="1100">
              <a:solidFill>
                <a:srgbClr val="000000"/>
              </a:solidFill>
              <a:latin typeface="Calibri"/>
              <a:ea typeface="Calibri"/>
              <a:cs typeface="Calibri"/>
              <a:sym typeface="Calibri"/>
            </a:rPr>
            <a:t>one</a:t>
          </a:r>
          <a:r>
            <a:rPr lang="en-US" sz="1100">
              <a:solidFill>
                <a:srgbClr val="000000"/>
              </a:solidFill>
              <a:latin typeface="Calibri"/>
              <a:ea typeface="Calibri"/>
              <a:cs typeface="Calibri"/>
              <a:sym typeface="Calibri"/>
            </a:rPr>
            <a:t> output. Both of these are discussed here.</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i="0" lang="en-US" sz="1100">
              <a:solidFill>
                <a:srgbClr val="000000"/>
              </a:solidFill>
              <a:latin typeface="Calibri"/>
              <a:ea typeface="Calibri"/>
              <a:cs typeface="Calibri"/>
              <a:sym typeface="Calibri"/>
            </a:rPr>
            <a:t>You find the Data Table option (for one-way or two-way data tables) under the What-If Analysis dropdown on the Data ribbon, as shown to the right.</a:t>
          </a:r>
          <a:endParaRPr sz="1100">
            <a:solidFill>
              <a:srgbClr val="000000"/>
            </a:solidFill>
            <a:latin typeface="Calibri"/>
            <a:ea typeface="Calibri"/>
            <a:cs typeface="Calibri"/>
            <a:sym typeface="Calibri"/>
          </a:endParaRPr>
        </a:p>
      </xdr:txBody>
    </xdr:sp>
    <xdr:clientData fLocksWithSheet="0"/>
  </xdr:oneCellAnchor>
  <xdr:oneCellAnchor>
    <xdr:from>
      <xdr:col>1</xdr:col>
      <xdr:colOff>-9525</xdr:colOff>
      <xdr:row>100</xdr:row>
      <xdr:rowOff>-9525</xdr:rowOff>
    </xdr:from>
    <xdr:ext cx="4762500" cy="6686550"/>
    <xdr:sp>
      <xdr:nvSpPr>
        <xdr:cNvPr id="139" name="Shape 139"/>
        <xdr:cNvSpPr/>
      </xdr:nvSpPr>
      <xdr:spPr>
        <a:xfrm>
          <a:off x="2979038" y="446250"/>
          <a:ext cx="4733925" cy="666750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Creating a Two-Way Data Table</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Two-way tables allow you to vary </a:t>
          </a:r>
          <a:r>
            <a:rPr i="1" lang="en-US" sz="1100">
              <a:solidFill>
                <a:srgbClr val="000000"/>
              </a:solidFill>
              <a:latin typeface="Calibri"/>
              <a:ea typeface="Calibri"/>
              <a:cs typeface="Calibri"/>
              <a:sym typeface="Calibri"/>
            </a:rPr>
            <a:t>two</a:t>
          </a:r>
          <a:r>
            <a:rPr lang="en-US" sz="1100">
              <a:solidFill>
                <a:srgbClr val="000000"/>
              </a:solidFill>
              <a:latin typeface="Calibri"/>
              <a:ea typeface="Calibri"/>
              <a:cs typeface="Calibri"/>
              <a:sym typeface="Calibri"/>
            </a:rPr>
            <a:t> inputs, one along a row and one along a column, and capture a </a:t>
          </a:r>
          <a:r>
            <a:rPr i="1" lang="en-US" sz="1100">
              <a:solidFill>
                <a:srgbClr val="000000"/>
              </a:solidFill>
              <a:latin typeface="Calibri"/>
              <a:ea typeface="Calibri"/>
              <a:cs typeface="Calibri"/>
              <a:sym typeface="Calibri"/>
            </a:rPr>
            <a:t>single</a:t>
          </a:r>
          <a:r>
            <a:rPr lang="en-US" sz="1100">
              <a:solidFill>
                <a:srgbClr val="000000"/>
              </a:solidFill>
              <a:latin typeface="Calibri"/>
              <a:ea typeface="Calibri"/>
              <a:cs typeface="Calibri"/>
              <a:sym typeface="Calibri"/>
            </a:rPr>
            <a:t> output in the body of the table. The example to the right illustrates this, where the annual interest rate and the amount of the down payment both vary, and the single output is the monthly payment.</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To create this table (which has already been done):</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Enter the formula </a:t>
          </a:r>
          <a:r>
            <a:rPr b="1" lang="en-US" sz="1100">
              <a:solidFill>
                <a:srgbClr val="000000"/>
              </a:solidFill>
              <a:latin typeface="Calibri"/>
              <a:ea typeface="Calibri"/>
              <a:cs typeface="Calibri"/>
              <a:sym typeface="Calibri"/>
            </a:rPr>
            <a:t>=L34</a:t>
          </a:r>
          <a:r>
            <a:rPr lang="en-US" sz="1100">
              <a:solidFill>
                <a:srgbClr val="000000"/>
              </a:solidFill>
              <a:latin typeface="Calibri"/>
              <a:ea typeface="Calibri"/>
              <a:cs typeface="Calibri"/>
              <a:sym typeface="Calibri"/>
            </a:rPr>
            <a:t> for the single output in the </a:t>
          </a:r>
          <a:r>
            <a:rPr i="1" lang="en-US" sz="1100">
              <a:solidFill>
                <a:srgbClr val="000000"/>
              </a:solidFill>
              <a:latin typeface="Calibri"/>
              <a:ea typeface="Calibri"/>
              <a:cs typeface="Calibri"/>
              <a:sym typeface="Calibri"/>
            </a:rPr>
            <a:t>upper left corner</a:t>
          </a:r>
          <a:r>
            <a:rPr lang="en-US" sz="1100">
              <a:solidFill>
                <a:srgbClr val="000000"/>
              </a:solidFill>
              <a:latin typeface="Calibri"/>
              <a:ea typeface="Calibri"/>
              <a:cs typeface="Calibri"/>
              <a:sym typeface="Calibri"/>
            </a:rPr>
            <a:t>, cell K102, of the data table. (Again, this cell has been colored gray for emphasis.) Enter any sequence of down payments to the right of this and any sequence of interest rates below this. Next, select Data Table from the What-If Analysis dropdown, and enter L29 as the row input cell and L31 as the column input cell as shown to the right.</a:t>
          </a:r>
          <a:endParaRPr sz="1400"/>
        </a:p>
        <a:p>
          <a:pPr indent="0" lvl="0" marL="0" rtl="0" algn="l">
            <a:spcBef>
              <a:spcPts val="0"/>
            </a:spcBef>
            <a:spcAft>
              <a:spcPts val="0"/>
            </a:spcAft>
            <a:buNone/>
          </a:pPr>
          <a:r>
            <a:t/>
          </a:r>
          <a:endParaRPr b="1"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As with one-way tables, you can tell you</a:t>
          </a:r>
          <a:r>
            <a:rPr lang="en-US" sz="1100">
              <a:solidFill>
                <a:srgbClr val="000000"/>
              </a:solidFill>
              <a:latin typeface="Calibri"/>
              <a:ea typeface="Calibri"/>
              <a:cs typeface="Calibri"/>
              <a:sym typeface="Calibri"/>
            </a:rPr>
            <a:t> have a data table by looking at any of the "answer" cells, such as cell L103. Each contains the formula </a:t>
          </a:r>
          <a:r>
            <a:rPr b="1" lang="en-US" sz="1100">
              <a:solidFill>
                <a:srgbClr val="000000"/>
              </a:solidFill>
              <a:latin typeface="Calibri"/>
              <a:ea typeface="Calibri"/>
              <a:cs typeface="Calibri"/>
              <a:sym typeface="Calibri"/>
            </a:rPr>
            <a:t>=TABLE(L29,L31)</a:t>
          </a:r>
          <a:r>
            <a:rPr b="0" lang="en-US" sz="1100">
              <a:solidFill>
                <a:srgbClr val="000000"/>
              </a:solidFill>
              <a:latin typeface="Calibri"/>
              <a:ea typeface="Calibri"/>
              <a:cs typeface="Calibri"/>
              <a:sym typeface="Calibri"/>
            </a:rPr>
            <a:t>, surrounded by curly brackets. This formula indicates that cell L29 is the row input cell and cell L31 is the column input cell. In words, the values for down payment go across the top </a:t>
          </a:r>
          <a:r>
            <a:rPr b="0" i="1" lang="en-US" sz="1100">
              <a:solidFill>
                <a:srgbClr val="000000"/>
              </a:solidFill>
              <a:latin typeface="Calibri"/>
              <a:ea typeface="Calibri"/>
              <a:cs typeface="Calibri"/>
              <a:sym typeface="Calibri"/>
            </a:rPr>
            <a:t>row</a:t>
          </a:r>
          <a:r>
            <a:rPr b="0" lang="en-US" sz="1100">
              <a:solidFill>
                <a:srgbClr val="000000"/>
              </a:solidFill>
              <a:latin typeface="Calibri"/>
              <a:ea typeface="Calibri"/>
              <a:cs typeface="Calibri"/>
              <a:sym typeface="Calibri"/>
            </a:rPr>
            <a:t> of the table, and the values for interest rate go down the left </a:t>
          </a:r>
          <a:r>
            <a:rPr b="0" i="1" lang="en-US" sz="1100">
              <a:solidFill>
                <a:srgbClr val="000000"/>
              </a:solidFill>
              <a:latin typeface="Calibri"/>
              <a:ea typeface="Calibri"/>
              <a:cs typeface="Calibri"/>
              <a:sym typeface="Calibri"/>
            </a:rPr>
            <a:t>column </a:t>
          </a:r>
          <a:r>
            <a:rPr b="0" i="0" lang="en-US" sz="1100">
              <a:solidFill>
                <a:srgbClr val="000000"/>
              </a:solidFill>
              <a:latin typeface="Calibri"/>
              <a:ea typeface="Calibri"/>
              <a:cs typeface="Calibri"/>
              <a:sym typeface="Calibri"/>
            </a:rPr>
            <a:t>of the table.</a:t>
          </a:r>
          <a:endParaRPr sz="1400"/>
        </a:p>
        <a:p>
          <a:pPr indent="0" lvl="0" marL="0" marR="0" rtl="0" algn="l">
            <a:lnSpc>
              <a:spcPct val="100000"/>
            </a:lnSpc>
            <a:spcBef>
              <a:spcPts val="0"/>
            </a:spcBef>
            <a:spcAft>
              <a:spcPts val="0"/>
            </a:spcAft>
            <a:buSzPts val="1100"/>
            <a:buFont typeface="Arial"/>
            <a:buNone/>
          </a:pPr>
          <a:r>
            <a:t/>
          </a:r>
          <a:endParaRPr b="0" i="0"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b="0" i="0" lang="en-US" sz="1100">
              <a:solidFill>
                <a:srgbClr val="000000"/>
              </a:solidFill>
              <a:latin typeface="Calibri"/>
              <a:ea typeface="Calibri"/>
              <a:cs typeface="Calibri"/>
              <a:sym typeface="Calibri"/>
            </a:rPr>
            <a:t>Remember that a two-way data table allows only </a:t>
          </a:r>
          <a:r>
            <a:rPr b="0" i="1" lang="en-US" sz="1100">
              <a:solidFill>
                <a:srgbClr val="000000"/>
              </a:solidFill>
              <a:latin typeface="Calibri"/>
              <a:ea typeface="Calibri"/>
              <a:cs typeface="Calibri"/>
              <a:sym typeface="Calibri"/>
            </a:rPr>
            <a:t>one </a:t>
          </a:r>
          <a:r>
            <a:rPr b="0" i="0" lang="en-US" sz="1100">
              <a:solidFill>
                <a:srgbClr val="000000"/>
              </a:solidFill>
              <a:latin typeface="Calibri"/>
              <a:ea typeface="Calibri"/>
              <a:cs typeface="Calibri"/>
              <a:sym typeface="Calibri"/>
            </a:rPr>
            <a:t>output. If you want to analyze multiple outputs, you have to create multiple two-way data tables, one for each output.</a:t>
          </a:r>
          <a:endParaRPr sz="1400"/>
        </a:p>
        <a:p>
          <a:pPr indent="0" lvl="0" marL="0" marR="0" rtl="0" algn="l">
            <a:lnSpc>
              <a:spcPct val="100000"/>
            </a:lnSpc>
            <a:spcBef>
              <a:spcPts val="0"/>
            </a:spcBef>
            <a:spcAft>
              <a:spcPts val="0"/>
            </a:spcAft>
            <a:buSzPts val="1100"/>
            <a:buFont typeface="Arial"/>
            <a:buNone/>
          </a:pPr>
          <a:r>
            <a:t/>
          </a:r>
          <a:endParaRPr b="0" i="0"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b="0" lang="en-US" sz="1100">
              <a:solidFill>
                <a:srgbClr val="000000"/>
              </a:solidFill>
              <a:latin typeface="Calibri"/>
              <a:ea typeface="Calibri"/>
              <a:cs typeface="Calibri"/>
              <a:sym typeface="Calibri"/>
            </a:rPr>
            <a:t>Try it! Create a two-way data table to the right that calculates the total interest paid for each value of the number of payments from 12 to 60 in increments of 12, and each down payment from $4000 to $6000 in increments of $1000. Put the down payments along the top and the numbers of payments along the side. (Scroll to the right for the answer.)</a:t>
          </a:r>
          <a:endParaRPr sz="1100">
            <a:solidFill>
              <a:srgbClr val="000000"/>
            </a:solidFill>
          </a:endParaRPr>
        </a:p>
        <a:p>
          <a:pPr indent="0" lvl="0" marL="0" marR="0" rtl="0" algn="l">
            <a:lnSpc>
              <a:spcPct val="100000"/>
            </a:lnSpc>
            <a:spcBef>
              <a:spcPts val="0"/>
            </a:spcBef>
            <a:spcAft>
              <a:spcPts val="0"/>
            </a:spcAft>
            <a:buSzPts val="1100"/>
            <a:buFont typeface="Arial"/>
            <a:buNone/>
          </a:pPr>
          <a:r>
            <a:t/>
          </a:r>
          <a:endParaRPr sz="1100">
            <a:solidFill>
              <a:srgbClr val="000000"/>
            </a:solidFill>
          </a:endParaRPr>
        </a:p>
      </xdr:txBody>
    </xdr:sp>
    <xdr:clientData fLocksWithSheet="0"/>
  </xdr:oneCellAnchor>
  <xdr:oneCellAnchor>
    <xdr:from>
      <xdr:col>1</xdr:col>
      <xdr:colOff>-9525</xdr:colOff>
      <xdr:row>135</xdr:row>
      <xdr:rowOff>-9525</xdr:rowOff>
    </xdr:from>
    <xdr:ext cx="4762500" cy="3390900"/>
    <xdr:sp>
      <xdr:nvSpPr>
        <xdr:cNvPr id="140" name="Shape 140"/>
        <xdr:cNvSpPr/>
      </xdr:nvSpPr>
      <xdr:spPr>
        <a:xfrm>
          <a:off x="2979038" y="2094075"/>
          <a:ext cx="4733925" cy="337185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Recalculation and Data Tables</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Some data tables are very long (many rows), and each value might require the recalculation of a complex business model. Therefore, the recalculation of the entire data table can take a while, several seconds or even minutes. For this reason, Excel allows you to select the </a:t>
          </a:r>
          <a:r>
            <a:rPr b="1" lang="en-US" sz="1100">
              <a:solidFill>
                <a:srgbClr val="000000"/>
              </a:solidFill>
              <a:latin typeface="Calibri"/>
              <a:ea typeface="Calibri"/>
              <a:cs typeface="Calibri"/>
              <a:sym typeface="Calibri"/>
            </a:rPr>
            <a:t>Automatic Except for Data Tables</a:t>
          </a:r>
          <a:r>
            <a:rPr lang="en-US" sz="1100">
              <a:solidFill>
                <a:srgbClr val="000000"/>
              </a:solidFill>
              <a:latin typeface="Calibri"/>
              <a:ea typeface="Calibri"/>
              <a:cs typeface="Calibri"/>
              <a:sym typeface="Calibri"/>
            </a:rPr>
            <a:t> calculation option from the Formulas ribbon, as shown to the right. In this case, the data tables won't recalculate until you force them to by pressing the F9 key.</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marR="0" rtl="0" algn="l">
            <a:lnSpc>
              <a:spcPct val="100000"/>
            </a:lnSpc>
            <a:spcBef>
              <a:spcPts val="0"/>
            </a:spcBef>
            <a:spcAft>
              <a:spcPts val="0"/>
            </a:spcAft>
            <a:buClr>
              <a:srgbClr val="000000"/>
            </a:buClr>
            <a:buSzPts val="1100"/>
            <a:buFont typeface="Calibri"/>
            <a:buNone/>
          </a:pPr>
          <a:r>
            <a:rPr b="0" lang="en-US" sz="1100">
              <a:solidFill>
                <a:srgbClr val="000000"/>
              </a:solidFill>
              <a:latin typeface="Calibri"/>
              <a:ea typeface="Calibri"/>
              <a:cs typeface="Calibri"/>
              <a:sym typeface="Calibri"/>
            </a:rPr>
            <a:t>Try it again! Check that the calculation setting is Automatic (the default setting), and create</a:t>
          </a:r>
          <a:r>
            <a:rPr b="0" lang="en-US" sz="1100">
              <a:solidFill>
                <a:srgbClr val="000000"/>
              </a:solidFill>
              <a:latin typeface="Calibri"/>
              <a:ea typeface="Calibri"/>
              <a:cs typeface="Calibri"/>
              <a:sym typeface="Calibri"/>
            </a:rPr>
            <a:t> any data table to the right</a:t>
          </a:r>
          <a:r>
            <a:rPr b="0" lang="en-US" sz="1100">
              <a:solidFill>
                <a:srgbClr val="000000"/>
              </a:solidFill>
              <a:latin typeface="Calibri"/>
              <a:ea typeface="Calibri"/>
              <a:cs typeface="Calibri"/>
              <a:sym typeface="Calibri"/>
            </a:rPr>
            <a:t>. Next, change the calculation setting from Automatic to Automatic</a:t>
          </a:r>
          <a:r>
            <a:rPr b="0" lang="en-US" sz="1100">
              <a:solidFill>
                <a:srgbClr val="000000"/>
              </a:solidFill>
              <a:latin typeface="Calibri"/>
              <a:ea typeface="Calibri"/>
              <a:cs typeface="Calibri"/>
              <a:sym typeface="Calibri"/>
            </a:rPr>
            <a:t> Except for Data Tables and create the data table again. You should see the same value throughout the table, which is disconcerting. But you can press the F9 key to get the correct answers. Then change the calculation setting back to Automatic.</a:t>
          </a:r>
          <a:endParaRPr sz="1100">
            <a:solidFill>
              <a:srgbClr val="000000"/>
            </a:solidFill>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xdr:txBody>
    </xdr:sp>
    <xdr:clientData fLocksWithSheet="0"/>
  </xdr:oneCellAnchor>
  <xdr:oneCellAnchor>
    <xdr:from>
      <xdr:col>10</xdr:col>
      <xdr:colOff>0</xdr:colOff>
      <xdr:row>3</xdr:row>
      <xdr:rowOff>0</xdr:rowOff>
    </xdr:from>
    <xdr:ext cx="2876550" cy="942975"/>
    <xdr:pic>
      <xdr:nvPicPr>
        <xdr:cNvPr id="0" name="image71.png"/>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0</xdr:colOff>
      <xdr:row>46</xdr:row>
      <xdr:rowOff>0</xdr:rowOff>
    </xdr:from>
    <xdr:ext cx="2219325" cy="1028700"/>
    <xdr:pic>
      <xdr:nvPicPr>
        <xdr:cNvPr id="0" name="image75.png"/>
        <xdr:cNvPicPr preferRelativeResize="0"/>
      </xdr:nvPicPr>
      <xdr:blipFill>
        <a:blip cstate="print" r:embed="rId2"/>
        <a:stretch>
          <a:fillRect/>
        </a:stretch>
      </xdr:blipFill>
      <xdr:spPr>
        <a:prstGeom prst="rect">
          <a:avLst/>
        </a:prstGeom>
        <a:noFill/>
      </xdr:spPr>
    </xdr:pic>
    <xdr:clientData fLocksWithSheet="0"/>
  </xdr:oneCellAnchor>
  <xdr:oneCellAnchor>
    <xdr:from>
      <xdr:col>10</xdr:col>
      <xdr:colOff>0</xdr:colOff>
      <xdr:row>109</xdr:row>
      <xdr:rowOff>0</xdr:rowOff>
    </xdr:from>
    <xdr:ext cx="2247900" cy="1257300"/>
    <xdr:pic>
      <xdr:nvPicPr>
        <xdr:cNvPr id="0" name="image70.png"/>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0</xdr:colOff>
      <xdr:row>136</xdr:row>
      <xdr:rowOff>0</xdr:rowOff>
    </xdr:from>
    <xdr:ext cx="1162050" cy="762000"/>
    <xdr:pic>
      <xdr:nvPicPr>
        <xdr:cNvPr id="0" name="image74.png"/>
        <xdr:cNvPicPr preferRelativeResize="0"/>
      </xdr:nvPicPr>
      <xdr:blipFill>
        <a:blip cstate="print" r:embed="rId4"/>
        <a:stretch>
          <a:fillRect/>
        </a:stretch>
      </xdr:blipFill>
      <xdr:spPr>
        <a:prstGeom prst="rect">
          <a:avLst/>
        </a:prstGeom>
        <a:noFill/>
      </xdr:spPr>
    </xdr:pic>
    <xdr:clientData fLocksWithSheet="0"/>
  </xdr:oneCellAnchor>
  <xdr:oneCellAnchor>
    <xdr:from>
      <xdr:col>9</xdr:col>
      <xdr:colOff>657225</xdr:colOff>
      <xdr:row>140</xdr:row>
      <xdr:rowOff>0</xdr:rowOff>
    </xdr:from>
    <xdr:ext cx="1724025" cy="609600"/>
    <xdr:pic>
      <xdr:nvPicPr>
        <xdr:cNvPr id="0" name="image73.png"/>
        <xdr:cNvPicPr preferRelativeResize="0"/>
      </xdr:nvPicPr>
      <xdr:blipFill>
        <a:blip cstate="print" r:embed="rId5"/>
        <a:stretch>
          <a:fillRect/>
        </a:stretch>
      </xdr:blipFill>
      <xdr:spPr>
        <a:prstGeom prst="rect">
          <a:avLst/>
        </a:prstGeom>
        <a:noFill/>
      </xdr:spPr>
    </xdr:pic>
    <xdr:clientData fLocksWithSheet="0"/>
  </xdr:oneCellAnchor>
  <xdr:oneCellAnchor>
    <xdr:from>
      <xdr:col>11</xdr:col>
      <xdr:colOff>933450</xdr:colOff>
      <xdr:row>7</xdr:row>
      <xdr:rowOff>161925</xdr:rowOff>
    </xdr:from>
    <xdr:ext cx="1076325" cy="619125"/>
    <xdr:pic>
      <xdr:nvPicPr>
        <xdr:cNvPr id="0" name="image72.png"/>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xdr:colOff>
      <xdr:row>1</xdr:row>
      <xdr:rowOff>171450</xdr:rowOff>
    </xdr:from>
    <xdr:ext cx="4743450" cy="7696200"/>
    <xdr:sp>
      <xdr:nvSpPr>
        <xdr:cNvPr id="141" name="Shape 141"/>
        <xdr:cNvSpPr/>
      </xdr:nvSpPr>
      <xdr:spPr>
        <a:xfrm>
          <a:off x="2983800" y="0"/>
          <a:ext cx="4724400" cy="756000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Goal Seek: Solving One Equation in One Unknown</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Do you remember your high</a:t>
          </a:r>
          <a:r>
            <a:rPr lang="en-US" sz="1100">
              <a:solidFill>
                <a:srgbClr val="000000"/>
              </a:solidFill>
              <a:latin typeface="Calibri"/>
              <a:ea typeface="Calibri"/>
              <a:cs typeface="Calibri"/>
              <a:sym typeface="Calibri"/>
            </a:rPr>
            <a:t> school algebra class where you had to solve a single equation for a single unknown value? You can do this in Excel with the Goal Seek tool. The unknown is called a </a:t>
          </a:r>
          <a:r>
            <a:rPr b="1" lang="en-US" sz="1100">
              <a:solidFill>
                <a:srgbClr val="000000"/>
              </a:solidFill>
              <a:latin typeface="Calibri"/>
              <a:ea typeface="Calibri"/>
              <a:cs typeface="Calibri"/>
              <a:sym typeface="Calibri"/>
            </a:rPr>
            <a:t>changing cell</a:t>
          </a:r>
          <a:r>
            <a:rPr b="0" lang="en-US" sz="1100">
              <a:solidFill>
                <a:srgbClr val="000000"/>
              </a:solidFill>
              <a:latin typeface="Calibri"/>
              <a:ea typeface="Calibri"/>
              <a:cs typeface="Calibri"/>
              <a:sym typeface="Calibri"/>
            </a:rPr>
            <a:t>. Essentially, you want to change the value in this cell to force a </a:t>
          </a:r>
          <a:r>
            <a:rPr b="0" i="1" lang="en-US" sz="1100">
              <a:solidFill>
                <a:srgbClr val="000000"/>
              </a:solidFill>
              <a:latin typeface="Calibri"/>
              <a:ea typeface="Calibri"/>
              <a:cs typeface="Calibri"/>
              <a:sym typeface="Calibri"/>
            </a:rPr>
            <a:t>formula </a:t>
          </a:r>
          <a:r>
            <a:rPr b="0" i="0" lang="en-US" sz="1100">
              <a:solidFill>
                <a:srgbClr val="000000"/>
              </a:solidFill>
              <a:latin typeface="Calibri"/>
              <a:ea typeface="Calibri"/>
              <a:cs typeface="Calibri"/>
              <a:sym typeface="Calibri"/>
            </a:rPr>
            <a:t>in some other cell to equal a specified value. </a:t>
          </a:r>
          <a:endParaRPr sz="1400"/>
        </a:p>
        <a:p>
          <a:pPr indent="0" lvl="0" marL="0" rtl="0" algn="l">
            <a:spcBef>
              <a:spcPts val="0"/>
            </a:spcBef>
            <a:spcAft>
              <a:spcPts val="0"/>
            </a:spcAft>
            <a:buNone/>
          </a:pPr>
          <a:r>
            <a:t/>
          </a:r>
          <a:endParaRPr b="0" i="0" sz="1100">
            <a:solidFill>
              <a:srgbClr val="000000"/>
            </a:solidFill>
            <a:latin typeface="Calibri"/>
            <a:ea typeface="Calibri"/>
            <a:cs typeface="Calibri"/>
            <a:sym typeface="Calibri"/>
          </a:endParaRPr>
        </a:p>
        <a:p>
          <a:pPr indent="0" lvl="0" marL="0" rtl="0" algn="l">
            <a:spcBef>
              <a:spcPts val="0"/>
            </a:spcBef>
            <a:spcAft>
              <a:spcPts val="0"/>
            </a:spcAft>
            <a:buNone/>
          </a:pPr>
          <a:r>
            <a:rPr b="0" i="0" lang="en-US" sz="1100">
              <a:solidFill>
                <a:srgbClr val="000000"/>
              </a:solidFill>
              <a:latin typeface="Calibri"/>
              <a:ea typeface="Calibri"/>
              <a:cs typeface="Calibri"/>
              <a:sym typeface="Calibri"/>
            </a:rPr>
            <a:t>A simple example of this appears below and to the right. Demand for a company's product is determined by a linear demand curve: the higher the price, the lower the demand. The company produces exactly enough to meet demand, with the given fixed and variable costs of production. The company wants to find the breakeven price, that is, the price that makes profit equal to 0. This breakeven price can be found with Goal Seek. Here are the steps. (Before you do this, you might see if you can find the breakeven price by trial and error, by entering different values in cell L32. If nothing else, this will help you understand the model better, and it will give you a better appreciation of Goal Seek.)</a:t>
          </a:r>
          <a:endParaRPr sz="1400"/>
        </a:p>
        <a:p>
          <a:pPr indent="0" lvl="0" marL="0" rtl="0" algn="l">
            <a:spcBef>
              <a:spcPts val="0"/>
            </a:spcBef>
            <a:spcAft>
              <a:spcPts val="0"/>
            </a:spcAft>
            <a:buNone/>
          </a:pPr>
          <a:r>
            <a:t/>
          </a:r>
          <a:endParaRPr b="0" i="0" sz="1100">
            <a:solidFill>
              <a:srgbClr val="000000"/>
            </a:solidFill>
            <a:latin typeface="Calibri"/>
            <a:ea typeface="Calibri"/>
            <a:cs typeface="Calibri"/>
            <a:sym typeface="Calibri"/>
          </a:endParaRPr>
        </a:p>
        <a:p>
          <a:pPr indent="0" lvl="0" marL="0" rtl="0" algn="l">
            <a:spcBef>
              <a:spcPts val="0"/>
            </a:spcBef>
            <a:spcAft>
              <a:spcPts val="0"/>
            </a:spcAft>
            <a:buNone/>
          </a:pPr>
          <a:r>
            <a:rPr b="0" i="0" lang="en-US" sz="1100">
              <a:solidFill>
                <a:srgbClr val="000000"/>
              </a:solidFill>
              <a:latin typeface="Calibri"/>
              <a:ea typeface="Calibri"/>
              <a:cs typeface="Calibri"/>
              <a:sym typeface="Calibri"/>
            </a:rPr>
            <a:t>1. Choose Goal Seek from the What-If Analysis dropdown on the Data ribbon (see to the right)</a:t>
          </a:r>
          <a:endParaRPr sz="1400"/>
        </a:p>
        <a:p>
          <a:pPr indent="0" lvl="0" marL="0" rtl="0" algn="l">
            <a:spcBef>
              <a:spcPts val="0"/>
            </a:spcBef>
            <a:spcAft>
              <a:spcPts val="0"/>
            </a:spcAft>
            <a:buNone/>
          </a:pPr>
          <a:r>
            <a:t/>
          </a:r>
          <a:endParaRPr b="0" i="0" sz="1100">
            <a:solidFill>
              <a:srgbClr val="000000"/>
            </a:solidFill>
            <a:latin typeface="Calibri"/>
            <a:ea typeface="Calibri"/>
            <a:cs typeface="Calibri"/>
            <a:sym typeface="Calibri"/>
          </a:endParaRPr>
        </a:p>
        <a:p>
          <a:pPr indent="0" lvl="0" marL="0" rtl="0" algn="l">
            <a:spcBef>
              <a:spcPts val="0"/>
            </a:spcBef>
            <a:spcAft>
              <a:spcPts val="0"/>
            </a:spcAft>
            <a:buNone/>
          </a:pPr>
          <a:r>
            <a:rPr b="0" i="0" lang="en-US" sz="1100">
              <a:solidFill>
                <a:srgbClr val="000000"/>
              </a:solidFill>
              <a:latin typeface="Calibri"/>
              <a:ea typeface="Calibri"/>
              <a:cs typeface="Calibri"/>
              <a:sym typeface="Calibri"/>
            </a:rPr>
            <a:t>2. Fill in the Goal Seek dialog box as shown to the right. Specifically, the price in cell L32 should be changed so that the profit in cell L39 is driven to 0.</a:t>
          </a:r>
          <a:endParaRPr sz="1400"/>
        </a:p>
        <a:p>
          <a:pPr indent="0" lvl="0" marL="0" rtl="0" algn="l">
            <a:spcBef>
              <a:spcPts val="0"/>
            </a:spcBef>
            <a:spcAft>
              <a:spcPts val="0"/>
            </a:spcAft>
            <a:buNone/>
          </a:pPr>
          <a:r>
            <a:t/>
          </a:r>
          <a:endParaRPr b="0" i="0" sz="1100">
            <a:solidFill>
              <a:srgbClr val="000000"/>
            </a:solidFill>
            <a:latin typeface="Calibri"/>
            <a:ea typeface="Calibri"/>
            <a:cs typeface="Calibri"/>
            <a:sym typeface="Calibri"/>
          </a:endParaRPr>
        </a:p>
        <a:p>
          <a:pPr indent="0" lvl="0" marL="0" rtl="0" algn="l">
            <a:spcBef>
              <a:spcPts val="0"/>
            </a:spcBef>
            <a:spcAft>
              <a:spcPts val="0"/>
            </a:spcAft>
            <a:buNone/>
          </a:pPr>
          <a:r>
            <a:rPr b="0" i="0" lang="en-US" sz="1100">
              <a:solidFill>
                <a:srgbClr val="000000"/>
              </a:solidFill>
              <a:latin typeface="Calibri"/>
              <a:ea typeface="Calibri"/>
              <a:cs typeface="Calibri"/>
              <a:sym typeface="Calibri"/>
            </a:rPr>
            <a:t>If you try this, you will see the Goal Seek Status dialog box to the right, and you will see that the the price should be set to $22.57. This price makes demand equal to 3900, so the company sells 3900 units and makes $2.57 on each of them, which is just enough to offset the $10,000 fixed cost. The calculations with this unit price are shown in column N.</a:t>
          </a:r>
          <a:endParaRPr sz="1400"/>
        </a:p>
        <a:p>
          <a:pPr indent="0" lvl="0" marL="0" rtl="0" algn="l">
            <a:spcBef>
              <a:spcPts val="0"/>
            </a:spcBef>
            <a:spcAft>
              <a:spcPts val="0"/>
            </a:spcAft>
            <a:buNone/>
          </a:pPr>
          <a:r>
            <a:t/>
          </a:r>
          <a:endParaRPr b="0" i="0" sz="1100">
            <a:solidFill>
              <a:srgbClr val="000000"/>
            </a:solidFill>
            <a:latin typeface="Calibri"/>
            <a:ea typeface="Calibri"/>
            <a:cs typeface="Calibri"/>
            <a:sym typeface="Calibri"/>
          </a:endParaRPr>
        </a:p>
        <a:p>
          <a:pPr indent="0" lvl="0" marL="0" rtl="0" algn="l">
            <a:spcBef>
              <a:spcPts val="0"/>
            </a:spcBef>
            <a:spcAft>
              <a:spcPts val="0"/>
            </a:spcAft>
            <a:buNone/>
          </a:pPr>
          <a:r>
            <a:rPr b="0" i="0" lang="en-US" sz="1100">
              <a:solidFill>
                <a:srgbClr val="000000"/>
              </a:solidFill>
              <a:latin typeface="Calibri"/>
              <a:ea typeface="Calibri"/>
              <a:cs typeface="Calibri"/>
              <a:sym typeface="Calibri"/>
            </a:rPr>
            <a:t>Try it! Use Goal Seek to find the price that makes profit equal to $30,000.</a:t>
          </a:r>
          <a:endParaRPr sz="1400"/>
        </a:p>
        <a:p>
          <a:pPr indent="0" lvl="0" marL="0" rtl="0" algn="l">
            <a:spcBef>
              <a:spcPts val="0"/>
            </a:spcBef>
            <a:spcAft>
              <a:spcPts val="0"/>
            </a:spcAft>
            <a:buNone/>
          </a:pPr>
          <a:r>
            <a:t/>
          </a:r>
          <a:endParaRPr b="0" i="0" sz="1100">
            <a:solidFill>
              <a:srgbClr val="000000"/>
            </a:solidFill>
            <a:latin typeface="Calibri"/>
            <a:ea typeface="Calibri"/>
            <a:cs typeface="Calibri"/>
            <a:sym typeface="Calibri"/>
          </a:endParaRPr>
        </a:p>
        <a:p>
          <a:pPr indent="0" lvl="0" marL="0" rtl="0" algn="l">
            <a:spcBef>
              <a:spcPts val="0"/>
            </a:spcBef>
            <a:spcAft>
              <a:spcPts val="0"/>
            </a:spcAft>
            <a:buNone/>
          </a:pPr>
          <a:r>
            <a:rPr b="1" lang="en-US" sz="1100">
              <a:solidFill>
                <a:srgbClr val="000000"/>
              </a:solidFill>
              <a:latin typeface="Calibri"/>
              <a:ea typeface="Calibri"/>
              <a:cs typeface="Calibri"/>
              <a:sym typeface="Calibri"/>
            </a:rPr>
            <a:t>Note:</a:t>
          </a:r>
          <a:r>
            <a:rPr b="1" lang="en-US" sz="1100">
              <a:solidFill>
                <a:srgbClr val="000000"/>
              </a:solidFill>
              <a:latin typeface="Calibri"/>
              <a:ea typeface="Calibri"/>
              <a:cs typeface="Calibri"/>
              <a:sym typeface="Calibri"/>
            </a:rPr>
            <a:t> </a:t>
          </a:r>
          <a:r>
            <a:rPr lang="en-US" sz="1100">
              <a:solidFill>
                <a:srgbClr val="000000"/>
              </a:solidFill>
              <a:latin typeface="Calibri"/>
              <a:ea typeface="Calibri"/>
              <a:cs typeface="Calibri"/>
              <a:sym typeface="Calibri"/>
            </a:rPr>
            <a:t>For numerical reasons, Goal Seek might not force profit to </a:t>
          </a:r>
          <a:r>
            <a:rPr i="1" lang="en-US" sz="1100">
              <a:solidFill>
                <a:srgbClr val="000000"/>
              </a:solidFill>
              <a:latin typeface="Calibri"/>
              <a:ea typeface="Calibri"/>
              <a:cs typeface="Calibri"/>
              <a:sym typeface="Calibri"/>
            </a:rPr>
            <a:t>exactly </a:t>
          </a:r>
          <a:r>
            <a:rPr i="0" lang="en-US" sz="1100">
              <a:solidFill>
                <a:srgbClr val="000000"/>
              </a:solidFill>
              <a:latin typeface="Calibri"/>
              <a:ea typeface="Calibri"/>
              <a:cs typeface="Calibri"/>
              <a:sym typeface="Calibri"/>
            </a:rPr>
            <a:t>the value you specify; it sometimes only gets close. If this isn't close enough, you can change an Excel setting to make it closer. Go to Excel Preferences and choose the Calculation group. (See below and to the right.) Then change the "Maximum Change" to a smaller value (more zeros to the right of the decimal).</a:t>
          </a:r>
          <a:endParaRPr sz="1100">
            <a:solidFill>
              <a:srgbClr val="000000"/>
            </a:solidFill>
            <a:latin typeface="Calibri"/>
            <a:ea typeface="Calibri"/>
            <a:cs typeface="Calibri"/>
            <a:sym typeface="Calibri"/>
          </a:endParaRPr>
        </a:p>
      </xdr:txBody>
    </xdr:sp>
    <xdr:clientData fLocksWithSheet="0"/>
  </xdr:oneCellAnchor>
  <xdr:oneCellAnchor>
    <xdr:from>
      <xdr:col>10</xdr:col>
      <xdr:colOff>0</xdr:colOff>
      <xdr:row>3</xdr:row>
      <xdr:rowOff>0</xdr:rowOff>
    </xdr:from>
    <xdr:ext cx="2714625" cy="895350"/>
    <xdr:pic>
      <xdr:nvPicPr>
        <xdr:cNvPr id="0" name="image76.png"/>
        <xdr:cNvPicPr preferRelativeResize="0"/>
      </xdr:nvPicPr>
      <xdr:blipFill>
        <a:blip cstate="print" r:embed="rId1"/>
        <a:stretch>
          <a:fillRect/>
        </a:stretch>
      </xdr:blipFill>
      <xdr:spPr>
        <a:prstGeom prst="rect">
          <a:avLst/>
        </a:prstGeom>
        <a:noFill/>
      </xdr:spPr>
    </xdr:pic>
    <xdr:clientData fLocksWithSheet="0"/>
  </xdr:oneCellAnchor>
  <xdr:oneCellAnchor>
    <xdr:from>
      <xdr:col>13</xdr:col>
      <xdr:colOff>9525</xdr:colOff>
      <xdr:row>7</xdr:row>
      <xdr:rowOff>152400</xdr:rowOff>
    </xdr:from>
    <xdr:ext cx="1162050" cy="600075"/>
    <xdr:pic>
      <xdr:nvPicPr>
        <xdr:cNvPr id="0" name="image77.png"/>
        <xdr:cNvPicPr preferRelativeResize="0"/>
      </xdr:nvPicPr>
      <xdr:blipFill>
        <a:blip cstate="print" r:embed="rId2"/>
        <a:stretch>
          <a:fillRect/>
        </a:stretch>
      </xdr:blipFill>
      <xdr:spPr>
        <a:prstGeom prst="rect">
          <a:avLst/>
        </a:prstGeom>
        <a:noFill/>
      </xdr:spPr>
    </xdr:pic>
    <xdr:clientData fLocksWithSheet="0"/>
  </xdr:oneCellAnchor>
  <xdr:oneCellAnchor>
    <xdr:from>
      <xdr:col>10</xdr:col>
      <xdr:colOff>0</xdr:colOff>
      <xdr:row>11</xdr:row>
      <xdr:rowOff>0</xdr:rowOff>
    </xdr:from>
    <xdr:ext cx="2124075" cy="1428750"/>
    <xdr:pic>
      <xdr:nvPicPr>
        <xdr:cNvPr id="0" name="image90.png"/>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0</xdr:colOff>
      <xdr:row>20</xdr:row>
      <xdr:rowOff>0</xdr:rowOff>
    </xdr:from>
    <xdr:ext cx="2724150" cy="1466850"/>
    <xdr:pic>
      <xdr:nvPicPr>
        <xdr:cNvPr id="0" name="image78.png"/>
        <xdr:cNvPicPr preferRelativeResize="0"/>
      </xdr:nvPicPr>
      <xdr:blipFill>
        <a:blip cstate="print" r:embed="rId4"/>
        <a:stretch>
          <a:fillRect/>
        </a:stretch>
      </xdr:blipFill>
      <xdr:spPr>
        <a:prstGeom prst="rect">
          <a:avLst/>
        </a:prstGeom>
        <a:noFill/>
      </xdr:spPr>
    </xdr:pic>
    <xdr:clientData fLocksWithSheet="0"/>
  </xdr:oneCellAnchor>
  <xdr:oneCellAnchor>
    <xdr:from>
      <xdr:col>10</xdr:col>
      <xdr:colOff>0</xdr:colOff>
      <xdr:row>41</xdr:row>
      <xdr:rowOff>0</xdr:rowOff>
    </xdr:from>
    <xdr:ext cx="4248150" cy="3076575"/>
    <xdr:pic>
      <xdr:nvPicPr>
        <xdr:cNvPr id="0" name="image79.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xdr:colOff>
      <xdr:row>2</xdr:row>
      <xdr:rowOff>-9525</xdr:rowOff>
    </xdr:from>
    <xdr:ext cx="4895850" cy="6048375"/>
    <xdr:sp>
      <xdr:nvSpPr>
        <xdr:cNvPr id="142" name="Shape 142"/>
        <xdr:cNvSpPr/>
      </xdr:nvSpPr>
      <xdr:spPr>
        <a:xfrm>
          <a:off x="2907600" y="765338"/>
          <a:ext cx="4876800" cy="602932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Optimizing with Solver</a:t>
          </a:r>
          <a:endParaRPr sz="1400"/>
        </a:p>
        <a:p>
          <a:pPr indent="0" lvl="0" marL="0" rtl="0" algn="l">
            <a:spcBef>
              <a:spcPts val="0"/>
            </a:spcBef>
            <a:spcAft>
              <a:spcPts val="0"/>
            </a:spcAft>
            <a:buNone/>
          </a:pPr>
          <a:r>
            <a:t/>
          </a:r>
          <a:endParaRPr sz="1100">
            <a:solidFill>
              <a:srgbClr val="000000"/>
            </a:solidFill>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Solver is an add-in that ships with Excel but is developed by Frontline Systems, not Microsoft. It</a:t>
          </a:r>
          <a:r>
            <a:rPr lang="en-US" sz="1100">
              <a:solidFill>
                <a:srgbClr val="000000"/>
              </a:solidFill>
              <a:latin typeface="Calibri"/>
              <a:ea typeface="Calibri"/>
              <a:cs typeface="Calibri"/>
              <a:sym typeface="Calibri"/>
            </a:rPr>
            <a:t> is used for constrained optimization models. There is much more about Solver models than can possibly be covered here, but basically, you must first develop a spreadsheet model that starts with numerical inputs and values of decision variables, and then uses formulas that capture the business logic and eventually lead to an objective, such as profit or total cost, that you want to maximize or minimize. Then you fill out a Solver dialog box to indicate the objective, the decision variable cells, constraints that must be satisfied, and appropriate options. When you click the Solve button, the add-in uses powerful algorithms to find the optimal solution.</a:t>
          </a:r>
          <a:endParaRPr sz="1400"/>
        </a:p>
        <a:p>
          <a:pPr indent="0" lvl="0" marL="0" rtl="0" algn="l">
            <a:spcBef>
              <a:spcPts val="0"/>
            </a:spcBef>
            <a:spcAft>
              <a:spcPts val="0"/>
            </a:spcAft>
            <a:buNone/>
          </a:pPr>
          <a:r>
            <a:t/>
          </a:r>
          <a:endParaRPr sz="1100">
            <a:solidFill>
              <a:srgbClr val="000000"/>
            </a:solidFill>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A simple optimization model appears to the far right. The objective is to find the minimum-cost way to send units of some product from manufacturing plants to customer regions so that plant capacities are not exceeded and regional demands are met. The blue ranges contain given inputs </a:t>
          </a:r>
          <a:r>
            <a:rPr lang="en-US" sz="1100">
              <a:solidFill>
                <a:srgbClr val="000000"/>
              </a:solidFill>
              <a:latin typeface="Calibri"/>
              <a:ea typeface="Calibri"/>
              <a:cs typeface="Calibri"/>
              <a:sym typeface="Calibri"/>
            </a:rPr>
            <a:t>(the unit cost of transportation from plant sites to regions, the demands in the regions, and the capacities of the plants)</a:t>
          </a:r>
          <a:r>
            <a:rPr lang="en-US" sz="1100">
              <a:solidFill>
                <a:srgbClr val="000000"/>
              </a:solidFill>
              <a:latin typeface="Calibri"/>
              <a:ea typeface="Calibri"/>
              <a:cs typeface="Calibri"/>
              <a:sym typeface="Calibri"/>
            </a:rPr>
            <a:t>, the red cells are the decision variable cells, and the gray cell contains the objective to minimize. You can check the formulas in the yellow and gray cells that capture the business logic. The formulas are very simple for this model, but the logic can be much more complex in other models.</a:t>
          </a:r>
          <a:endParaRPr sz="1400"/>
        </a:p>
        <a:p>
          <a:pPr indent="0" lvl="0" marL="0" rtl="0" algn="l">
            <a:spcBef>
              <a:spcPts val="0"/>
            </a:spcBef>
            <a:spcAft>
              <a:spcPts val="0"/>
            </a:spcAft>
            <a:buNone/>
          </a:pPr>
          <a:r>
            <a:t/>
          </a:r>
          <a:endParaRPr sz="1100">
            <a:solidFill>
              <a:srgbClr val="000000"/>
            </a:solidFill>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You then invoke Solver from the Data ribbon and fill out its main dialog box as shown to the right. When you click the Solve button, you will see the Solver Results dialog box shown to the right, and the solution in the red decision variable cells to the right will be found, regardless of the original values in the red cells. This solution minimizes total cost, while satisfying capacity and demand constraints.</a:t>
          </a:r>
          <a:endParaRPr sz="1400"/>
        </a:p>
        <a:p>
          <a:pPr indent="0" lvl="0" marL="0" rtl="0" algn="l">
            <a:spcBef>
              <a:spcPts val="0"/>
            </a:spcBef>
            <a:spcAft>
              <a:spcPts val="0"/>
            </a:spcAft>
            <a:buNone/>
          </a:pPr>
          <a:r>
            <a:t/>
          </a:r>
          <a:endParaRPr sz="1100">
            <a:solidFill>
              <a:srgbClr val="000000"/>
            </a:solidFill>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Note: If Solver is not on your Data ribbon, you will need to add it in. Select Add-Ins from the Tools menu and check the Solver item, as shown below.</a:t>
          </a:r>
          <a:endParaRPr sz="1100">
            <a:solidFill>
              <a:srgbClr val="000000"/>
            </a:solidFill>
          </a:endParaRPr>
        </a:p>
      </xdr:txBody>
    </xdr:sp>
    <xdr:clientData fLocksWithSheet="0"/>
  </xdr:oneCellAnchor>
  <xdr:oneCellAnchor>
    <xdr:from>
      <xdr:col>1</xdr:col>
      <xdr:colOff>-9525</xdr:colOff>
      <xdr:row>73</xdr:row>
      <xdr:rowOff>-9525</xdr:rowOff>
    </xdr:from>
    <xdr:ext cx="5200650" cy="4248150"/>
    <xdr:sp>
      <xdr:nvSpPr>
        <xdr:cNvPr id="143" name="Shape 143"/>
        <xdr:cNvSpPr/>
      </xdr:nvSpPr>
      <xdr:spPr>
        <a:xfrm>
          <a:off x="2755200" y="1665450"/>
          <a:ext cx="5181600" cy="422910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Improved Solver </a:t>
          </a:r>
          <a:endParaRPr sz="1400"/>
        </a:p>
        <a:p>
          <a:pPr indent="0" lvl="0" marL="0" rtl="0" algn="l">
            <a:spcBef>
              <a:spcPts val="0"/>
            </a:spcBef>
            <a:spcAft>
              <a:spcPts val="0"/>
            </a:spcAft>
            <a:buNone/>
          </a:pPr>
          <a:r>
            <a:t/>
          </a:r>
          <a:endParaRPr sz="1100">
            <a:solidFill>
              <a:srgbClr val="000000"/>
            </a:solidFill>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Solver </a:t>
          </a:r>
          <a:r>
            <a:rPr lang="en-US" sz="1100">
              <a:solidFill>
                <a:srgbClr val="000000"/>
              </a:solidFill>
              <a:latin typeface="Calibri"/>
              <a:ea typeface="Calibri"/>
              <a:cs typeface="Calibri"/>
              <a:sym typeface="Calibri"/>
            </a:rPr>
            <a:t>was upgraded in Excel 2010. If you have used earlier versions of Solver, you will see two basic changes. </a:t>
          </a:r>
          <a:endParaRPr sz="1400"/>
        </a:p>
        <a:p>
          <a:pPr indent="0" lvl="0" marL="0" rtl="0" algn="l">
            <a:spcBef>
              <a:spcPts val="0"/>
            </a:spcBef>
            <a:spcAft>
              <a:spcPts val="0"/>
            </a:spcAft>
            <a:buNone/>
          </a:pPr>
          <a:r>
            <a:t/>
          </a:r>
          <a:endParaRPr sz="1100">
            <a:solidFill>
              <a:srgbClr val="000000"/>
            </a:solidFill>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First, the user interface has been streamlined, as shown to the right. In particular, for most optimization models, you no longer need to go to the Options dialog box. You can now check the nonnegativity option and choose an appropriate Solver algorithm from this initial screen. </a:t>
          </a:r>
          <a:endParaRPr sz="1400"/>
        </a:p>
        <a:p>
          <a:pPr indent="0" lvl="0" marL="0" rtl="0" algn="l">
            <a:spcBef>
              <a:spcPts val="0"/>
            </a:spcBef>
            <a:spcAft>
              <a:spcPts val="0"/>
            </a:spcAft>
            <a:buNone/>
          </a:pPr>
          <a:r>
            <a:t/>
          </a:r>
          <a:endParaRPr sz="1100">
            <a:solidFill>
              <a:srgbClr val="000000"/>
            </a:solidFill>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Second, there is an extra algorithm, Evolutionary Solver, available for complex "nonsmooth" optimization models. This was available only in Premium Solver before Excel 2010, not in the standard Solver that accompanied Excel. Now you get Evolutionary Solver with Excel.</a:t>
          </a:r>
          <a:endParaRPr sz="1400"/>
        </a:p>
        <a:p>
          <a:pPr indent="0" lvl="0" marL="0" rtl="0" algn="l">
            <a:spcBef>
              <a:spcPts val="0"/>
            </a:spcBef>
            <a:spcAft>
              <a:spcPts val="0"/>
            </a:spcAft>
            <a:buNone/>
          </a:pPr>
          <a:r>
            <a:t/>
          </a:r>
          <a:endParaRPr sz="1100">
            <a:solidFill>
              <a:srgbClr val="000000"/>
            </a:solidFill>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Actually, there are other differences "under the hood" in the improved Solver. In short, it works better. Frontline Systems has many Solver products, one of which was known as Premium Solver (and had to be purchased separately). Now the improved Solver introduced in Excel 2010 is essentially the old Premium Solver.</a:t>
          </a:r>
          <a:endParaRPr sz="1100">
            <a:solidFill>
              <a:srgbClr val="000000"/>
            </a:solidFill>
          </a:endParaRPr>
        </a:p>
      </xdr:txBody>
    </xdr:sp>
    <xdr:clientData fLocksWithSheet="0"/>
  </xdr:oneCellAnchor>
  <xdr:oneCellAnchor>
    <xdr:from>
      <xdr:col>10</xdr:col>
      <xdr:colOff>0</xdr:colOff>
      <xdr:row>73</xdr:row>
      <xdr:rowOff>0</xdr:rowOff>
    </xdr:from>
    <xdr:ext cx="5562600" cy="5372100"/>
    <xdr:pic>
      <xdr:nvPicPr>
        <xdr:cNvPr descr="C:\Users\Chris\Dropbox\ExcelNow\Screenshots\Solver0.gif" id="0" name="image80.gif"/>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0</xdr:colOff>
      <xdr:row>3</xdr:row>
      <xdr:rowOff>0</xdr:rowOff>
    </xdr:from>
    <xdr:ext cx="2324100" cy="847725"/>
    <xdr:pic>
      <xdr:nvPicPr>
        <xdr:cNvPr id="0" name="image87.png"/>
        <xdr:cNvPicPr preferRelativeResize="0"/>
      </xdr:nvPicPr>
      <xdr:blipFill>
        <a:blip cstate="print" r:embed="rId2"/>
        <a:stretch>
          <a:fillRect/>
        </a:stretch>
      </xdr:blipFill>
      <xdr:spPr>
        <a:prstGeom prst="rect">
          <a:avLst/>
        </a:prstGeom>
        <a:noFill/>
      </xdr:spPr>
    </xdr:pic>
    <xdr:clientData fLocksWithSheet="0"/>
  </xdr:oneCellAnchor>
  <xdr:oneCellAnchor>
    <xdr:from>
      <xdr:col>10</xdr:col>
      <xdr:colOff>0</xdr:colOff>
      <xdr:row>9</xdr:row>
      <xdr:rowOff>0</xdr:rowOff>
    </xdr:from>
    <xdr:ext cx="3333750" cy="4962525"/>
    <xdr:pic>
      <xdr:nvPicPr>
        <xdr:cNvPr id="0" name="image83.png"/>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0</xdr:colOff>
      <xdr:row>37</xdr:row>
      <xdr:rowOff>0</xdr:rowOff>
    </xdr:from>
    <xdr:ext cx="3409950" cy="2286000"/>
    <xdr:pic>
      <xdr:nvPicPr>
        <xdr:cNvPr id="0" name="image82.png"/>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0</xdr:colOff>
      <xdr:row>35</xdr:row>
      <xdr:rowOff>0</xdr:rowOff>
    </xdr:from>
    <xdr:ext cx="2686050" cy="2657475"/>
    <xdr:pic>
      <xdr:nvPicPr>
        <xdr:cNvPr id="0" name="image81.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xdr:colOff>
      <xdr:row>2</xdr:row>
      <xdr:rowOff>-9525</xdr:rowOff>
    </xdr:from>
    <xdr:ext cx="4743450" cy="6191250"/>
    <xdr:sp>
      <xdr:nvSpPr>
        <xdr:cNvPr id="144" name="Shape 144"/>
        <xdr:cNvSpPr/>
      </xdr:nvSpPr>
      <xdr:spPr>
        <a:xfrm>
          <a:off x="2983800" y="693900"/>
          <a:ext cx="4724400" cy="617220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Background</a:t>
          </a:r>
          <a:r>
            <a:rPr b="1" lang="en-US" sz="1100">
              <a:solidFill>
                <a:srgbClr val="000000"/>
              </a:solidFill>
              <a:latin typeface="Calibri"/>
              <a:ea typeface="Calibri"/>
              <a:cs typeface="Calibri"/>
              <a:sym typeface="Calibri"/>
            </a:rPr>
            <a:t> on Conditional Formatting</a:t>
          </a:r>
          <a:endParaRPr b="1"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Of all the tools available in Excel, conditional formatting is arguably</a:t>
          </a:r>
          <a:r>
            <a:rPr lang="en-US" sz="1100">
              <a:solidFill>
                <a:srgbClr val="000000"/>
              </a:solidFill>
              <a:latin typeface="Calibri"/>
              <a:ea typeface="Calibri"/>
              <a:cs typeface="Calibri"/>
              <a:sym typeface="Calibri"/>
            </a:rPr>
            <a:t> the coolest. As the name implies, conditional formatting allows you to format cells depending on conditions you specify. The cool part is that the formatting changes automatically if the cell values change. For example, suppose you use conditional formatting to color a cell red if its value is greater than 100. If its current value is 90, it won't be red, but if you change its value to 110, it will turn red automatically.</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Conditional formatting is very prominent, right in the middle of the Home ribbon, as shown to the right, and it is quite easy to use. As illustrated here, most uses of conditional formatting are really easy, but a few are tricky.</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user interface for conditional formatting is shown in the screenshots to the right. When you click the Conditional Formatting button on the Home ribbon, you see five categories of built-in conditional formatting rules: Highlight Cell Rules to Icon Sets. Each of these leads to a list of possibilities. For example, the Highlight Cell Rules options and Top/Bottom Rules options are shown to the right. These are all fairly self-explanatory: you select a range, click one of these options, and specify parameters and a format to apply a rule.</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There are also three options at the bottom of the main Conditional Formatting list: New Rule, Clear Rules, and Manage Rules. The New Formatting Rule dialog box shown to the right lets you build a new rule, and the possibilities are almost unlimited. The Clear Rules option (dialog box not shown) lets you delete rules for the selected range or for the entire workbook. Finally, the Manage Rules dialog box shown to the right lets you see and edit the rules, if any, for the current selection or any of the worksheets in the current workbook.</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It is impossible to explain all of the possibilities, but a few typical options are illustrated below.</a:t>
          </a:r>
          <a:endParaRPr sz="1100">
            <a:solidFill>
              <a:srgbClr val="000000"/>
            </a:solidFill>
            <a:latin typeface="Calibri"/>
            <a:ea typeface="Calibri"/>
            <a:cs typeface="Calibri"/>
            <a:sym typeface="Calibri"/>
          </a:endParaRPr>
        </a:p>
      </xdr:txBody>
    </xdr:sp>
    <xdr:clientData fLocksWithSheet="0"/>
  </xdr:oneCellAnchor>
  <xdr:oneCellAnchor>
    <xdr:from>
      <xdr:col>1</xdr:col>
      <xdr:colOff>-9525</xdr:colOff>
      <xdr:row>43</xdr:row>
      <xdr:rowOff>-9525</xdr:rowOff>
    </xdr:from>
    <xdr:ext cx="4743450" cy="5048250"/>
    <xdr:sp>
      <xdr:nvSpPr>
        <xdr:cNvPr id="145" name="Shape 145"/>
        <xdr:cNvSpPr/>
      </xdr:nvSpPr>
      <xdr:spPr>
        <a:xfrm>
          <a:off x="2983800" y="1270163"/>
          <a:ext cx="4724400" cy="501967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Applying Some Simple Conditional Formatting</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A typical use of conditional formatting is to color all "high" values one color and all</a:t>
          </a:r>
          <a:r>
            <a:rPr lang="en-US" sz="1100">
              <a:solidFill>
                <a:srgbClr val="000000"/>
              </a:solidFill>
              <a:latin typeface="Calibri"/>
              <a:ea typeface="Calibri"/>
              <a:cs typeface="Calibri"/>
              <a:sym typeface="Calibri"/>
            </a:rPr>
            <a:t> "low" values another color. In the exam scores to the right, suppose you want to color all high scores green and all low scores red, where a high score is greater than the value in the green cell and a low score is less than the value in the red cell. To do so:</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1. Select all exam scores in column K.</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2. Click the Conditional Formatting dropdown, then Highlight</a:t>
          </a:r>
          <a:r>
            <a:rPr lang="en-US" sz="1100">
              <a:solidFill>
                <a:srgbClr val="000000"/>
              </a:solidFill>
              <a:latin typeface="Calibri"/>
              <a:ea typeface="Calibri"/>
              <a:cs typeface="Calibri"/>
              <a:sym typeface="Calibri"/>
            </a:rPr>
            <a:t> Cell Rules, and then Greater Than. </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3. In the Greater Than dialog box, enter a cell reference to the green cell and select a green format of your choice.</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4. Repeat steps 2 and 3 in the obvious way for the low values.</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Try it! Perform the above steps. Then change the values in the green and red cells in column N to see how the formatting changes automatically. </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To delete the formatting, click Conditional Formatting and then Clear Rules. </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To change the formatting rules, click Conditional Formatting and then Manage Rules. You can experiment with the possible options.</a:t>
          </a:r>
          <a:endParaRPr sz="1100">
            <a:solidFill>
              <a:srgbClr val="000000"/>
            </a:solidFill>
            <a:latin typeface="Calibri"/>
            <a:ea typeface="Calibri"/>
            <a:cs typeface="Calibri"/>
            <a:sym typeface="Calibri"/>
          </a:endParaRPr>
        </a:p>
      </xdr:txBody>
    </xdr:sp>
    <xdr:clientData fLocksWithSheet="0"/>
  </xdr:oneCellAnchor>
  <xdr:oneCellAnchor>
    <xdr:from>
      <xdr:col>1</xdr:col>
      <xdr:colOff>-9525</xdr:colOff>
      <xdr:row>72</xdr:row>
      <xdr:rowOff>-9525</xdr:rowOff>
    </xdr:from>
    <xdr:ext cx="4743450" cy="4200525"/>
    <xdr:sp>
      <xdr:nvSpPr>
        <xdr:cNvPr id="146" name="Shape 146"/>
        <xdr:cNvSpPr/>
      </xdr:nvSpPr>
      <xdr:spPr>
        <a:xfrm>
          <a:off x="2983800" y="1689263"/>
          <a:ext cx="4724400" cy="418147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Other Built-in Conditional</a:t>
          </a:r>
          <a:r>
            <a:rPr b="1" lang="en-US" sz="1100">
              <a:solidFill>
                <a:srgbClr val="000000"/>
              </a:solidFill>
              <a:latin typeface="Calibri"/>
              <a:ea typeface="Calibri"/>
              <a:cs typeface="Calibri"/>
              <a:sym typeface="Calibri"/>
            </a:rPr>
            <a:t> Formatting Possibilities</a:t>
          </a:r>
          <a:endParaRPr b="1"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As you can see when you click the Conditional Formatting dropdown, there are a lot of built-in choices</a:t>
          </a:r>
          <a:r>
            <a:rPr lang="en-US" sz="1100">
              <a:solidFill>
                <a:srgbClr val="000000"/>
              </a:solidFill>
              <a:latin typeface="Calibri"/>
              <a:ea typeface="Calibri"/>
              <a:cs typeface="Calibri"/>
              <a:sym typeface="Calibri"/>
            </a:rPr>
            <a:t> that are very easy to apply. Try out some of the following:</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Highlight Cell rules let you format numbers that satisfy inequalities, as in the example above, and they also let you format text or dates that satisfy natural conditions.</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Top/Bottom rules let you format the top (or bottom) x items (or x percent of items), where you can choose x. For example, you can format the maximum number in a list by specifying the top 1 item.</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Data Bars, Color Scales, and Icon Sets are amazing -- and they can be overdone.  The point of all of them is to differentiate levels of values, such as salaries or sales values.</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Try it! Use any interesting formats you like to format the dates, text, or numbers to the right. Remember that you can always modify the formats or clear them.</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xdr:txBody>
    </xdr:sp>
    <xdr:clientData fLocksWithSheet="0"/>
  </xdr:oneCellAnchor>
  <xdr:oneCellAnchor>
    <xdr:from>
      <xdr:col>1</xdr:col>
      <xdr:colOff>-9525</xdr:colOff>
      <xdr:row>105</xdr:row>
      <xdr:rowOff>-9525</xdr:rowOff>
    </xdr:from>
    <xdr:ext cx="4743450" cy="7715250"/>
    <xdr:sp>
      <xdr:nvSpPr>
        <xdr:cNvPr id="147" name="Shape 147"/>
        <xdr:cNvSpPr/>
      </xdr:nvSpPr>
      <xdr:spPr>
        <a:xfrm>
          <a:off x="2983800" y="0"/>
          <a:ext cx="4724400" cy="756000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Building Your</a:t>
          </a:r>
          <a:r>
            <a:rPr b="1" lang="en-US" sz="1100">
              <a:solidFill>
                <a:srgbClr val="000000"/>
              </a:solidFill>
              <a:latin typeface="Calibri"/>
              <a:ea typeface="Calibri"/>
              <a:cs typeface="Calibri"/>
              <a:sym typeface="Calibri"/>
            </a:rPr>
            <a:t> Own Conditional Formatting Rules with Formulas</a:t>
          </a:r>
          <a:endParaRPr b="1"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You can get even more control by building your own rules. You do this by clicking </a:t>
          </a:r>
          <a:r>
            <a:rPr lang="en-US" sz="1100">
              <a:solidFill>
                <a:srgbClr val="000000"/>
              </a:solidFill>
              <a:latin typeface="Calibri"/>
              <a:ea typeface="Calibri"/>
              <a:cs typeface="Calibri"/>
              <a:sym typeface="Calibri"/>
            </a:rPr>
            <a:t>Conditional Formatting and then New Rule. The resulting dialog box has more options than can be explained here, but the following explains one typical and useful possibility. </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data set to the right contains monthly sales data for six regions. Actually, they have been entered as random numbers with the RANDBETWEEN function, so if you press the F9 key, they will all change in a random way. (This makes the example even more impressive!) Suppose you want to color the </a:t>
          </a:r>
          <a:r>
            <a:rPr i="1" lang="en-US" sz="1100">
              <a:solidFill>
                <a:srgbClr val="000000"/>
              </a:solidFill>
              <a:latin typeface="Calibri"/>
              <a:ea typeface="Calibri"/>
              <a:cs typeface="Calibri"/>
              <a:sym typeface="Calibri"/>
            </a:rPr>
            <a:t>maximum</a:t>
          </a:r>
          <a:r>
            <a:rPr i="0" lang="en-US" sz="1100">
              <a:solidFill>
                <a:srgbClr val="000000"/>
              </a:solidFill>
              <a:latin typeface="Calibri"/>
              <a:ea typeface="Calibri"/>
              <a:cs typeface="Calibri"/>
              <a:sym typeface="Calibri"/>
            </a:rPr>
            <a:t> sales value in each column green. One way is to do it separately for each column, formatting the top 1 item as explained above. However, this would take too much time, especially if there were more columns. Here is a better way.</a:t>
          </a:r>
          <a:endParaRPr sz="1400"/>
        </a:p>
        <a:p>
          <a:pPr indent="0" lvl="0" marL="0" rtl="0" algn="l">
            <a:spcBef>
              <a:spcPts val="0"/>
            </a:spcBef>
            <a:spcAft>
              <a:spcPts val="0"/>
            </a:spcAft>
            <a:buNone/>
          </a:pPr>
          <a:r>
            <a:t/>
          </a:r>
          <a:endParaRPr i="0" sz="1100">
            <a:solidFill>
              <a:srgbClr val="000000"/>
            </a:solidFill>
            <a:latin typeface="Calibri"/>
            <a:ea typeface="Calibri"/>
            <a:cs typeface="Calibri"/>
            <a:sym typeface="Calibri"/>
          </a:endParaRPr>
        </a:p>
        <a:p>
          <a:pPr indent="0" lvl="0" marL="0" rtl="0" algn="l">
            <a:spcBef>
              <a:spcPts val="0"/>
            </a:spcBef>
            <a:spcAft>
              <a:spcPts val="0"/>
            </a:spcAft>
            <a:buNone/>
          </a:pPr>
          <a:r>
            <a:rPr i="0" lang="en-US" sz="1100">
              <a:solidFill>
                <a:srgbClr val="000000"/>
              </a:solidFill>
              <a:latin typeface="Calibri"/>
              <a:ea typeface="Calibri"/>
              <a:cs typeface="Calibri"/>
              <a:sym typeface="Calibri"/>
            </a:rPr>
            <a:t>1. Select all the dollar values, dragging from the top left cell. This makes the top left cell the active cell, the one in white.</a:t>
          </a:r>
          <a:endParaRPr sz="1400"/>
        </a:p>
        <a:p>
          <a:pPr indent="0" lvl="0" marL="0" rtl="0" algn="l">
            <a:spcBef>
              <a:spcPts val="0"/>
            </a:spcBef>
            <a:spcAft>
              <a:spcPts val="0"/>
            </a:spcAft>
            <a:buNone/>
          </a:pPr>
          <a:r>
            <a:t/>
          </a:r>
          <a:endParaRPr i="0" sz="1100">
            <a:solidFill>
              <a:srgbClr val="000000"/>
            </a:solidFill>
            <a:latin typeface="Calibri"/>
            <a:ea typeface="Calibri"/>
            <a:cs typeface="Calibri"/>
            <a:sym typeface="Calibri"/>
          </a:endParaRPr>
        </a:p>
        <a:p>
          <a:pPr indent="0" lvl="0" marL="0" rtl="0" algn="l">
            <a:spcBef>
              <a:spcPts val="0"/>
            </a:spcBef>
            <a:spcAft>
              <a:spcPts val="0"/>
            </a:spcAft>
            <a:buNone/>
          </a:pPr>
          <a:r>
            <a:rPr i="0" lang="en-US" sz="1100">
              <a:solidFill>
                <a:srgbClr val="000000"/>
              </a:solidFill>
              <a:latin typeface="Calibri"/>
              <a:ea typeface="Calibri"/>
              <a:cs typeface="Calibri"/>
              <a:sym typeface="Calibri"/>
            </a:rPr>
            <a:t>2. Choose New Rule from Conditional Formatting, and choose Classic as the Style. Then select "Use a formula to determine which cells to format" from the second box, as shown to the right.</a:t>
          </a:r>
          <a:endParaRPr sz="1400"/>
        </a:p>
        <a:p>
          <a:pPr indent="0" lvl="0" marL="0" rtl="0" algn="l">
            <a:spcBef>
              <a:spcPts val="0"/>
            </a:spcBef>
            <a:spcAft>
              <a:spcPts val="0"/>
            </a:spcAft>
            <a:buNone/>
          </a:pPr>
          <a:r>
            <a:t/>
          </a:r>
          <a:endParaRPr i="0" sz="1100">
            <a:solidFill>
              <a:srgbClr val="000000"/>
            </a:solidFill>
            <a:latin typeface="Calibri"/>
            <a:ea typeface="Calibri"/>
            <a:cs typeface="Calibri"/>
            <a:sym typeface="Calibri"/>
          </a:endParaRPr>
        </a:p>
        <a:p>
          <a:pPr indent="0" lvl="0" marL="0" rtl="0" algn="l">
            <a:spcBef>
              <a:spcPts val="0"/>
            </a:spcBef>
            <a:spcAft>
              <a:spcPts val="0"/>
            </a:spcAft>
            <a:buNone/>
          </a:pPr>
          <a:r>
            <a:rPr i="0" lang="en-US" sz="1100">
              <a:solidFill>
                <a:srgbClr val="000000"/>
              </a:solidFill>
              <a:latin typeface="Calibri"/>
              <a:ea typeface="Calibri"/>
              <a:cs typeface="Calibri"/>
              <a:sym typeface="Calibri"/>
            </a:rPr>
            <a:t>3. In the third box, enter the formula </a:t>
          </a:r>
          <a:r>
            <a:rPr b="1" i="0" lang="en-US" sz="1100">
              <a:solidFill>
                <a:srgbClr val="000000"/>
              </a:solidFill>
              <a:latin typeface="Calibri"/>
              <a:ea typeface="Calibri"/>
              <a:cs typeface="Calibri"/>
              <a:sym typeface="Calibri"/>
            </a:rPr>
            <a:t>=(L107=MAX(L$107:L$118))</a:t>
          </a:r>
          <a:r>
            <a:rPr b="0" i="0" lang="en-US" sz="1100">
              <a:solidFill>
                <a:srgbClr val="000000"/>
              </a:solidFill>
              <a:latin typeface="Calibri"/>
              <a:ea typeface="Calibri"/>
              <a:cs typeface="Calibri"/>
              <a:sym typeface="Calibri"/>
            </a:rPr>
            <a:t>. Make sure you get the dollar signs right. Then select a green format of your choice.</a:t>
          </a:r>
          <a:endParaRPr sz="1400"/>
        </a:p>
        <a:p>
          <a:pPr indent="0" lvl="0" marL="0" rtl="0" algn="l">
            <a:spcBef>
              <a:spcPts val="0"/>
            </a:spcBef>
            <a:spcAft>
              <a:spcPts val="0"/>
            </a:spcAft>
            <a:buNone/>
          </a:pPr>
          <a:r>
            <a:t/>
          </a:r>
          <a:endParaRPr b="0" i="0" sz="1100">
            <a:solidFill>
              <a:srgbClr val="000000"/>
            </a:solidFill>
            <a:latin typeface="Calibri"/>
            <a:ea typeface="Calibri"/>
            <a:cs typeface="Calibri"/>
            <a:sym typeface="Calibri"/>
          </a:endParaRPr>
        </a:p>
        <a:p>
          <a:pPr indent="0" lvl="0" marL="0" rtl="0" algn="l">
            <a:spcBef>
              <a:spcPts val="0"/>
            </a:spcBef>
            <a:spcAft>
              <a:spcPts val="0"/>
            </a:spcAft>
            <a:buNone/>
          </a:pPr>
          <a:r>
            <a:rPr b="0" i="0" lang="en-US" sz="1100">
              <a:solidFill>
                <a:srgbClr val="000000"/>
              </a:solidFill>
              <a:latin typeface="Calibri"/>
              <a:ea typeface="Calibri"/>
              <a:cs typeface="Calibri"/>
              <a:sym typeface="Calibri"/>
            </a:rPr>
            <a:t>Try it! Apply the above steps to the sales data. Apply a similar formula to format the </a:t>
          </a:r>
          <a:r>
            <a:rPr b="0" i="1" lang="en-US" sz="1100">
              <a:solidFill>
                <a:srgbClr val="000000"/>
              </a:solidFill>
              <a:latin typeface="Calibri"/>
              <a:ea typeface="Calibri"/>
              <a:cs typeface="Calibri"/>
              <a:sym typeface="Calibri"/>
            </a:rPr>
            <a:t>minimum</a:t>
          </a:r>
          <a:r>
            <a:rPr b="0" i="0" lang="en-US" sz="1100">
              <a:solidFill>
                <a:srgbClr val="000000"/>
              </a:solidFill>
              <a:latin typeface="Calibri"/>
              <a:ea typeface="Calibri"/>
              <a:cs typeface="Calibri"/>
              <a:sym typeface="Calibri"/>
            </a:rPr>
            <a:t> value in each column red. Then press the F9 key a few times and watch how the green and red cells bounce around.</a:t>
          </a:r>
          <a:endParaRPr sz="1400"/>
        </a:p>
        <a:p>
          <a:pPr indent="0" lvl="0" marL="0" rtl="0" algn="l">
            <a:spcBef>
              <a:spcPts val="0"/>
            </a:spcBef>
            <a:spcAft>
              <a:spcPts val="0"/>
            </a:spcAft>
            <a:buNone/>
          </a:pPr>
          <a:r>
            <a:t/>
          </a:r>
          <a:endParaRPr b="0" i="0" sz="1100">
            <a:solidFill>
              <a:srgbClr val="000000"/>
            </a:solidFill>
            <a:latin typeface="Calibri"/>
            <a:ea typeface="Calibri"/>
            <a:cs typeface="Calibri"/>
            <a:sym typeface="Calibri"/>
          </a:endParaRPr>
        </a:p>
        <a:p>
          <a:pPr indent="0" lvl="0" marL="0" rtl="0" algn="l">
            <a:spcBef>
              <a:spcPts val="0"/>
            </a:spcBef>
            <a:spcAft>
              <a:spcPts val="0"/>
            </a:spcAft>
            <a:buNone/>
          </a:pPr>
          <a:r>
            <a:rPr b="0" i="0" lang="en-US" sz="1100">
              <a:solidFill>
                <a:srgbClr val="000000"/>
              </a:solidFill>
              <a:latin typeface="Calibri"/>
              <a:ea typeface="Calibri"/>
              <a:cs typeface="Calibri"/>
              <a:sym typeface="Calibri"/>
            </a:rPr>
            <a:t>Once you understand how this formula works, you can do some amazing conditional formatting. Remember that you selected the entire sales range, but L107 is the </a:t>
          </a:r>
          <a:r>
            <a:rPr b="0" i="1" lang="en-US" sz="1100">
              <a:solidFill>
                <a:srgbClr val="000000"/>
              </a:solidFill>
              <a:latin typeface="Calibri"/>
              <a:ea typeface="Calibri"/>
              <a:cs typeface="Calibri"/>
              <a:sym typeface="Calibri"/>
            </a:rPr>
            <a:t>active </a:t>
          </a:r>
          <a:r>
            <a:rPr b="0" i="0" lang="en-US" sz="1100">
              <a:solidFill>
                <a:srgbClr val="000000"/>
              </a:solidFill>
              <a:latin typeface="Calibri"/>
              <a:ea typeface="Calibri"/>
              <a:cs typeface="Calibri"/>
              <a:sym typeface="Calibri"/>
            </a:rPr>
            <a:t>cell because you started the dragging from it. The formula as written applies to cell L107. Specifically, if its value is the maximum value in column L, it is formatted green. But because the entire sales range is selected, the formula is applied, in a relative/absolute sense, to </a:t>
          </a:r>
          <a:r>
            <a:rPr b="0" i="1" lang="en-US" sz="1100">
              <a:solidFill>
                <a:srgbClr val="000000"/>
              </a:solidFill>
              <a:latin typeface="Calibri"/>
              <a:ea typeface="Calibri"/>
              <a:cs typeface="Calibri"/>
              <a:sym typeface="Calibri"/>
            </a:rPr>
            <a:t>each </a:t>
          </a:r>
          <a:r>
            <a:rPr b="0" i="0" lang="en-US" sz="1100">
              <a:solidFill>
                <a:srgbClr val="000000"/>
              </a:solidFill>
              <a:latin typeface="Calibri"/>
              <a:ea typeface="Calibri"/>
              <a:cs typeface="Calibri"/>
              <a:sym typeface="Calibri"/>
            </a:rPr>
            <a:t>cell in the range. The </a:t>
          </a:r>
          <a:r>
            <a:rPr b="0" i="1" lang="en-US" sz="1100">
              <a:solidFill>
                <a:srgbClr val="000000"/>
              </a:solidFill>
              <a:latin typeface="Calibri"/>
              <a:ea typeface="Calibri"/>
              <a:cs typeface="Calibri"/>
              <a:sym typeface="Calibri"/>
            </a:rPr>
            <a:t>rows </a:t>
          </a:r>
          <a:r>
            <a:rPr b="0" i="0" lang="en-US" sz="1100">
              <a:solidFill>
                <a:srgbClr val="000000"/>
              </a:solidFill>
              <a:latin typeface="Calibri"/>
              <a:ea typeface="Calibri"/>
              <a:cs typeface="Calibri"/>
              <a:sym typeface="Calibri"/>
            </a:rPr>
            <a:t>in the MAX function are absolute because the maximum is always over these rows, but the </a:t>
          </a:r>
          <a:r>
            <a:rPr b="0" i="1" lang="en-US" sz="1100">
              <a:solidFill>
                <a:srgbClr val="000000"/>
              </a:solidFill>
              <a:latin typeface="Calibri"/>
              <a:ea typeface="Calibri"/>
              <a:cs typeface="Calibri"/>
              <a:sym typeface="Calibri"/>
            </a:rPr>
            <a:t>columns</a:t>
          </a:r>
          <a:r>
            <a:rPr b="0" i="0" lang="en-US" sz="1100">
              <a:solidFill>
                <a:srgbClr val="000000"/>
              </a:solidFill>
              <a:latin typeface="Calibri"/>
              <a:ea typeface="Calibri"/>
              <a:cs typeface="Calibri"/>
              <a:sym typeface="Calibri"/>
            </a:rPr>
            <a:t> in the MAX function are relative because you want this formula to apply to </a:t>
          </a:r>
          <a:r>
            <a:rPr b="0" i="1" lang="en-US" sz="1100">
              <a:solidFill>
                <a:srgbClr val="000000"/>
              </a:solidFill>
              <a:latin typeface="Calibri"/>
              <a:ea typeface="Calibri"/>
              <a:cs typeface="Calibri"/>
              <a:sym typeface="Calibri"/>
            </a:rPr>
            <a:t>all</a:t>
          </a:r>
          <a:r>
            <a:rPr b="0" i="0" lang="en-US" sz="1100">
              <a:solidFill>
                <a:srgbClr val="000000"/>
              </a:solidFill>
              <a:latin typeface="Calibri"/>
              <a:ea typeface="Calibri"/>
              <a:cs typeface="Calibri"/>
              <a:sym typeface="Calibri"/>
            </a:rPr>
            <a:t> cells in all columns. And L107 is totally relative because you want this rule to be applied to every cell in the range.</a:t>
          </a:r>
          <a:endParaRPr sz="1100">
            <a:solidFill>
              <a:srgbClr val="000000"/>
            </a:solidFill>
            <a:latin typeface="Calibri"/>
            <a:ea typeface="Calibri"/>
            <a:cs typeface="Calibri"/>
            <a:sym typeface="Calibri"/>
          </a:endParaRPr>
        </a:p>
      </xdr:txBody>
    </xdr:sp>
    <xdr:clientData fLocksWithSheet="0"/>
  </xdr:oneCellAnchor>
  <xdr:oneCellAnchor>
    <xdr:from>
      <xdr:col>10</xdr:col>
      <xdr:colOff>0</xdr:colOff>
      <xdr:row>3</xdr:row>
      <xdr:rowOff>0</xdr:rowOff>
    </xdr:from>
    <xdr:ext cx="2638425" cy="847725"/>
    <xdr:pic>
      <xdr:nvPicPr>
        <xdr:cNvPr id="0" name="image84.png"/>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9525</xdr:colOff>
      <xdr:row>9</xdr:row>
      <xdr:rowOff>0</xdr:rowOff>
    </xdr:from>
    <xdr:ext cx="1666875" cy="1838325"/>
    <xdr:pic>
      <xdr:nvPicPr>
        <xdr:cNvPr id="0" name="image86.png"/>
        <xdr:cNvPicPr preferRelativeResize="0"/>
      </xdr:nvPicPr>
      <xdr:blipFill>
        <a:blip cstate="print" r:embed="rId2"/>
        <a:stretch>
          <a:fillRect/>
        </a:stretch>
      </xdr:blipFill>
      <xdr:spPr>
        <a:prstGeom prst="rect">
          <a:avLst/>
        </a:prstGeom>
        <a:noFill/>
      </xdr:spPr>
    </xdr:pic>
    <xdr:clientData fLocksWithSheet="0"/>
  </xdr:oneCellAnchor>
  <xdr:oneCellAnchor>
    <xdr:from>
      <xdr:col>14</xdr:col>
      <xdr:colOff>9525</xdr:colOff>
      <xdr:row>9</xdr:row>
      <xdr:rowOff>0</xdr:rowOff>
    </xdr:from>
    <xdr:ext cx="1485900" cy="2457450"/>
    <xdr:pic>
      <xdr:nvPicPr>
        <xdr:cNvPr id="0" name="image85.png"/>
        <xdr:cNvPicPr preferRelativeResize="0"/>
      </xdr:nvPicPr>
      <xdr:blipFill>
        <a:blip cstate="print" r:embed="rId3"/>
        <a:stretch>
          <a:fillRect/>
        </a:stretch>
      </xdr:blipFill>
      <xdr:spPr>
        <a:prstGeom prst="rect">
          <a:avLst/>
        </a:prstGeom>
        <a:noFill/>
      </xdr:spPr>
    </xdr:pic>
    <xdr:clientData fLocksWithSheet="0"/>
  </xdr:oneCellAnchor>
  <xdr:oneCellAnchor>
    <xdr:from>
      <xdr:col>17</xdr:col>
      <xdr:colOff>0</xdr:colOff>
      <xdr:row>9</xdr:row>
      <xdr:rowOff>9525</xdr:rowOff>
    </xdr:from>
    <xdr:ext cx="1638300" cy="2457450"/>
    <xdr:pic>
      <xdr:nvPicPr>
        <xdr:cNvPr id="0" name="image89.png"/>
        <xdr:cNvPicPr preferRelativeResize="0"/>
      </xdr:nvPicPr>
      <xdr:blipFill>
        <a:blip cstate="print" r:embed="rId4"/>
        <a:stretch>
          <a:fillRect/>
        </a:stretch>
      </xdr:blipFill>
      <xdr:spPr>
        <a:prstGeom prst="rect">
          <a:avLst/>
        </a:prstGeom>
        <a:noFill/>
      </xdr:spPr>
    </xdr:pic>
    <xdr:clientData fLocksWithSheet="0"/>
  </xdr:oneCellAnchor>
  <xdr:oneCellAnchor>
    <xdr:from>
      <xdr:col>10</xdr:col>
      <xdr:colOff>9525</xdr:colOff>
      <xdr:row>26</xdr:row>
      <xdr:rowOff>0</xdr:rowOff>
    </xdr:from>
    <xdr:ext cx="3152775" cy="2105025"/>
    <xdr:pic>
      <xdr:nvPicPr>
        <xdr:cNvPr id="0" name="image94.png"/>
        <xdr:cNvPicPr preferRelativeResize="0"/>
      </xdr:nvPicPr>
      <xdr:blipFill>
        <a:blip cstate="print" r:embed="rId5"/>
        <a:stretch>
          <a:fillRect/>
        </a:stretch>
      </xdr:blipFill>
      <xdr:spPr>
        <a:prstGeom prst="rect">
          <a:avLst/>
        </a:prstGeom>
        <a:noFill/>
      </xdr:spPr>
    </xdr:pic>
    <xdr:clientData fLocksWithSheet="0"/>
  </xdr:oneCellAnchor>
  <xdr:oneCellAnchor>
    <xdr:from>
      <xdr:col>20</xdr:col>
      <xdr:colOff>9525</xdr:colOff>
      <xdr:row>8</xdr:row>
      <xdr:rowOff>171450</xdr:rowOff>
    </xdr:from>
    <xdr:ext cx="1219200" cy="2867025"/>
    <xdr:pic>
      <xdr:nvPicPr>
        <xdr:cNvPr id="0" name="image88.png"/>
        <xdr:cNvPicPr preferRelativeResize="0"/>
      </xdr:nvPicPr>
      <xdr:blipFill>
        <a:blip cstate="print" r:embed="rId6"/>
        <a:stretch>
          <a:fillRect/>
        </a:stretch>
      </xdr:blipFill>
      <xdr:spPr>
        <a:prstGeom prst="rect">
          <a:avLst/>
        </a:prstGeom>
        <a:noFill/>
      </xdr:spPr>
    </xdr:pic>
    <xdr:clientData fLocksWithSheet="0"/>
  </xdr:oneCellAnchor>
  <xdr:oneCellAnchor>
    <xdr:from>
      <xdr:col>22</xdr:col>
      <xdr:colOff>619125</xdr:colOff>
      <xdr:row>8</xdr:row>
      <xdr:rowOff>171450</xdr:rowOff>
    </xdr:from>
    <xdr:ext cx="1466850" cy="1685925"/>
    <xdr:pic>
      <xdr:nvPicPr>
        <xdr:cNvPr id="0" name="image91.png"/>
        <xdr:cNvPicPr preferRelativeResize="0"/>
      </xdr:nvPicPr>
      <xdr:blipFill>
        <a:blip cstate="print" r:embed="rId7"/>
        <a:stretch>
          <a:fillRect/>
        </a:stretch>
      </xdr:blipFill>
      <xdr:spPr>
        <a:prstGeom prst="rect">
          <a:avLst/>
        </a:prstGeom>
        <a:noFill/>
      </xdr:spPr>
    </xdr:pic>
    <xdr:clientData fLocksWithSheet="0"/>
  </xdr:oneCellAnchor>
  <xdr:oneCellAnchor>
    <xdr:from>
      <xdr:col>26</xdr:col>
      <xdr:colOff>9525</xdr:colOff>
      <xdr:row>9</xdr:row>
      <xdr:rowOff>0</xdr:rowOff>
    </xdr:from>
    <xdr:ext cx="1905000" cy="3971925"/>
    <xdr:pic>
      <xdr:nvPicPr>
        <xdr:cNvPr id="0" name="image93.png"/>
        <xdr:cNvPicPr preferRelativeResize="0"/>
      </xdr:nvPicPr>
      <xdr:blipFill>
        <a:blip cstate="print" r:embed="rId8"/>
        <a:stretch>
          <a:fillRect/>
        </a:stretch>
      </xdr:blipFill>
      <xdr:spPr>
        <a:prstGeom prst="rect">
          <a:avLst/>
        </a:prstGeom>
        <a:noFill/>
      </xdr:spPr>
    </xdr:pic>
    <xdr:clientData fLocksWithSheet="0"/>
  </xdr:oneCellAnchor>
  <xdr:oneCellAnchor>
    <xdr:from>
      <xdr:col>17</xdr:col>
      <xdr:colOff>9525</xdr:colOff>
      <xdr:row>26</xdr:row>
      <xdr:rowOff>0</xdr:rowOff>
    </xdr:from>
    <xdr:ext cx="5305425" cy="2305050"/>
    <xdr:pic>
      <xdr:nvPicPr>
        <xdr:cNvPr id="0" name="image95.png"/>
        <xdr:cNvPicPr preferRelativeResize="0"/>
      </xdr:nvPicPr>
      <xdr:blipFill>
        <a:blip cstate="print" r:embed="rId9"/>
        <a:stretch>
          <a:fillRect/>
        </a:stretch>
      </xdr:blipFill>
      <xdr:spPr>
        <a:prstGeom prst="rect">
          <a:avLst/>
        </a:prstGeom>
        <a:noFill/>
      </xdr:spPr>
    </xdr:pic>
    <xdr:clientData fLocksWithSheet="0"/>
  </xdr:oneCellAnchor>
  <xdr:oneCellAnchor>
    <xdr:from>
      <xdr:col>10</xdr:col>
      <xdr:colOff>0</xdr:colOff>
      <xdr:row>119</xdr:row>
      <xdr:rowOff>0</xdr:rowOff>
    </xdr:from>
    <xdr:ext cx="4333875" cy="2333625"/>
    <xdr:pic>
      <xdr:nvPicPr>
        <xdr:cNvPr id="0" name="image92.png"/>
        <xdr:cNvPicPr preferRelativeResize="0"/>
      </xdr:nvPicPr>
      <xdr:blipFill>
        <a:blip cstate="print" r:embed="rId10"/>
        <a:stretch>
          <a:fillRect/>
        </a:stretch>
      </xdr:blipFill>
      <xdr:spPr>
        <a:prstGeom prst="rect">
          <a:avLst/>
        </a:prstGeom>
        <a:noFill/>
      </xdr:spPr>
    </xdr:pic>
    <xdr:clientData fLocksWithSheet="0"/>
  </xdr:oneCellAnchor>
</xdr:wsD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xdr:colOff>
      <xdr:row>2</xdr:row>
      <xdr:rowOff>-9525</xdr:rowOff>
    </xdr:from>
    <xdr:ext cx="4743450" cy="2609850"/>
    <xdr:sp>
      <xdr:nvSpPr>
        <xdr:cNvPr id="148" name="Shape 148"/>
        <xdr:cNvSpPr/>
      </xdr:nvSpPr>
      <xdr:spPr>
        <a:xfrm>
          <a:off x="2983800" y="2484600"/>
          <a:ext cx="4724400" cy="2590800"/>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Introduction</a:t>
          </a:r>
          <a:r>
            <a:rPr b="1" lang="en-US" sz="1100">
              <a:solidFill>
                <a:srgbClr val="000000"/>
              </a:solidFill>
              <a:latin typeface="Calibri"/>
              <a:ea typeface="Calibri"/>
              <a:cs typeface="Calibri"/>
              <a:sym typeface="Calibri"/>
            </a:rPr>
            <a:t> to Data Validation</a:t>
          </a:r>
          <a:endParaRPr b="1"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At some point, you might be developing spreadsheets for others to use,</a:t>
          </a:r>
          <a:r>
            <a:rPr lang="en-US" sz="1100">
              <a:solidFill>
                <a:srgbClr val="000000"/>
              </a:solidFill>
              <a:latin typeface="Calibri"/>
              <a:ea typeface="Calibri"/>
              <a:cs typeface="Calibri"/>
              <a:sym typeface="Calibri"/>
            </a:rPr>
            <a:t> and you might want to force them to use certain values in certain cells because other values wouldn't make sense or wouldn't satisfy business rules. You can do this fairly easily with data validation. There are actually many possibilities, but only the most common are illustrated here. All of the options are found from the Data Validation item on the Data ribbon shown to the right. This leads to the fairly self-explanatory Data Validation dialog box also shown to the right. All of the examples below assume you have selected the cell you want to validate, and they assume that you have opened this dialog box and have chosen the Settings tab.</a:t>
          </a:r>
          <a:endParaRPr sz="1100">
            <a:solidFill>
              <a:srgbClr val="000000"/>
            </a:solidFill>
            <a:latin typeface="Calibri"/>
            <a:ea typeface="Calibri"/>
            <a:cs typeface="Calibri"/>
            <a:sym typeface="Calibri"/>
          </a:endParaRPr>
        </a:p>
      </xdr:txBody>
    </xdr:sp>
    <xdr:clientData fLocksWithSheet="0"/>
  </xdr:oneCellAnchor>
  <xdr:oneCellAnchor>
    <xdr:from>
      <xdr:col>1</xdr:col>
      <xdr:colOff>-9525</xdr:colOff>
      <xdr:row>15</xdr:row>
      <xdr:rowOff>171450</xdr:rowOff>
    </xdr:from>
    <xdr:ext cx="4743450" cy="3971925"/>
    <xdr:sp>
      <xdr:nvSpPr>
        <xdr:cNvPr id="149" name="Shape 149"/>
        <xdr:cNvSpPr/>
      </xdr:nvSpPr>
      <xdr:spPr>
        <a:xfrm>
          <a:off x="2983800" y="1803563"/>
          <a:ext cx="4724400" cy="395287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Applying</a:t>
          </a:r>
          <a:r>
            <a:rPr b="1" lang="en-US" sz="1100">
              <a:solidFill>
                <a:srgbClr val="000000"/>
              </a:solidFill>
              <a:latin typeface="Calibri"/>
              <a:ea typeface="Calibri"/>
              <a:cs typeface="Calibri"/>
              <a:sym typeface="Calibri"/>
            </a:rPr>
            <a:t> a Simple Numeric Validation</a:t>
          </a:r>
          <a:endParaRPr b="1" sz="1100">
            <a:solidFill>
              <a:srgbClr val="000000"/>
            </a:solidFill>
            <a:latin typeface="Calibri"/>
            <a:ea typeface="Calibri"/>
            <a:cs typeface="Calibri"/>
            <a:sym typeface="Calibri"/>
          </a:endParaRPr>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To allow only values between two given values:</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Choose</a:t>
          </a:r>
          <a:r>
            <a:rPr lang="en-US" sz="1100">
              <a:solidFill>
                <a:srgbClr val="000000"/>
              </a:solidFill>
              <a:latin typeface="Calibri"/>
              <a:ea typeface="Calibri"/>
              <a:cs typeface="Calibri"/>
              <a:sym typeface="Calibri"/>
            </a:rPr>
            <a:t> Whole Number (if you want only integers) or Decimal in the Allow dropdown list, choose Between from the resulting Data dropdown, and enter values in the Min and Max boxes. You can also place cell references in the Min and Max boxes.  You can experiment with the other options in the Data dropdown. They are all quite straightforward.</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The Data Validation dialog box has two other tabs, Input Message and Error Alert. The first allows you to create a message that the user sees when the cell is selected. The second allows you to create a message that appears if an incorrect value is entered in the cell.</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Try it! Force the values in the gray cells in column K to have values indicated by the labels to their right. Add your own input messages and error alerts. Then try entering appropriate and inappropriate values in the gray cells.</a:t>
          </a:r>
          <a:endParaRPr sz="1100">
            <a:solidFill>
              <a:srgbClr val="000000"/>
            </a:solidFill>
            <a:latin typeface="Calibri"/>
            <a:ea typeface="Calibri"/>
            <a:cs typeface="Calibri"/>
            <a:sym typeface="Calibri"/>
          </a:endParaRPr>
        </a:p>
      </xdr:txBody>
    </xdr:sp>
    <xdr:clientData fLocksWithSheet="0"/>
  </xdr:oneCellAnchor>
  <xdr:oneCellAnchor>
    <xdr:from>
      <xdr:col>1</xdr:col>
      <xdr:colOff>-9525</xdr:colOff>
      <xdr:row>37</xdr:row>
      <xdr:rowOff>-9525</xdr:rowOff>
    </xdr:from>
    <xdr:ext cx="4743450" cy="3552825"/>
    <xdr:sp>
      <xdr:nvSpPr>
        <xdr:cNvPr id="150" name="Shape 150"/>
        <xdr:cNvSpPr/>
      </xdr:nvSpPr>
      <xdr:spPr>
        <a:xfrm>
          <a:off x="2983800" y="2013113"/>
          <a:ext cx="4724400" cy="353377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Validating from a List</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Probably</a:t>
          </a:r>
          <a:r>
            <a:rPr lang="en-US" sz="1100">
              <a:solidFill>
                <a:srgbClr val="000000"/>
              </a:solidFill>
              <a:latin typeface="Calibri"/>
              <a:ea typeface="Calibri"/>
              <a:cs typeface="Calibri"/>
              <a:sym typeface="Calibri"/>
            </a:rPr>
            <a:t> the easiest data validation is to allow the user to choose from a dropdown list of values. To do this, first create the list in some column, usually out of sight to the far right. Then from the Allow dropdown in the Data Validation dialog box, select List, and in the Source box, provide a cell reference to the list. That's all you need to do. When the user selects the cell to be validated, a dropdown arrow automatically appears, with the values in the list to choose from.</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Try it! The example to the right lets a user enter an amount to be financed, an annual interest rate, and a term (number of months to pay), and it returns the monthly payment (using the PMT function that has already been entered). Create a list in a column out to the right that contains the possible terms: 12, 24, 36, 48, and 60, and then create a data validation for the term cell that lets the user choose from these values. Check that it works.</a:t>
          </a:r>
          <a:endParaRPr sz="1100">
            <a:solidFill>
              <a:srgbClr val="000000"/>
            </a:solidFill>
            <a:latin typeface="Calibri"/>
            <a:ea typeface="Calibri"/>
            <a:cs typeface="Calibri"/>
            <a:sym typeface="Calibri"/>
          </a:endParaRPr>
        </a:p>
      </xdr:txBody>
    </xdr:sp>
    <xdr:clientData fLocksWithSheet="0"/>
  </xdr:oneCellAnchor>
  <xdr:oneCellAnchor>
    <xdr:from>
      <xdr:col>1</xdr:col>
      <xdr:colOff>-9525</xdr:colOff>
      <xdr:row>55</xdr:row>
      <xdr:rowOff>171450</xdr:rowOff>
    </xdr:from>
    <xdr:ext cx="4743450" cy="3800475"/>
    <xdr:sp>
      <xdr:nvSpPr>
        <xdr:cNvPr id="151" name="Shape 151"/>
        <xdr:cNvSpPr/>
      </xdr:nvSpPr>
      <xdr:spPr>
        <a:xfrm>
          <a:off x="2983800" y="1889288"/>
          <a:ext cx="4724400" cy="3781425"/>
        </a:xfrm>
        <a:prstGeom prst="round2DiagRect">
          <a:avLst>
            <a:gd fmla="val 16667" name="adj1"/>
            <a:gd fmla="val 0" name="adj2"/>
          </a:avLst>
        </a:prstGeom>
        <a:solidFill>
          <a:schemeClr val="lt1"/>
        </a:solidFill>
        <a:ln cap="flat" cmpd="sng" w="25400">
          <a:solidFill>
            <a:schemeClr val="accent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0000"/>
              </a:solidFill>
              <a:latin typeface="Calibri"/>
              <a:ea typeface="Calibri"/>
              <a:cs typeface="Calibri"/>
              <a:sym typeface="Calibri"/>
            </a:rPr>
            <a:t>Validating a Date</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Suppose you want to make sure the person enters a valid date in a cell. This is a great place for data validation. By choosing</a:t>
          </a:r>
          <a:r>
            <a:rPr lang="en-US" sz="1100">
              <a:solidFill>
                <a:srgbClr val="000000"/>
              </a:solidFill>
              <a:latin typeface="Calibri"/>
              <a:ea typeface="Calibri"/>
              <a:cs typeface="Calibri"/>
              <a:sym typeface="Calibri"/>
            </a:rPr>
            <a:t> the Date option from the Allow dropdown list, you can force users to enter only values that are recognized as dates. This is no small achievement!</a:t>
          </a:r>
          <a:endParaRPr sz="1400"/>
        </a:p>
        <a:p>
          <a:pPr indent="0" lvl="0" marL="0" rtl="0" algn="l">
            <a:spcBef>
              <a:spcPts val="0"/>
            </a:spcBef>
            <a:spcAft>
              <a:spcPts val="0"/>
            </a:spcAft>
            <a:buNone/>
          </a:pPr>
          <a:r>
            <a:t/>
          </a:r>
          <a:endParaRPr sz="1100">
            <a:solidFill>
              <a:srgbClr val="000000"/>
            </a:solidFill>
            <a:latin typeface="Calibri"/>
            <a:ea typeface="Calibri"/>
            <a:cs typeface="Calibri"/>
            <a:sym typeface="Calibri"/>
          </a:endParaRPr>
        </a:p>
        <a:p>
          <a:pPr indent="0" lvl="0" marL="0" rtl="0" algn="l">
            <a:spcBef>
              <a:spcPts val="0"/>
            </a:spcBef>
            <a:spcAft>
              <a:spcPts val="0"/>
            </a:spcAft>
            <a:buNone/>
          </a:pPr>
          <a:r>
            <a:rPr lang="en-US" sz="1100">
              <a:solidFill>
                <a:srgbClr val="000000"/>
              </a:solidFill>
              <a:latin typeface="Calibri"/>
              <a:ea typeface="Calibri"/>
              <a:cs typeface="Calibri"/>
              <a:sym typeface="Calibri"/>
            </a:rPr>
            <a:t>In addition, you can put limits on the dates. For example, suppose you want the person to enter the date she took out a loan. This must not only be a date, but it can't be in the future. To allow only such dates, you can select "less than or equal to" from the Data dropdown and then enter the following </a:t>
          </a:r>
          <a:r>
            <a:rPr i="1" lang="en-US" sz="1100">
              <a:solidFill>
                <a:srgbClr val="000000"/>
              </a:solidFill>
              <a:latin typeface="Calibri"/>
              <a:ea typeface="Calibri"/>
              <a:cs typeface="Calibri"/>
              <a:sym typeface="Calibri"/>
            </a:rPr>
            <a:t>formula</a:t>
          </a:r>
          <a:r>
            <a:rPr i="0" lang="en-US" sz="1100">
              <a:solidFill>
                <a:srgbClr val="000000"/>
              </a:solidFill>
              <a:latin typeface="Calibri"/>
              <a:ea typeface="Calibri"/>
              <a:cs typeface="Calibri"/>
              <a:sym typeface="Calibri"/>
            </a:rPr>
            <a:t> in the End date box: </a:t>
          </a:r>
          <a:r>
            <a:rPr b="1" i="0" lang="en-US" sz="1100">
              <a:solidFill>
                <a:srgbClr val="000000"/>
              </a:solidFill>
              <a:latin typeface="Calibri"/>
              <a:ea typeface="Calibri"/>
              <a:cs typeface="Calibri"/>
              <a:sym typeface="Calibri"/>
            </a:rPr>
            <a:t>=TODAY()</a:t>
          </a:r>
          <a:r>
            <a:rPr b="0" i="0" lang="en-US" sz="1100">
              <a:solidFill>
                <a:srgbClr val="000000"/>
              </a:solidFill>
              <a:latin typeface="Calibri"/>
              <a:ea typeface="Calibri"/>
              <a:cs typeface="Calibri"/>
              <a:sym typeface="Calibri"/>
            </a:rPr>
            <a:t>. The effect is that the user will not be allowed to enter a future date, regardless of today's date.</a:t>
          </a:r>
          <a:endParaRPr sz="1400"/>
        </a:p>
        <a:p>
          <a:pPr indent="0" lvl="0" marL="0" rtl="0" algn="l">
            <a:spcBef>
              <a:spcPts val="0"/>
            </a:spcBef>
            <a:spcAft>
              <a:spcPts val="0"/>
            </a:spcAft>
            <a:buNone/>
          </a:pPr>
          <a:r>
            <a:t/>
          </a:r>
          <a:endParaRPr b="0" i="0" sz="1100">
            <a:solidFill>
              <a:srgbClr val="000000"/>
            </a:solidFill>
            <a:latin typeface="Calibri"/>
            <a:ea typeface="Calibri"/>
            <a:cs typeface="Calibri"/>
            <a:sym typeface="Calibri"/>
          </a:endParaRPr>
        </a:p>
        <a:p>
          <a:pPr indent="0" lvl="0" marL="0" rtl="0" algn="l">
            <a:spcBef>
              <a:spcPts val="0"/>
            </a:spcBef>
            <a:spcAft>
              <a:spcPts val="0"/>
            </a:spcAft>
            <a:buNone/>
          </a:pPr>
          <a:r>
            <a:rPr b="0" i="0" lang="en-US" sz="1100">
              <a:solidFill>
                <a:srgbClr val="000000"/>
              </a:solidFill>
              <a:latin typeface="Calibri"/>
              <a:ea typeface="Calibri"/>
              <a:cs typeface="Calibri"/>
              <a:sym typeface="Calibri"/>
            </a:rPr>
            <a:t>Try it! Create the date validation just described in the gray cell to the right. Then enter incorrect and correct entries to see how it works. (Can you change it so that only dates that are at least a week ago are allowed? Just change the formula slightly.)</a:t>
          </a:r>
          <a:endParaRPr sz="1100">
            <a:solidFill>
              <a:srgbClr val="000000"/>
            </a:solidFill>
            <a:latin typeface="Calibri"/>
            <a:ea typeface="Calibri"/>
            <a:cs typeface="Calibri"/>
            <a:sym typeface="Calibri"/>
          </a:endParaRPr>
        </a:p>
      </xdr:txBody>
    </xdr:sp>
    <xdr:clientData fLocksWithSheet="0"/>
  </xdr:oneCellAnchor>
  <xdr:oneCellAnchor>
    <xdr:from>
      <xdr:col>10</xdr:col>
      <xdr:colOff>0</xdr:colOff>
      <xdr:row>3</xdr:row>
      <xdr:rowOff>0</xdr:rowOff>
    </xdr:from>
    <xdr:ext cx="2743200" cy="914400"/>
    <xdr:pic>
      <xdr:nvPicPr>
        <xdr:cNvPr id="0" name="image97.png"/>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0</xdr:colOff>
      <xdr:row>9</xdr:row>
      <xdr:rowOff>0</xdr:rowOff>
    </xdr:from>
    <xdr:ext cx="3962400" cy="3429000"/>
    <xdr:pic>
      <xdr:nvPicPr>
        <xdr:cNvPr id="0" name="image96.png"/>
        <xdr:cNvPicPr preferRelativeResize="0"/>
      </xdr:nvPicPr>
      <xdr:blipFill>
        <a:blip cstate="print" r:embed="rId2"/>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50.xml"/><Relationship Id="rId3" Type="http://schemas.openxmlformats.org/officeDocument/2006/relationships/vmlDrawing" Target="../drawings/vmlDrawing1.v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outlineLevelRow="1"/>
  <cols>
    <col customWidth="1" min="1" max="1" width="3.86"/>
    <col customWidth="1" min="2" max="2" width="32.0"/>
    <col customWidth="1" min="3" max="26" width="8.86"/>
  </cols>
  <sheetData>
    <row r="1">
      <c r="A1" s="1"/>
    </row>
    <row r="2">
      <c r="A2" s="2"/>
    </row>
    <row r="3">
      <c r="A3" s="2" t="s">
        <v>0</v>
      </c>
    </row>
    <row r="4" outlineLevel="1">
      <c r="A4" s="2"/>
      <c r="B4" s="3" t="s">
        <v>1</v>
      </c>
    </row>
    <row r="5" outlineLevel="1">
      <c r="A5" s="2"/>
      <c r="B5" s="3" t="s">
        <v>2</v>
      </c>
    </row>
    <row r="6" outlineLevel="1">
      <c r="A6" s="2"/>
      <c r="B6" s="3" t="s">
        <v>3</v>
      </c>
    </row>
    <row r="7">
      <c r="A7" s="2" t="s">
        <v>4</v>
      </c>
    </row>
    <row r="8" outlineLevel="1">
      <c r="A8" s="2"/>
      <c r="B8" s="3" t="s">
        <v>5</v>
      </c>
    </row>
    <row r="9" outlineLevel="1">
      <c r="A9" s="2"/>
      <c r="B9" s="3" t="s">
        <v>6</v>
      </c>
    </row>
    <row r="10" outlineLevel="1">
      <c r="A10" s="2"/>
      <c r="B10" s="3" t="s">
        <v>7</v>
      </c>
    </row>
    <row r="11" outlineLevel="1">
      <c r="A11" s="2"/>
      <c r="B11" s="3" t="s">
        <v>8</v>
      </c>
    </row>
    <row r="12" outlineLevel="1">
      <c r="A12" s="2"/>
      <c r="B12" s="3" t="s">
        <v>9</v>
      </c>
    </row>
    <row r="13">
      <c r="A13" s="2" t="s">
        <v>10</v>
      </c>
    </row>
    <row r="14" outlineLevel="1">
      <c r="A14" s="2"/>
      <c r="B14" s="3" t="s">
        <v>11</v>
      </c>
    </row>
    <row r="15" outlineLevel="1">
      <c r="A15" s="2"/>
      <c r="B15" s="3" t="s">
        <v>12</v>
      </c>
    </row>
    <row r="16" outlineLevel="1">
      <c r="A16" s="2"/>
      <c r="B16" s="3" t="s">
        <v>13</v>
      </c>
    </row>
    <row r="17" outlineLevel="1">
      <c r="A17" s="2"/>
      <c r="B17" s="3" t="s">
        <v>14</v>
      </c>
    </row>
    <row r="18">
      <c r="A18" s="2" t="s">
        <v>15</v>
      </c>
    </row>
    <row r="19" outlineLevel="1">
      <c r="A19" s="2"/>
      <c r="B19" s="3" t="s">
        <v>16</v>
      </c>
    </row>
    <row r="20" outlineLevel="1">
      <c r="A20" s="2"/>
      <c r="B20" s="3" t="s">
        <v>17</v>
      </c>
    </row>
    <row r="21" ht="15.75" customHeight="1" outlineLevel="1">
      <c r="A21" s="2"/>
      <c r="B21" s="3" t="s">
        <v>18</v>
      </c>
    </row>
    <row r="22" ht="15.75" customHeight="1" outlineLevel="1">
      <c r="A22" s="2"/>
      <c r="B22" s="3" t="s">
        <v>19</v>
      </c>
    </row>
    <row r="23" ht="15.75" customHeight="1" outlineLevel="1">
      <c r="A23" s="2"/>
      <c r="B23" s="3" t="s">
        <v>20</v>
      </c>
    </row>
    <row r="24" ht="15.75" customHeight="1">
      <c r="A24" s="2" t="s">
        <v>21</v>
      </c>
    </row>
    <row r="25" ht="15.75" customHeight="1" outlineLevel="1">
      <c r="A25" s="2"/>
      <c r="B25" s="3" t="s">
        <v>22</v>
      </c>
    </row>
    <row r="26" ht="15.75" customHeight="1" outlineLevel="1">
      <c r="A26" s="2"/>
      <c r="B26" s="3" t="s">
        <v>23</v>
      </c>
    </row>
    <row r="27" ht="15.75" customHeight="1" outlineLevel="1">
      <c r="A27" s="2"/>
      <c r="B27" s="3" t="s">
        <v>24</v>
      </c>
    </row>
    <row r="28" ht="15.75" customHeight="1" outlineLevel="1">
      <c r="A28" s="2"/>
      <c r="B28" s="3" t="s">
        <v>25</v>
      </c>
    </row>
    <row r="29" ht="15.75" customHeight="1" outlineLevel="1">
      <c r="A29" s="2"/>
      <c r="B29" s="3" t="s">
        <v>26</v>
      </c>
    </row>
    <row r="30" ht="15.75" customHeight="1">
      <c r="A30" s="2" t="s">
        <v>27</v>
      </c>
    </row>
    <row r="31" ht="15.75" customHeight="1" outlineLevel="1">
      <c r="A31" s="2"/>
      <c r="B31" s="3" t="s">
        <v>28</v>
      </c>
    </row>
    <row r="32" ht="15.75" customHeight="1" outlineLevel="1">
      <c r="A32" s="2"/>
      <c r="B32" s="3" t="s">
        <v>29</v>
      </c>
    </row>
    <row r="33" ht="15.75" customHeight="1">
      <c r="A33" s="2" t="s">
        <v>30</v>
      </c>
    </row>
    <row r="34" ht="15.75" customHeight="1" outlineLevel="1">
      <c r="A34" s="2"/>
      <c r="B34" s="3" t="s">
        <v>31</v>
      </c>
    </row>
    <row r="35" ht="15.75" customHeight="1" outlineLevel="1">
      <c r="A35" s="2"/>
      <c r="B35" s="3" t="s">
        <v>32</v>
      </c>
    </row>
    <row r="36" ht="15.75" customHeight="1" outlineLevel="1">
      <c r="A36" s="2"/>
      <c r="B36" s="3" t="s">
        <v>33</v>
      </c>
    </row>
    <row r="37" ht="15.75" customHeight="1" outlineLevel="1">
      <c r="A37" s="2"/>
      <c r="B37" s="3" t="s">
        <v>34</v>
      </c>
    </row>
    <row r="38" ht="15.75" customHeight="1" outlineLevel="1">
      <c r="A38" s="2"/>
      <c r="B38" s="3" t="s">
        <v>35</v>
      </c>
    </row>
    <row r="39" ht="15.75" customHeight="1">
      <c r="A39" s="2" t="s">
        <v>36</v>
      </c>
    </row>
    <row r="40" ht="15.75" customHeight="1" outlineLevel="1">
      <c r="A40" s="2"/>
      <c r="B40" s="3" t="s">
        <v>37</v>
      </c>
    </row>
    <row r="41" ht="15.75" customHeight="1" outlineLevel="1">
      <c r="A41" s="2"/>
      <c r="B41" s="3" t="s">
        <v>38</v>
      </c>
    </row>
    <row r="42" ht="15.75" customHeight="1">
      <c r="A42" s="2" t="s">
        <v>39</v>
      </c>
    </row>
    <row r="43" ht="15.75" customHeight="1" outlineLevel="1">
      <c r="A43" s="2"/>
      <c r="B43" s="3" t="s">
        <v>40</v>
      </c>
    </row>
    <row r="44" ht="15.75" customHeight="1" outlineLevel="1">
      <c r="A44" s="2"/>
      <c r="B44" s="3" t="s">
        <v>41</v>
      </c>
    </row>
    <row r="45" ht="15.75" customHeight="1" outlineLevel="1">
      <c r="A45" s="2"/>
      <c r="B45" s="3" t="s">
        <v>42</v>
      </c>
    </row>
    <row r="46" ht="15.75" customHeight="1" outlineLevel="1">
      <c r="A46" s="2"/>
      <c r="B46" s="3" t="s">
        <v>43</v>
      </c>
    </row>
    <row r="47" ht="15.75" customHeight="1">
      <c r="A47" s="2" t="s">
        <v>44</v>
      </c>
    </row>
    <row r="48" ht="15.75" customHeight="1" outlineLevel="1">
      <c r="A48" s="2"/>
      <c r="B48" s="3" t="s">
        <v>45</v>
      </c>
    </row>
    <row r="49" ht="15.75" customHeight="1" outlineLevel="1">
      <c r="A49" s="2"/>
      <c r="B49" s="3" t="s">
        <v>46</v>
      </c>
    </row>
    <row r="50" ht="15.75" customHeight="1" outlineLevel="1">
      <c r="A50" s="2"/>
      <c r="B50" s="3" t="s">
        <v>47</v>
      </c>
    </row>
    <row r="51" ht="15.75" customHeight="1">
      <c r="A51" s="2" t="s">
        <v>48</v>
      </c>
    </row>
    <row r="52" ht="15.75" customHeight="1" outlineLevel="1">
      <c r="A52" s="2"/>
      <c r="B52" s="3" t="s">
        <v>49</v>
      </c>
    </row>
    <row r="53" ht="15.75" customHeight="1" outlineLevel="1">
      <c r="A53" s="2"/>
      <c r="B53" s="3" t="s">
        <v>50</v>
      </c>
    </row>
    <row r="54" ht="15.75" customHeight="1" outlineLevel="1">
      <c r="A54" s="2"/>
      <c r="B54" s="3" t="s">
        <v>51</v>
      </c>
    </row>
    <row r="55" ht="15.75" customHeight="1" outlineLevel="1">
      <c r="A55" s="2"/>
      <c r="B55" s="3" t="s">
        <v>52</v>
      </c>
    </row>
    <row r="56" ht="15.75" customHeight="1">
      <c r="A56" s="2" t="s">
        <v>53</v>
      </c>
    </row>
    <row r="57" ht="15.75" customHeight="1" outlineLevel="1">
      <c r="A57" s="2"/>
      <c r="B57" s="3" t="s">
        <v>54</v>
      </c>
    </row>
    <row r="58" ht="15.75" customHeight="1" outlineLevel="1">
      <c r="A58" s="2"/>
      <c r="B58" s="3" t="s">
        <v>55</v>
      </c>
    </row>
    <row r="59" ht="15.75" customHeight="1" outlineLevel="1">
      <c r="A59" s="2"/>
      <c r="B59" s="3" t="s">
        <v>56</v>
      </c>
    </row>
    <row r="60" ht="15.75" customHeight="1" outlineLevel="1">
      <c r="A60" s="2"/>
      <c r="B60" s="3" t="s">
        <v>57</v>
      </c>
    </row>
    <row r="61" ht="15.75" customHeight="1">
      <c r="A61" s="2" t="s">
        <v>58</v>
      </c>
    </row>
    <row r="62" ht="15.75" customHeight="1" outlineLevel="1">
      <c r="A62" s="2"/>
      <c r="B62" s="3" t="s">
        <v>59</v>
      </c>
    </row>
    <row r="63" ht="15.75" customHeight="1" outlineLevel="1">
      <c r="A63" s="2"/>
      <c r="B63" s="3" t="s">
        <v>60</v>
      </c>
    </row>
    <row r="64" ht="15.75" customHeight="1" outlineLevel="1">
      <c r="A64" s="2"/>
      <c r="B64" s="3" t="s">
        <v>61</v>
      </c>
    </row>
    <row r="65" ht="15.75" customHeight="1" outlineLevel="1">
      <c r="A65" s="2"/>
      <c r="B65" s="3" t="s">
        <v>62</v>
      </c>
    </row>
    <row r="66" ht="15.75" customHeight="1" outlineLevel="1">
      <c r="A66" s="2"/>
      <c r="B66" s="3" t="s">
        <v>63</v>
      </c>
    </row>
    <row r="67" ht="15.75" customHeight="1" outlineLevel="1">
      <c r="A67" s="2"/>
      <c r="B67" s="3" t="s">
        <v>64</v>
      </c>
    </row>
    <row r="68" ht="15.75" customHeight="1">
      <c r="A68" s="2"/>
    </row>
    <row r="69" ht="15.75" customHeight="1">
      <c r="A69" s="2"/>
    </row>
    <row r="70" ht="15.75" customHeight="1">
      <c r="A70" s="2"/>
    </row>
    <row r="71" ht="15.75" customHeight="1">
      <c r="A71" s="2"/>
    </row>
    <row r="72" ht="15.75" customHeight="1">
      <c r="A72" s="2"/>
    </row>
    <row r="73" ht="15.75" customHeight="1">
      <c r="A73" s="2"/>
    </row>
    <row r="74" ht="15.75" customHeight="1">
      <c r="A74" s="2"/>
    </row>
    <row r="75" ht="15.75" customHeight="1">
      <c r="A75" s="2"/>
    </row>
    <row r="76" ht="15.75" customHeight="1">
      <c r="A76" s="2"/>
    </row>
    <row r="77" ht="15.75" customHeight="1">
      <c r="A77" s="2"/>
    </row>
    <row r="78" ht="15.75" customHeight="1">
      <c r="A78" s="2"/>
    </row>
    <row r="79" ht="15.75" customHeight="1">
      <c r="A79" s="2"/>
    </row>
    <row r="80" ht="15.75" customHeight="1">
      <c r="A80" s="2"/>
    </row>
    <row r="81" ht="15.75" customHeight="1">
      <c r="A81" s="2"/>
    </row>
    <row r="82" ht="15.75" customHeight="1">
      <c r="A82" s="2"/>
    </row>
    <row r="83" ht="15.75" customHeight="1">
      <c r="A83" s="2"/>
    </row>
    <row r="84" ht="15.75" customHeight="1">
      <c r="A84" s="2"/>
    </row>
    <row r="85" ht="15.75" customHeight="1">
      <c r="A85" s="2"/>
    </row>
    <row r="86" ht="15.75" customHeight="1">
      <c r="A86" s="2"/>
    </row>
    <row r="87" ht="15.75" customHeight="1">
      <c r="A87" s="2"/>
    </row>
    <row r="88" ht="15.75" customHeight="1">
      <c r="A88" s="2"/>
    </row>
    <row r="89" ht="15.75" customHeight="1">
      <c r="A89" s="2"/>
    </row>
    <row r="90" ht="15.75" customHeight="1">
      <c r="A90" s="2"/>
    </row>
    <row r="91" ht="15.75" customHeight="1">
      <c r="A91" s="2"/>
    </row>
    <row r="92" ht="15.75" customHeight="1">
      <c r="A92" s="2"/>
    </row>
    <row r="93" ht="15.75" customHeight="1">
      <c r="A93" s="2"/>
    </row>
    <row r="94" ht="15.75" customHeight="1">
      <c r="A94" s="2"/>
    </row>
    <row r="95" ht="15.75" customHeight="1">
      <c r="A95" s="2"/>
    </row>
    <row r="96" ht="15.75" customHeight="1">
      <c r="A96" s="2"/>
    </row>
    <row r="97" ht="15.75" customHeight="1">
      <c r="A97" s="2"/>
    </row>
    <row r="98" ht="15.75" customHeight="1">
      <c r="A98" s="2"/>
    </row>
    <row r="99" ht="15.75" customHeight="1">
      <c r="A99" s="2"/>
    </row>
    <row r="100" ht="15.75" customHeight="1">
      <c r="A100" s="2"/>
    </row>
    <row r="101" ht="15.75" customHeight="1">
      <c r="A101" s="2"/>
    </row>
    <row r="102" ht="15.75" customHeight="1">
      <c r="A102" s="2"/>
    </row>
    <row r="103" ht="15.75" customHeight="1">
      <c r="A103" s="2"/>
    </row>
    <row r="104" ht="15.75" customHeight="1">
      <c r="A104" s="2"/>
    </row>
    <row r="105" ht="15.75" customHeight="1">
      <c r="A105" s="2"/>
    </row>
    <row r="106" ht="15.75" customHeight="1">
      <c r="A106" s="2"/>
    </row>
    <row r="107" ht="15.75" customHeight="1">
      <c r="A107" s="2"/>
    </row>
    <row r="108" ht="15.75" customHeight="1">
      <c r="A108" s="2"/>
    </row>
    <row r="109" ht="15.75" customHeight="1">
      <c r="A109" s="2"/>
    </row>
    <row r="110" ht="15.75" customHeight="1">
      <c r="A110" s="2"/>
    </row>
    <row r="111" ht="15.75" customHeight="1">
      <c r="A111" s="2"/>
    </row>
    <row r="112" ht="15.75" customHeight="1">
      <c r="A112" s="2"/>
    </row>
    <row r="113" ht="15.75" customHeight="1">
      <c r="A113" s="2"/>
    </row>
    <row r="114" ht="15.75" customHeight="1">
      <c r="A114" s="2"/>
    </row>
    <row r="115" ht="15.75" customHeight="1">
      <c r="A115" s="2"/>
    </row>
    <row r="116" ht="15.75" customHeight="1">
      <c r="A116" s="2"/>
    </row>
    <row r="117" ht="15.75" customHeight="1">
      <c r="A117" s="2"/>
    </row>
    <row r="118" ht="15.75" customHeight="1">
      <c r="A118" s="2"/>
    </row>
    <row r="119" ht="15.75" customHeight="1">
      <c r="A119" s="2"/>
    </row>
    <row r="120" ht="15.75" customHeight="1">
      <c r="A120" s="2"/>
    </row>
    <row r="121" ht="15.75" customHeight="1">
      <c r="A121" s="2"/>
    </row>
    <row r="122" ht="15.75" customHeight="1">
      <c r="A122" s="2"/>
    </row>
    <row r="123" ht="15.75" customHeight="1">
      <c r="A123" s="2"/>
    </row>
    <row r="124" ht="15.75" customHeight="1">
      <c r="A124" s="2"/>
    </row>
    <row r="125" ht="15.75" customHeight="1">
      <c r="A125" s="2"/>
    </row>
    <row r="126" ht="15.75" customHeight="1">
      <c r="A126" s="2"/>
    </row>
    <row r="127" ht="15.75" customHeight="1">
      <c r="A127" s="2"/>
    </row>
    <row r="128" ht="15.75" customHeight="1">
      <c r="A128" s="2"/>
    </row>
    <row r="129" ht="15.75" customHeight="1">
      <c r="A129" s="2"/>
    </row>
    <row r="130" ht="15.75" customHeight="1">
      <c r="A130" s="2"/>
    </row>
    <row r="131" ht="15.75" customHeight="1">
      <c r="A131" s="2"/>
    </row>
    <row r="132" ht="15.75" customHeight="1">
      <c r="A132" s="2"/>
    </row>
    <row r="133" ht="15.75" customHeight="1">
      <c r="A133" s="2"/>
    </row>
    <row r="134" ht="15.75" customHeight="1">
      <c r="A134" s="2"/>
    </row>
    <row r="135" ht="15.75" customHeight="1">
      <c r="A135" s="2"/>
    </row>
    <row r="136" ht="15.75" customHeight="1">
      <c r="A136" s="2"/>
    </row>
    <row r="137" ht="15.75" customHeight="1">
      <c r="A137" s="2"/>
    </row>
    <row r="138" ht="15.75" customHeight="1">
      <c r="A138" s="2"/>
    </row>
    <row r="139" ht="15.75" customHeight="1">
      <c r="A139" s="2"/>
    </row>
    <row r="140" ht="15.75" customHeight="1">
      <c r="A140" s="2"/>
    </row>
    <row r="141" ht="15.75" customHeight="1">
      <c r="A141" s="2"/>
    </row>
    <row r="142" ht="15.75" customHeight="1">
      <c r="A142" s="2"/>
    </row>
    <row r="143" ht="15.75" customHeight="1">
      <c r="A143" s="2"/>
    </row>
    <row r="144" ht="15.75" customHeight="1">
      <c r="A144" s="2"/>
    </row>
    <row r="145" ht="15.75" customHeight="1">
      <c r="A145" s="2"/>
    </row>
    <row r="146" ht="15.75" customHeight="1">
      <c r="A146" s="2"/>
    </row>
    <row r="147" ht="15.75" customHeight="1">
      <c r="A147" s="2"/>
    </row>
    <row r="148" ht="15.75" customHeight="1">
      <c r="A148" s="2"/>
    </row>
    <row r="149" ht="15.75" customHeight="1">
      <c r="A149" s="2"/>
    </row>
    <row r="150" ht="15.75" customHeight="1">
      <c r="A150" s="2"/>
    </row>
    <row r="151" ht="15.75" customHeight="1">
      <c r="A151" s="2"/>
    </row>
    <row r="152" ht="15.75" customHeight="1">
      <c r="A152" s="2"/>
    </row>
    <row r="153" ht="15.75" customHeight="1">
      <c r="A153" s="2"/>
    </row>
    <row r="154" ht="15.75" customHeight="1">
      <c r="A154" s="2"/>
    </row>
    <row r="155" ht="15.75" customHeight="1">
      <c r="A155" s="2"/>
    </row>
    <row r="156" ht="15.75" customHeight="1">
      <c r="A156" s="2"/>
    </row>
    <row r="157" ht="15.75" customHeight="1">
      <c r="A157" s="2"/>
    </row>
    <row r="158" ht="15.75" customHeight="1">
      <c r="A158" s="2"/>
    </row>
    <row r="159" ht="15.75" customHeight="1">
      <c r="A159" s="2"/>
    </row>
    <row r="160" ht="15.75" customHeight="1">
      <c r="A160" s="2"/>
    </row>
    <row r="161" ht="15.75" customHeight="1">
      <c r="A161" s="2"/>
    </row>
    <row r="162" ht="15.75" customHeight="1">
      <c r="A162" s="2"/>
    </row>
    <row r="163" ht="15.75" customHeight="1">
      <c r="A163" s="2"/>
    </row>
    <row r="164" ht="15.75" customHeight="1">
      <c r="A164" s="2"/>
    </row>
    <row r="165" ht="15.75" customHeight="1">
      <c r="A165" s="2"/>
    </row>
    <row r="166" ht="15.75" customHeight="1">
      <c r="A166" s="2"/>
    </row>
    <row r="167" ht="15.75" customHeight="1">
      <c r="A167" s="2"/>
    </row>
    <row r="168" ht="15.75" customHeight="1">
      <c r="A168" s="2"/>
    </row>
    <row r="169" ht="15.75" customHeight="1">
      <c r="A169" s="2"/>
    </row>
    <row r="170" ht="15.75" customHeight="1">
      <c r="A170" s="2"/>
    </row>
    <row r="171" ht="15.75" customHeight="1">
      <c r="A171" s="2"/>
    </row>
    <row r="172" ht="15.75" customHeight="1">
      <c r="A172" s="2"/>
    </row>
    <row r="173" ht="15.75" customHeight="1">
      <c r="A173" s="2"/>
    </row>
    <row r="174" ht="15.75" customHeight="1">
      <c r="A174" s="2"/>
    </row>
    <row r="175" ht="15.75" customHeight="1">
      <c r="A175" s="2"/>
    </row>
    <row r="176" ht="15.75" customHeight="1">
      <c r="A176" s="2"/>
    </row>
    <row r="177" ht="15.75" customHeight="1">
      <c r="A177" s="2"/>
    </row>
    <row r="178" ht="15.75" customHeight="1">
      <c r="A178" s="2"/>
    </row>
    <row r="179" ht="15.75" customHeight="1">
      <c r="A179" s="2"/>
    </row>
    <row r="180" ht="15.75" customHeight="1">
      <c r="A180" s="2"/>
    </row>
    <row r="181" ht="15.75" customHeight="1">
      <c r="A181" s="2"/>
    </row>
    <row r="182" ht="15.75" customHeight="1">
      <c r="A182" s="2"/>
    </row>
    <row r="183" ht="15.75" customHeight="1">
      <c r="A183" s="2"/>
    </row>
    <row r="184" ht="15.75" customHeight="1">
      <c r="A184" s="2"/>
    </row>
    <row r="185" ht="15.75" customHeight="1">
      <c r="A185" s="2"/>
    </row>
    <row r="186" ht="15.75" customHeight="1">
      <c r="A186" s="2"/>
    </row>
    <row r="187" ht="15.75" customHeight="1">
      <c r="A187" s="2"/>
    </row>
    <row r="188" ht="15.75" customHeight="1">
      <c r="A188" s="2"/>
    </row>
    <row r="189" ht="15.75" customHeight="1">
      <c r="A189" s="2"/>
    </row>
    <row r="190" ht="15.75" customHeight="1">
      <c r="A190" s="2"/>
    </row>
    <row r="191" ht="15.75" customHeight="1">
      <c r="A191" s="2"/>
    </row>
    <row r="192" ht="15.75" customHeight="1">
      <c r="A192" s="2"/>
    </row>
    <row r="193" ht="15.75" customHeight="1">
      <c r="A193" s="2"/>
    </row>
    <row r="194" ht="15.75" customHeight="1">
      <c r="A194" s="2"/>
    </row>
    <row r="195" ht="15.75" customHeight="1">
      <c r="A195" s="2"/>
    </row>
    <row r="196" ht="15.75" customHeight="1">
      <c r="A196" s="2"/>
    </row>
    <row r="197" ht="15.75" customHeight="1">
      <c r="A197" s="2"/>
    </row>
    <row r="198" ht="15.75" customHeight="1">
      <c r="A198" s="2"/>
    </row>
    <row r="199" ht="15.75" customHeight="1">
      <c r="A199" s="2"/>
    </row>
    <row r="200" ht="15.75" customHeight="1">
      <c r="A200" s="2"/>
    </row>
    <row r="201" ht="15.75" customHeight="1">
      <c r="A201" s="2"/>
    </row>
    <row r="202" ht="15.75" customHeight="1">
      <c r="A202" s="2"/>
    </row>
    <row r="203" ht="15.75" customHeight="1">
      <c r="A203" s="2"/>
    </row>
    <row r="204" ht="15.75" customHeight="1">
      <c r="A204" s="2"/>
    </row>
    <row r="205" ht="15.75" customHeight="1">
      <c r="A205" s="2"/>
    </row>
    <row r="206" ht="15.75" customHeight="1">
      <c r="A206" s="2"/>
    </row>
    <row r="207" ht="15.75" customHeight="1">
      <c r="A207" s="2"/>
    </row>
    <row r="208" ht="15.75" customHeight="1">
      <c r="A208" s="2"/>
    </row>
    <row r="209" ht="15.75" customHeight="1">
      <c r="A209" s="2"/>
    </row>
    <row r="210" ht="15.75" customHeight="1">
      <c r="A210" s="2"/>
    </row>
    <row r="211" ht="15.75" customHeight="1">
      <c r="A211" s="2"/>
    </row>
    <row r="212" ht="15.75" customHeight="1">
      <c r="A212" s="2"/>
    </row>
    <row r="213" ht="15.75" customHeight="1">
      <c r="A213" s="2"/>
    </row>
    <row r="214" ht="15.75" customHeight="1">
      <c r="A214" s="2"/>
    </row>
    <row r="215" ht="15.75" customHeight="1">
      <c r="A215" s="2"/>
    </row>
    <row r="216" ht="15.75" customHeight="1">
      <c r="A216" s="2"/>
    </row>
    <row r="217" ht="15.75" customHeight="1">
      <c r="A217" s="2"/>
    </row>
    <row r="218" ht="15.75" customHeight="1">
      <c r="A218" s="2"/>
    </row>
    <row r="219" ht="15.75" customHeight="1">
      <c r="A219" s="2"/>
    </row>
    <row r="220" ht="15.75" customHeight="1">
      <c r="A220" s="2"/>
    </row>
    <row r="221" ht="15.75" customHeight="1">
      <c r="A221" s="2"/>
    </row>
    <row r="222" ht="15.75" customHeight="1">
      <c r="A222" s="2"/>
    </row>
    <row r="223" ht="15.75" customHeight="1">
      <c r="A223" s="2"/>
    </row>
    <row r="224" ht="15.75" customHeight="1">
      <c r="A224" s="2"/>
    </row>
    <row r="225" ht="15.75" customHeight="1">
      <c r="A225" s="2"/>
    </row>
    <row r="226" ht="15.75" customHeight="1">
      <c r="A226" s="2"/>
    </row>
    <row r="227" ht="15.75" customHeight="1">
      <c r="A227" s="2"/>
    </row>
    <row r="228" ht="15.75" customHeight="1">
      <c r="A228" s="2"/>
    </row>
    <row r="229" ht="15.75" customHeight="1">
      <c r="A229" s="2"/>
    </row>
    <row r="230" ht="15.75" customHeight="1">
      <c r="A230" s="2"/>
    </row>
    <row r="231" ht="15.75" customHeight="1">
      <c r="A231" s="2"/>
    </row>
    <row r="232" ht="15.75" customHeight="1">
      <c r="A232" s="2"/>
    </row>
    <row r="233" ht="15.75" customHeight="1">
      <c r="A233" s="2"/>
    </row>
    <row r="234" ht="15.75" customHeight="1">
      <c r="A234" s="2"/>
    </row>
    <row r="235" ht="15.75" customHeight="1">
      <c r="A235" s="2"/>
    </row>
    <row r="236" ht="15.75" customHeight="1">
      <c r="A236" s="2"/>
    </row>
    <row r="237" ht="15.75" customHeight="1">
      <c r="A237" s="2"/>
    </row>
    <row r="238" ht="15.75" customHeight="1">
      <c r="A238" s="2"/>
    </row>
    <row r="239" ht="15.75" customHeight="1">
      <c r="A239" s="2"/>
    </row>
    <row r="240" ht="15.75" customHeight="1">
      <c r="A240" s="2"/>
    </row>
    <row r="241" ht="15.75" customHeight="1">
      <c r="A241" s="2"/>
    </row>
    <row r="242" ht="15.75" customHeight="1">
      <c r="A242" s="2"/>
    </row>
    <row r="243" ht="15.75" customHeight="1">
      <c r="A243" s="2"/>
    </row>
    <row r="244" ht="15.75" customHeight="1">
      <c r="A244" s="2"/>
    </row>
    <row r="245" ht="15.75" customHeight="1">
      <c r="A245" s="2"/>
    </row>
    <row r="246" ht="15.75" customHeight="1">
      <c r="A246" s="2"/>
    </row>
    <row r="247" ht="15.75" customHeight="1">
      <c r="A247" s="2"/>
    </row>
    <row r="248" ht="15.75" customHeight="1">
      <c r="A248" s="2"/>
    </row>
    <row r="249" ht="15.75" customHeight="1">
      <c r="A249" s="2"/>
    </row>
    <row r="250" ht="15.75" customHeight="1">
      <c r="A250" s="2"/>
    </row>
    <row r="251" ht="15.75" customHeight="1">
      <c r="A251" s="2"/>
    </row>
    <row r="252" ht="15.75" customHeight="1">
      <c r="A252" s="2"/>
    </row>
    <row r="253" ht="15.75" customHeight="1">
      <c r="A253" s="2"/>
    </row>
    <row r="254" ht="15.75" customHeight="1">
      <c r="A254" s="2"/>
    </row>
    <row r="255" ht="15.75" customHeight="1">
      <c r="A255" s="2"/>
    </row>
    <row r="256" ht="15.75" customHeight="1">
      <c r="A256" s="2"/>
    </row>
    <row r="257" ht="15.75" customHeight="1">
      <c r="A257" s="2"/>
    </row>
    <row r="258" ht="15.75" customHeight="1">
      <c r="A258" s="2"/>
    </row>
    <row r="259" ht="15.75" customHeight="1">
      <c r="A259" s="2"/>
    </row>
    <row r="260" ht="15.75" customHeight="1">
      <c r="A260" s="2"/>
    </row>
    <row r="261" ht="15.75" customHeight="1">
      <c r="A261" s="2"/>
    </row>
    <row r="262" ht="15.75" customHeight="1">
      <c r="A262" s="2"/>
    </row>
    <row r="263" ht="15.75" customHeight="1">
      <c r="A263" s="2"/>
    </row>
    <row r="264" ht="15.75" customHeight="1">
      <c r="A264" s="2"/>
    </row>
    <row r="265" ht="15.75" customHeight="1">
      <c r="A265" s="2"/>
    </row>
    <row r="266" ht="15.75" customHeight="1">
      <c r="A266" s="2"/>
    </row>
    <row r="267" ht="15.75" customHeight="1">
      <c r="A267" s="2"/>
    </row>
    <row r="268" ht="15.75" customHeight="1">
      <c r="A268" s="2"/>
    </row>
    <row r="269" ht="15.75" customHeight="1">
      <c r="A269" s="2"/>
    </row>
    <row r="270" ht="15.75" customHeight="1">
      <c r="A270" s="2"/>
    </row>
    <row r="271" ht="15.75" customHeight="1">
      <c r="A271" s="2"/>
    </row>
    <row r="272" ht="15.75" customHeight="1">
      <c r="A272" s="2"/>
    </row>
    <row r="273" ht="15.75" customHeight="1">
      <c r="A273" s="2"/>
    </row>
    <row r="274" ht="15.75" customHeight="1">
      <c r="A274" s="2"/>
    </row>
    <row r="275" ht="15.75" customHeight="1">
      <c r="A275" s="2"/>
    </row>
    <row r="276" ht="15.75" customHeight="1">
      <c r="A276" s="2"/>
    </row>
    <row r="277" ht="15.75" customHeight="1">
      <c r="A277" s="2"/>
    </row>
    <row r="278" ht="15.75" customHeight="1">
      <c r="A278" s="2"/>
    </row>
    <row r="279" ht="15.75" customHeight="1">
      <c r="A279" s="2"/>
    </row>
    <row r="280" ht="15.75" customHeight="1">
      <c r="A280" s="2"/>
    </row>
    <row r="281" ht="15.75" customHeight="1">
      <c r="A281" s="2"/>
    </row>
    <row r="282" ht="15.75" customHeight="1">
      <c r="A282" s="2"/>
    </row>
    <row r="283" ht="15.75" customHeight="1">
      <c r="A283" s="2"/>
    </row>
    <row r="284" ht="15.75" customHeight="1">
      <c r="A284" s="2"/>
    </row>
    <row r="285" ht="15.75" customHeight="1">
      <c r="A285" s="2"/>
    </row>
    <row r="286" ht="15.75" customHeight="1">
      <c r="A286" s="2"/>
    </row>
    <row r="287" ht="15.75" customHeight="1">
      <c r="A287" s="2"/>
    </row>
    <row r="288" ht="15.75" customHeight="1">
      <c r="A288" s="2"/>
    </row>
    <row r="289" ht="15.75" customHeight="1">
      <c r="A289" s="2"/>
    </row>
    <row r="290" ht="15.75" customHeight="1">
      <c r="A290" s="2"/>
    </row>
    <row r="291" ht="15.75" customHeight="1">
      <c r="A291" s="2"/>
    </row>
    <row r="292" ht="15.75" customHeight="1">
      <c r="A292" s="2"/>
    </row>
    <row r="293" ht="15.75" customHeight="1">
      <c r="A293" s="2"/>
    </row>
    <row r="294" ht="15.75" customHeight="1">
      <c r="A294" s="2"/>
    </row>
    <row r="295" ht="15.75" customHeight="1">
      <c r="A295" s="2"/>
    </row>
    <row r="296" ht="15.75" customHeight="1">
      <c r="A296" s="2"/>
    </row>
    <row r="297" ht="15.75" customHeight="1">
      <c r="A297" s="2"/>
    </row>
    <row r="298" ht="15.75" customHeight="1">
      <c r="A298" s="2"/>
    </row>
    <row r="299" ht="15.75" customHeight="1">
      <c r="A299" s="2"/>
    </row>
    <row r="300" ht="15.75" customHeight="1">
      <c r="A300" s="2"/>
    </row>
    <row r="301" ht="15.75" customHeight="1">
      <c r="A301" s="2"/>
    </row>
    <row r="302" ht="15.75" customHeight="1">
      <c r="A302" s="2"/>
    </row>
    <row r="303" ht="15.75" customHeight="1">
      <c r="A303" s="2"/>
    </row>
    <row r="304" ht="15.75" customHeight="1">
      <c r="A304" s="2"/>
    </row>
    <row r="305" ht="15.75" customHeight="1">
      <c r="A305" s="2"/>
    </row>
    <row r="306" ht="15.75" customHeight="1">
      <c r="A306" s="2"/>
    </row>
    <row r="307" ht="15.75" customHeight="1">
      <c r="A307" s="2"/>
    </row>
    <row r="308" ht="15.75" customHeight="1">
      <c r="A308" s="2"/>
    </row>
    <row r="309" ht="15.75" customHeight="1">
      <c r="A309" s="2"/>
    </row>
    <row r="310" ht="15.75" customHeight="1">
      <c r="A310" s="2"/>
    </row>
    <row r="311" ht="15.75" customHeight="1">
      <c r="A311" s="2"/>
    </row>
    <row r="312" ht="15.75" customHeight="1">
      <c r="A312" s="2"/>
    </row>
    <row r="313" ht="15.75" customHeight="1">
      <c r="A313" s="2"/>
    </row>
    <row r="314" ht="15.75" customHeight="1">
      <c r="A314" s="2"/>
    </row>
    <row r="315" ht="15.75" customHeight="1">
      <c r="A315" s="2"/>
    </row>
    <row r="316" ht="15.75" customHeight="1">
      <c r="A316" s="2"/>
    </row>
    <row r="317" ht="15.75" customHeight="1">
      <c r="A317" s="2"/>
    </row>
    <row r="318" ht="15.75" customHeight="1">
      <c r="A318" s="2"/>
    </row>
    <row r="319" ht="15.75" customHeight="1">
      <c r="A319" s="2"/>
    </row>
    <row r="320" ht="15.75" customHeight="1">
      <c r="A320" s="2"/>
    </row>
    <row r="321" ht="15.75" customHeight="1">
      <c r="A321" s="2"/>
    </row>
    <row r="322" ht="15.75" customHeight="1">
      <c r="A322" s="2"/>
    </row>
    <row r="323" ht="15.75" customHeight="1">
      <c r="A323" s="2"/>
    </row>
    <row r="324" ht="15.75" customHeight="1">
      <c r="A324" s="2"/>
    </row>
    <row r="325" ht="15.75" customHeight="1">
      <c r="A325" s="2"/>
    </row>
    <row r="326" ht="15.75" customHeight="1">
      <c r="A326" s="2"/>
    </row>
    <row r="327" ht="15.75" customHeight="1">
      <c r="A327" s="2"/>
    </row>
    <row r="328" ht="15.75" customHeight="1">
      <c r="A328" s="2"/>
    </row>
    <row r="329" ht="15.75" customHeight="1">
      <c r="A329" s="2"/>
    </row>
    <row r="330" ht="15.75" customHeight="1">
      <c r="A330" s="2"/>
    </row>
    <row r="331" ht="15.75" customHeight="1">
      <c r="A331" s="2"/>
    </row>
    <row r="332" ht="15.75" customHeight="1">
      <c r="A332" s="2"/>
    </row>
    <row r="333" ht="15.75" customHeight="1">
      <c r="A333" s="2"/>
    </row>
    <row r="334" ht="15.75" customHeight="1">
      <c r="A334" s="2"/>
    </row>
    <row r="335" ht="15.75" customHeight="1">
      <c r="A335" s="2"/>
    </row>
    <row r="336" ht="15.75" customHeight="1">
      <c r="A336" s="2"/>
    </row>
    <row r="337" ht="15.75" customHeight="1">
      <c r="A337" s="2"/>
    </row>
    <row r="338" ht="15.75" customHeight="1">
      <c r="A338" s="2"/>
    </row>
    <row r="339" ht="15.75" customHeight="1">
      <c r="A339" s="2"/>
    </row>
    <row r="340" ht="15.75" customHeight="1">
      <c r="A340" s="2"/>
    </row>
    <row r="341" ht="15.75" customHeight="1">
      <c r="A341" s="2"/>
    </row>
    <row r="342" ht="15.75" customHeight="1">
      <c r="A342" s="2"/>
    </row>
    <row r="343" ht="15.75" customHeight="1">
      <c r="A343" s="2"/>
    </row>
    <row r="344" ht="15.75" customHeight="1">
      <c r="A344" s="2"/>
    </row>
    <row r="345" ht="15.75" customHeight="1">
      <c r="A345" s="2"/>
    </row>
    <row r="346" ht="15.75" customHeight="1">
      <c r="A346" s="2"/>
    </row>
    <row r="347" ht="15.75" customHeight="1">
      <c r="A347" s="2"/>
    </row>
    <row r="348" ht="15.75" customHeight="1">
      <c r="A348" s="2"/>
    </row>
    <row r="349" ht="15.75" customHeight="1">
      <c r="A349" s="2"/>
    </row>
    <row r="350" ht="15.75" customHeight="1">
      <c r="A350" s="2"/>
    </row>
    <row r="351" ht="15.75" customHeight="1">
      <c r="A351" s="2"/>
    </row>
    <row r="352" ht="15.75" customHeight="1">
      <c r="A352" s="2"/>
    </row>
    <row r="353" ht="15.75" customHeight="1">
      <c r="A353" s="2"/>
    </row>
    <row r="354" ht="15.75" customHeight="1">
      <c r="A354" s="2"/>
    </row>
    <row r="355" ht="15.75" customHeight="1">
      <c r="A355" s="2"/>
    </row>
    <row r="356" ht="15.75" customHeight="1">
      <c r="A356" s="2"/>
    </row>
    <row r="357" ht="15.75" customHeight="1">
      <c r="A357" s="2"/>
    </row>
    <row r="358" ht="15.75" customHeight="1">
      <c r="A358" s="2"/>
    </row>
    <row r="359" ht="15.75" customHeight="1">
      <c r="A359" s="2"/>
    </row>
    <row r="360" ht="15.75" customHeight="1">
      <c r="A360" s="2"/>
    </row>
    <row r="361" ht="15.75" customHeight="1">
      <c r="A361" s="2"/>
    </row>
    <row r="362" ht="15.75" customHeight="1">
      <c r="A362" s="2"/>
    </row>
    <row r="363" ht="15.75" customHeight="1">
      <c r="A363" s="2"/>
    </row>
    <row r="364" ht="15.75" customHeight="1">
      <c r="A364" s="2"/>
    </row>
    <row r="365" ht="15.75" customHeight="1">
      <c r="A365" s="2"/>
    </row>
    <row r="366" ht="15.75" customHeight="1">
      <c r="A366" s="2"/>
    </row>
    <row r="367" ht="15.75" customHeight="1">
      <c r="A367" s="2"/>
    </row>
    <row r="368" ht="15.75" customHeight="1">
      <c r="A368" s="2"/>
    </row>
    <row r="369" ht="15.75" customHeight="1">
      <c r="A369" s="2"/>
    </row>
    <row r="370" ht="15.75" customHeight="1">
      <c r="A370" s="2"/>
    </row>
    <row r="371" ht="15.75" customHeight="1">
      <c r="A371" s="2"/>
    </row>
    <row r="372" ht="15.75" customHeight="1">
      <c r="A372" s="2"/>
    </row>
    <row r="373" ht="15.75" customHeight="1">
      <c r="A373" s="2"/>
    </row>
    <row r="374" ht="15.75" customHeight="1">
      <c r="A374" s="2"/>
    </row>
    <row r="375" ht="15.75" customHeight="1">
      <c r="A375" s="2"/>
    </row>
    <row r="376" ht="15.75" customHeight="1">
      <c r="A376" s="2"/>
    </row>
    <row r="377" ht="15.75" customHeight="1">
      <c r="A377" s="2"/>
    </row>
    <row r="378" ht="15.75" customHeight="1">
      <c r="A378" s="2"/>
    </row>
    <row r="379" ht="15.75" customHeight="1">
      <c r="A379" s="2"/>
    </row>
    <row r="380" ht="15.75" customHeight="1">
      <c r="A380" s="2"/>
    </row>
    <row r="381" ht="15.75" customHeight="1">
      <c r="A381" s="2"/>
    </row>
    <row r="382" ht="15.75" customHeight="1">
      <c r="A382" s="2"/>
    </row>
    <row r="383" ht="15.75" customHeight="1">
      <c r="A383" s="2"/>
    </row>
    <row r="384" ht="15.75" customHeight="1">
      <c r="A384" s="2"/>
    </row>
    <row r="385" ht="15.75" customHeight="1">
      <c r="A385" s="2"/>
    </row>
    <row r="386" ht="15.75" customHeight="1">
      <c r="A386" s="2"/>
    </row>
    <row r="387" ht="15.75" customHeight="1">
      <c r="A387" s="2"/>
    </row>
    <row r="388" ht="15.75" customHeight="1">
      <c r="A388" s="2"/>
    </row>
    <row r="389" ht="15.75" customHeight="1">
      <c r="A389" s="2"/>
    </row>
    <row r="390" ht="15.75" customHeight="1">
      <c r="A390" s="2"/>
    </row>
    <row r="391" ht="15.75" customHeight="1">
      <c r="A391" s="2"/>
    </row>
    <row r="392" ht="15.75" customHeight="1">
      <c r="A392" s="2"/>
    </row>
    <row r="393" ht="15.75" customHeight="1">
      <c r="A393" s="2"/>
    </row>
    <row r="394" ht="15.75" customHeight="1">
      <c r="A394" s="2"/>
    </row>
    <row r="395" ht="15.75" customHeight="1">
      <c r="A395" s="2"/>
    </row>
    <row r="396" ht="15.75" customHeight="1">
      <c r="A396" s="2"/>
    </row>
    <row r="397" ht="15.75" customHeight="1">
      <c r="A397" s="2"/>
    </row>
    <row r="398" ht="15.75" customHeight="1">
      <c r="A398" s="2"/>
    </row>
    <row r="399" ht="15.75" customHeight="1">
      <c r="A399" s="2"/>
    </row>
    <row r="400" ht="15.75" customHeight="1">
      <c r="A400" s="2"/>
    </row>
    <row r="401" ht="15.75" customHeight="1">
      <c r="A401" s="2"/>
    </row>
    <row r="402" ht="15.75" customHeight="1">
      <c r="A402" s="2"/>
    </row>
    <row r="403" ht="15.75" customHeight="1">
      <c r="A403" s="2"/>
    </row>
    <row r="404" ht="15.75" customHeight="1">
      <c r="A404" s="2"/>
    </row>
    <row r="405" ht="15.75" customHeight="1">
      <c r="A405" s="2"/>
    </row>
    <row r="406" ht="15.75" customHeight="1">
      <c r="A406" s="2"/>
    </row>
    <row r="407" ht="15.75" customHeight="1">
      <c r="A407" s="2"/>
    </row>
    <row r="408" ht="15.75" customHeight="1">
      <c r="A408" s="2"/>
    </row>
    <row r="409" ht="15.75" customHeight="1">
      <c r="A409" s="2"/>
    </row>
    <row r="410" ht="15.75" customHeight="1">
      <c r="A410" s="2"/>
    </row>
    <row r="411" ht="15.75" customHeight="1">
      <c r="A411" s="2"/>
    </row>
    <row r="412" ht="15.75" customHeight="1">
      <c r="A412" s="2"/>
    </row>
    <row r="413" ht="15.75" customHeight="1">
      <c r="A413" s="2"/>
    </row>
    <row r="414" ht="15.75" customHeight="1">
      <c r="A414" s="2"/>
    </row>
    <row r="415" ht="15.75" customHeight="1">
      <c r="A415" s="2"/>
    </row>
    <row r="416" ht="15.75" customHeight="1">
      <c r="A416" s="2"/>
    </row>
    <row r="417" ht="15.75" customHeight="1">
      <c r="A417" s="2"/>
    </row>
    <row r="418" ht="15.75" customHeight="1">
      <c r="A418" s="2"/>
    </row>
    <row r="419" ht="15.75" customHeight="1">
      <c r="A419" s="2"/>
    </row>
    <row r="420" ht="15.75" customHeight="1">
      <c r="A420" s="2"/>
    </row>
    <row r="421" ht="15.75" customHeight="1">
      <c r="A421" s="2"/>
    </row>
    <row r="422" ht="15.75" customHeight="1">
      <c r="A422" s="2"/>
    </row>
    <row r="423" ht="15.75" customHeight="1">
      <c r="A423" s="2"/>
    </row>
    <row r="424" ht="15.75" customHeight="1">
      <c r="A424" s="2"/>
    </row>
    <row r="425" ht="15.75" customHeight="1">
      <c r="A425" s="2"/>
    </row>
    <row r="426" ht="15.75" customHeight="1">
      <c r="A426" s="2"/>
    </row>
    <row r="427" ht="15.75" customHeight="1">
      <c r="A427" s="2"/>
    </row>
    <row r="428" ht="15.75" customHeight="1">
      <c r="A428" s="2"/>
    </row>
    <row r="429" ht="15.75" customHeight="1">
      <c r="A429" s="2"/>
    </row>
    <row r="430" ht="15.75" customHeight="1">
      <c r="A430" s="2"/>
    </row>
    <row r="431" ht="15.75" customHeight="1">
      <c r="A431" s="2"/>
    </row>
    <row r="432" ht="15.75" customHeight="1">
      <c r="A432" s="2"/>
    </row>
    <row r="433" ht="15.75" customHeight="1">
      <c r="A433" s="2"/>
    </row>
    <row r="434" ht="15.75" customHeight="1">
      <c r="A434" s="2"/>
    </row>
    <row r="435" ht="15.75" customHeight="1">
      <c r="A435" s="2"/>
    </row>
    <row r="436" ht="15.75" customHeight="1">
      <c r="A436" s="2"/>
    </row>
    <row r="437" ht="15.75" customHeight="1">
      <c r="A437" s="2"/>
    </row>
    <row r="438" ht="15.75" customHeight="1">
      <c r="A438" s="2"/>
    </row>
    <row r="439" ht="15.75" customHeight="1">
      <c r="A439" s="2"/>
    </row>
    <row r="440" ht="15.75" customHeight="1">
      <c r="A440" s="2"/>
    </row>
    <row r="441" ht="15.75" customHeight="1">
      <c r="A441" s="2"/>
    </row>
    <row r="442" ht="15.75" customHeight="1">
      <c r="A442" s="2"/>
    </row>
    <row r="443" ht="15.75" customHeight="1">
      <c r="A443" s="2"/>
    </row>
    <row r="444" ht="15.75" customHeight="1">
      <c r="A444" s="2"/>
    </row>
    <row r="445" ht="15.75" customHeight="1">
      <c r="A445" s="2"/>
    </row>
    <row r="446" ht="15.75" customHeight="1">
      <c r="A446" s="2"/>
    </row>
    <row r="447" ht="15.75" customHeight="1">
      <c r="A447" s="2"/>
    </row>
    <row r="448" ht="15.75" customHeight="1">
      <c r="A448" s="2"/>
    </row>
    <row r="449" ht="15.75" customHeight="1">
      <c r="A449" s="2"/>
    </row>
    <row r="450" ht="15.75" customHeight="1">
      <c r="A450" s="2"/>
    </row>
    <row r="451" ht="15.75" customHeight="1">
      <c r="A451" s="2"/>
    </row>
    <row r="452" ht="15.75" customHeight="1">
      <c r="A452" s="2"/>
    </row>
    <row r="453" ht="15.75" customHeight="1">
      <c r="A453" s="2"/>
    </row>
    <row r="454" ht="15.75" customHeight="1">
      <c r="A454" s="2"/>
    </row>
    <row r="455" ht="15.75" customHeight="1">
      <c r="A455" s="2"/>
    </row>
    <row r="456" ht="15.75" customHeight="1">
      <c r="A456" s="2"/>
    </row>
    <row r="457" ht="15.75" customHeight="1">
      <c r="A457" s="2"/>
    </row>
    <row r="458" ht="15.75" customHeight="1">
      <c r="A458" s="2"/>
    </row>
    <row r="459" ht="15.75" customHeight="1">
      <c r="A459" s="2"/>
    </row>
    <row r="460" ht="15.75" customHeight="1">
      <c r="A460" s="2"/>
    </row>
    <row r="461" ht="15.75" customHeight="1">
      <c r="A461" s="2"/>
    </row>
    <row r="462" ht="15.75" customHeight="1">
      <c r="A462" s="2"/>
    </row>
    <row r="463" ht="15.75" customHeight="1">
      <c r="A463" s="2"/>
    </row>
    <row r="464" ht="15.75" customHeight="1">
      <c r="A464" s="2"/>
    </row>
    <row r="465" ht="15.75" customHeight="1">
      <c r="A465" s="2"/>
    </row>
    <row r="466" ht="15.75" customHeight="1">
      <c r="A466" s="2"/>
    </row>
    <row r="467" ht="15.75" customHeight="1">
      <c r="A467" s="2"/>
    </row>
    <row r="468" ht="15.75" customHeight="1">
      <c r="A468" s="2"/>
    </row>
    <row r="469" ht="15.75" customHeight="1">
      <c r="A469" s="2"/>
    </row>
    <row r="470" ht="15.75" customHeight="1">
      <c r="A470" s="2"/>
    </row>
    <row r="471" ht="15.75" customHeight="1">
      <c r="A471" s="2"/>
    </row>
    <row r="472" ht="15.75" customHeight="1">
      <c r="A472" s="2"/>
    </row>
    <row r="473" ht="15.75" customHeight="1">
      <c r="A473" s="2"/>
    </row>
    <row r="474" ht="15.75" customHeight="1">
      <c r="A474" s="2"/>
    </row>
    <row r="475" ht="15.75" customHeight="1">
      <c r="A475" s="2"/>
    </row>
    <row r="476" ht="15.75" customHeight="1">
      <c r="A476" s="2"/>
    </row>
    <row r="477" ht="15.75" customHeight="1">
      <c r="A477" s="2"/>
    </row>
    <row r="478" ht="15.75" customHeight="1">
      <c r="A478" s="2"/>
    </row>
    <row r="479" ht="15.75" customHeight="1">
      <c r="A479" s="2"/>
    </row>
    <row r="480" ht="15.75" customHeight="1">
      <c r="A480" s="2"/>
    </row>
    <row r="481" ht="15.75" customHeight="1">
      <c r="A481" s="2"/>
    </row>
    <row r="482" ht="15.75" customHeight="1">
      <c r="A482" s="2"/>
    </row>
    <row r="483" ht="15.75" customHeight="1">
      <c r="A483" s="2"/>
    </row>
    <row r="484" ht="15.75" customHeight="1">
      <c r="A484" s="2"/>
    </row>
    <row r="485" ht="15.75" customHeight="1">
      <c r="A485" s="2"/>
    </row>
    <row r="486" ht="15.75" customHeight="1">
      <c r="A486" s="2"/>
    </row>
    <row r="487" ht="15.75" customHeight="1">
      <c r="A487" s="2"/>
    </row>
    <row r="488" ht="15.75" customHeight="1">
      <c r="A488" s="2"/>
    </row>
    <row r="489" ht="15.75" customHeight="1">
      <c r="A489" s="2"/>
    </row>
    <row r="490" ht="15.75" customHeight="1">
      <c r="A490" s="2"/>
    </row>
    <row r="491" ht="15.75" customHeight="1">
      <c r="A491" s="2"/>
    </row>
    <row r="492" ht="15.75" customHeight="1">
      <c r="A492" s="2"/>
    </row>
    <row r="493" ht="15.75" customHeight="1">
      <c r="A493" s="2"/>
    </row>
    <row r="494" ht="15.75" customHeight="1">
      <c r="A494" s="2"/>
    </row>
    <row r="495" ht="15.75" customHeight="1">
      <c r="A495" s="2"/>
    </row>
    <row r="496" ht="15.75" customHeight="1">
      <c r="A496" s="2"/>
    </row>
    <row r="497" ht="15.75" customHeight="1">
      <c r="A497" s="2"/>
    </row>
    <row r="498" ht="15.75" customHeight="1">
      <c r="A498" s="2"/>
    </row>
    <row r="499" ht="15.75" customHeight="1">
      <c r="A499" s="2"/>
    </row>
    <row r="500" ht="15.75" customHeight="1">
      <c r="A500" s="2"/>
    </row>
    <row r="501" ht="15.75" customHeight="1">
      <c r="A501" s="2"/>
    </row>
    <row r="502" ht="15.75" customHeight="1">
      <c r="A502" s="2"/>
    </row>
    <row r="503" ht="15.75" customHeight="1">
      <c r="A503" s="2"/>
    </row>
    <row r="504" ht="15.75" customHeight="1">
      <c r="A504" s="2"/>
    </row>
    <row r="505" ht="15.75" customHeight="1">
      <c r="A505" s="2"/>
    </row>
    <row r="506" ht="15.75" customHeight="1">
      <c r="A506" s="2"/>
    </row>
    <row r="507" ht="15.75" customHeight="1">
      <c r="A507" s="2"/>
    </row>
    <row r="508" ht="15.75" customHeight="1">
      <c r="A508" s="2"/>
    </row>
    <row r="509" ht="15.75" customHeight="1">
      <c r="A509" s="2"/>
    </row>
    <row r="510" ht="15.75" customHeight="1">
      <c r="A510" s="2"/>
    </row>
    <row r="511" ht="15.75" customHeight="1">
      <c r="A511" s="2"/>
    </row>
    <row r="512" ht="15.75" customHeight="1">
      <c r="A512" s="2"/>
    </row>
    <row r="513" ht="15.75" customHeight="1">
      <c r="A513" s="2"/>
    </row>
    <row r="514" ht="15.75" customHeight="1">
      <c r="A514" s="2"/>
    </row>
    <row r="515" ht="15.75" customHeight="1">
      <c r="A515" s="2"/>
    </row>
    <row r="516" ht="15.75" customHeight="1">
      <c r="A516" s="2"/>
    </row>
    <row r="517" ht="15.75" customHeight="1">
      <c r="A517" s="2"/>
    </row>
    <row r="518" ht="15.75" customHeight="1">
      <c r="A518" s="2"/>
    </row>
    <row r="519" ht="15.75" customHeight="1">
      <c r="A519" s="2"/>
    </row>
    <row r="520" ht="15.75" customHeight="1">
      <c r="A520" s="2"/>
    </row>
    <row r="521" ht="15.75" customHeight="1">
      <c r="A521" s="2"/>
    </row>
    <row r="522" ht="15.75" customHeight="1">
      <c r="A522" s="2"/>
    </row>
    <row r="523" ht="15.75" customHeight="1">
      <c r="A523" s="2"/>
    </row>
    <row r="524" ht="15.75" customHeight="1">
      <c r="A524" s="2"/>
    </row>
    <row r="525" ht="15.75" customHeight="1">
      <c r="A525" s="2"/>
    </row>
    <row r="526" ht="15.75" customHeight="1">
      <c r="A526" s="2"/>
    </row>
    <row r="527" ht="15.75" customHeight="1">
      <c r="A527" s="2"/>
    </row>
    <row r="528" ht="15.75" customHeight="1">
      <c r="A528" s="2"/>
    </row>
    <row r="529" ht="15.75" customHeight="1">
      <c r="A529" s="2"/>
    </row>
    <row r="530" ht="15.75" customHeight="1">
      <c r="A530" s="2"/>
    </row>
    <row r="531" ht="15.75" customHeight="1">
      <c r="A531" s="2"/>
    </row>
    <row r="532" ht="15.75" customHeight="1">
      <c r="A532" s="2"/>
    </row>
    <row r="533" ht="15.75" customHeight="1">
      <c r="A533" s="2"/>
    </row>
    <row r="534" ht="15.75" customHeight="1">
      <c r="A534" s="2"/>
    </row>
    <row r="535" ht="15.75" customHeight="1">
      <c r="A535" s="2"/>
    </row>
    <row r="536" ht="15.75" customHeight="1">
      <c r="A536" s="2"/>
    </row>
    <row r="537" ht="15.75" customHeight="1">
      <c r="A537" s="2"/>
    </row>
    <row r="538" ht="15.75" customHeight="1">
      <c r="A538" s="2"/>
    </row>
    <row r="539" ht="15.75" customHeight="1">
      <c r="A539" s="2"/>
    </row>
    <row r="540" ht="15.75" customHeight="1">
      <c r="A540" s="2"/>
    </row>
    <row r="541" ht="15.75" customHeight="1">
      <c r="A541" s="2"/>
    </row>
    <row r="542" ht="15.75" customHeight="1">
      <c r="A542" s="2"/>
    </row>
    <row r="543" ht="15.75" customHeight="1">
      <c r="A543" s="2"/>
    </row>
    <row r="544" ht="15.75" customHeight="1">
      <c r="A544" s="2"/>
    </row>
    <row r="545" ht="15.75" customHeight="1">
      <c r="A545" s="2"/>
    </row>
    <row r="546" ht="15.75" customHeight="1">
      <c r="A546" s="2"/>
    </row>
    <row r="547" ht="15.75" customHeight="1">
      <c r="A547" s="2"/>
    </row>
    <row r="548" ht="15.75" customHeight="1">
      <c r="A548" s="2"/>
    </row>
    <row r="549" ht="15.75" customHeight="1">
      <c r="A549" s="2"/>
    </row>
    <row r="550" ht="15.75" customHeight="1">
      <c r="A550" s="2"/>
    </row>
    <row r="551" ht="15.75" customHeight="1">
      <c r="A551" s="2"/>
    </row>
    <row r="552" ht="15.75" customHeight="1">
      <c r="A552" s="2"/>
    </row>
    <row r="553" ht="15.75" customHeight="1">
      <c r="A553" s="2"/>
    </row>
    <row r="554" ht="15.75" customHeight="1">
      <c r="A554" s="2"/>
    </row>
    <row r="555" ht="15.75" customHeight="1">
      <c r="A555" s="2"/>
    </row>
    <row r="556" ht="15.75" customHeight="1">
      <c r="A556" s="2"/>
    </row>
    <row r="557" ht="15.75" customHeight="1">
      <c r="A557" s="2"/>
    </row>
    <row r="558" ht="15.75" customHeight="1">
      <c r="A558" s="2"/>
    </row>
    <row r="559" ht="15.75" customHeight="1">
      <c r="A559" s="2"/>
    </row>
    <row r="560" ht="15.75" customHeight="1">
      <c r="A560" s="2"/>
    </row>
    <row r="561" ht="15.75" customHeight="1">
      <c r="A561" s="2"/>
    </row>
    <row r="562" ht="15.75" customHeight="1">
      <c r="A562" s="2"/>
    </row>
    <row r="563" ht="15.75" customHeight="1">
      <c r="A563" s="2"/>
    </row>
    <row r="564" ht="15.75" customHeight="1">
      <c r="A564" s="2"/>
    </row>
    <row r="565" ht="15.75" customHeight="1">
      <c r="A565" s="2"/>
    </row>
    <row r="566" ht="15.75" customHeight="1">
      <c r="A566" s="2"/>
    </row>
    <row r="567" ht="15.75" customHeight="1">
      <c r="A567" s="2"/>
    </row>
    <row r="568" ht="15.75" customHeight="1">
      <c r="A568" s="2"/>
    </row>
    <row r="569" ht="15.75" customHeight="1">
      <c r="A569" s="2"/>
    </row>
    <row r="570" ht="15.75" customHeight="1">
      <c r="A570" s="2"/>
    </row>
    <row r="571" ht="15.75" customHeight="1">
      <c r="A571" s="2"/>
    </row>
    <row r="572" ht="15.75" customHeight="1">
      <c r="A572" s="2"/>
    </row>
    <row r="573" ht="15.75" customHeight="1">
      <c r="A573" s="2"/>
    </row>
    <row r="574" ht="15.75" customHeight="1">
      <c r="A574" s="2"/>
    </row>
    <row r="575" ht="15.75" customHeight="1">
      <c r="A575" s="2"/>
    </row>
    <row r="576" ht="15.75" customHeight="1">
      <c r="A576" s="2"/>
    </row>
    <row r="577" ht="15.75" customHeight="1">
      <c r="A577" s="2"/>
    </row>
    <row r="578" ht="15.75" customHeight="1">
      <c r="A578" s="2"/>
    </row>
    <row r="579" ht="15.75" customHeight="1">
      <c r="A579" s="2"/>
    </row>
    <row r="580" ht="15.75" customHeight="1">
      <c r="A580" s="2"/>
    </row>
    <row r="581" ht="15.75" customHeight="1">
      <c r="A581" s="2"/>
    </row>
    <row r="582" ht="15.75" customHeight="1">
      <c r="A582" s="2"/>
    </row>
    <row r="583" ht="15.75" customHeight="1">
      <c r="A583" s="2"/>
    </row>
    <row r="584" ht="15.75" customHeight="1">
      <c r="A584" s="2"/>
    </row>
    <row r="585" ht="15.75" customHeight="1">
      <c r="A585" s="2"/>
    </row>
    <row r="586" ht="15.75" customHeight="1">
      <c r="A586" s="2"/>
    </row>
    <row r="587" ht="15.75" customHeight="1">
      <c r="A587" s="2"/>
    </row>
    <row r="588" ht="15.75" customHeight="1">
      <c r="A588" s="2"/>
    </row>
    <row r="589" ht="15.75" customHeight="1">
      <c r="A589" s="2"/>
    </row>
    <row r="590" ht="15.75" customHeight="1">
      <c r="A590" s="2"/>
    </row>
    <row r="591" ht="15.75" customHeight="1">
      <c r="A591" s="2"/>
    </row>
    <row r="592" ht="15.75" customHeight="1">
      <c r="A592" s="2"/>
    </row>
    <row r="593" ht="15.75" customHeight="1">
      <c r="A593" s="2"/>
    </row>
    <row r="594" ht="15.75" customHeight="1">
      <c r="A594" s="2"/>
    </row>
    <row r="595" ht="15.75" customHeight="1">
      <c r="A595" s="2"/>
    </row>
    <row r="596" ht="15.75" customHeight="1">
      <c r="A596" s="2"/>
    </row>
    <row r="597" ht="15.75" customHeight="1">
      <c r="A597" s="2"/>
    </row>
    <row r="598" ht="15.75" customHeight="1">
      <c r="A598" s="2"/>
    </row>
    <row r="599" ht="15.75" customHeight="1">
      <c r="A599" s="2"/>
    </row>
    <row r="600" ht="15.75" customHeight="1">
      <c r="A600" s="2"/>
    </row>
    <row r="601" ht="15.75" customHeight="1">
      <c r="A601" s="2"/>
    </row>
    <row r="602" ht="15.75" customHeight="1">
      <c r="A602" s="2"/>
    </row>
    <row r="603" ht="15.75" customHeight="1">
      <c r="A603" s="2"/>
    </row>
    <row r="604" ht="15.75" customHeight="1">
      <c r="A604" s="2"/>
    </row>
    <row r="605" ht="15.75" customHeight="1">
      <c r="A605" s="2"/>
    </row>
    <row r="606" ht="15.75" customHeight="1">
      <c r="A606" s="2"/>
    </row>
    <row r="607" ht="15.75" customHeight="1">
      <c r="A607" s="2"/>
    </row>
    <row r="608" ht="15.75" customHeight="1">
      <c r="A608" s="2"/>
    </row>
    <row r="609" ht="15.75" customHeight="1">
      <c r="A609" s="2"/>
    </row>
    <row r="610" ht="15.75" customHeight="1">
      <c r="A610" s="2"/>
    </row>
    <row r="611" ht="15.75" customHeight="1">
      <c r="A611" s="2"/>
    </row>
    <row r="612" ht="15.75" customHeight="1">
      <c r="A612" s="2"/>
    </row>
    <row r="613" ht="15.75" customHeight="1">
      <c r="A613" s="2"/>
    </row>
    <row r="614" ht="15.75" customHeight="1">
      <c r="A614" s="2"/>
    </row>
    <row r="615" ht="15.75" customHeight="1">
      <c r="A615" s="2"/>
    </row>
    <row r="616" ht="15.75" customHeight="1">
      <c r="A616" s="2"/>
    </row>
    <row r="617" ht="15.75" customHeight="1">
      <c r="A617" s="2"/>
    </row>
    <row r="618" ht="15.75" customHeight="1">
      <c r="A618" s="2"/>
    </row>
    <row r="619" ht="15.75" customHeight="1">
      <c r="A619" s="2"/>
    </row>
    <row r="620" ht="15.75" customHeight="1">
      <c r="A620" s="2"/>
    </row>
    <row r="621" ht="15.75" customHeight="1">
      <c r="A621" s="2"/>
    </row>
    <row r="622" ht="15.75" customHeight="1">
      <c r="A622" s="2"/>
    </row>
    <row r="623" ht="15.75" customHeight="1">
      <c r="A623" s="2"/>
    </row>
    <row r="624" ht="15.75" customHeight="1">
      <c r="A624" s="2"/>
    </row>
    <row r="625" ht="15.75" customHeight="1">
      <c r="A625" s="2"/>
    </row>
    <row r="626" ht="15.75" customHeight="1">
      <c r="A626" s="2"/>
    </row>
    <row r="627" ht="15.75" customHeight="1">
      <c r="A627" s="2"/>
    </row>
    <row r="628" ht="15.75" customHeight="1">
      <c r="A628" s="2"/>
    </row>
    <row r="629" ht="15.75" customHeight="1">
      <c r="A629" s="2"/>
    </row>
    <row r="630" ht="15.75" customHeight="1">
      <c r="A630" s="2"/>
    </row>
    <row r="631" ht="15.75" customHeight="1">
      <c r="A631" s="2"/>
    </row>
    <row r="632" ht="15.75" customHeight="1">
      <c r="A632" s="2"/>
    </row>
    <row r="633" ht="15.75" customHeight="1">
      <c r="A633" s="2"/>
    </row>
    <row r="634" ht="15.75" customHeight="1">
      <c r="A634" s="2"/>
    </row>
    <row r="635" ht="15.75" customHeight="1">
      <c r="A635" s="2"/>
    </row>
    <row r="636" ht="15.75" customHeight="1">
      <c r="A636" s="2"/>
    </row>
    <row r="637" ht="15.75" customHeight="1">
      <c r="A637" s="2"/>
    </row>
    <row r="638" ht="15.75" customHeight="1">
      <c r="A638" s="2"/>
    </row>
    <row r="639" ht="15.75" customHeight="1">
      <c r="A639" s="2"/>
    </row>
    <row r="640" ht="15.75" customHeight="1">
      <c r="A640" s="2"/>
    </row>
    <row r="641" ht="15.75" customHeight="1">
      <c r="A641" s="2"/>
    </row>
    <row r="642" ht="15.75" customHeight="1">
      <c r="A642" s="2"/>
    </row>
    <row r="643" ht="15.75" customHeight="1">
      <c r="A643" s="2"/>
    </row>
    <row r="644" ht="15.75" customHeight="1">
      <c r="A644" s="2"/>
    </row>
    <row r="645" ht="15.75" customHeight="1">
      <c r="A645" s="2"/>
    </row>
    <row r="646" ht="15.75" customHeight="1">
      <c r="A646" s="2"/>
    </row>
    <row r="647" ht="15.75" customHeight="1">
      <c r="A647" s="2"/>
    </row>
    <row r="648" ht="15.75" customHeight="1">
      <c r="A648" s="2"/>
    </row>
    <row r="649" ht="15.75" customHeight="1">
      <c r="A649" s="2"/>
    </row>
    <row r="650" ht="15.75" customHeight="1">
      <c r="A650" s="2"/>
    </row>
    <row r="651" ht="15.75" customHeight="1">
      <c r="A651" s="2"/>
    </row>
    <row r="652" ht="15.75" customHeight="1">
      <c r="A652" s="2"/>
    </row>
    <row r="653" ht="15.75" customHeight="1">
      <c r="A653" s="2"/>
    </row>
    <row r="654" ht="15.75" customHeight="1">
      <c r="A654" s="2"/>
    </row>
    <row r="655" ht="15.75" customHeight="1">
      <c r="A655" s="2"/>
    </row>
    <row r="656" ht="15.75" customHeight="1">
      <c r="A656" s="2"/>
    </row>
    <row r="657" ht="15.75" customHeight="1">
      <c r="A657" s="2"/>
    </row>
    <row r="658" ht="15.75" customHeight="1">
      <c r="A658" s="2"/>
    </row>
    <row r="659" ht="15.75" customHeight="1">
      <c r="A659" s="2"/>
    </row>
    <row r="660" ht="15.75" customHeight="1">
      <c r="A660" s="2"/>
    </row>
    <row r="661" ht="15.75" customHeight="1">
      <c r="A661" s="2"/>
    </row>
    <row r="662" ht="15.75" customHeight="1">
      <c r="A662" s="2"/>
    </row>
    <row r="663" ht="15.75" customHeight="1">
      <c r="A663" s="2"/>
    </row>
    <row r="664" ht="15.75" customHeight="1">
      <c r="A664" s="2"/>
    </row>
    <row r="665" ht="15.75" customHeight="1">
      <c r="A665" s="2"/>
    </row>
    <row r="666" ht="15.75" customHeight="1">
      <c r="A666" s="2"/>
    </row>
    <row r="667" ht="15.75" customHeight="1">
      <c r="A667" s="2"/>
    </row>
    <row r="668" ht="15.75" customHeight="1">
      <c r="A668" s="2"/>
    </row>
    <row r="669" ht="15.75" customHeight="1">
      <c r="A669" s="2"/>
    </row>
    <row r="670" ht="15.75" customHeight="1">
      <c r="A670" s="2"/>
    </row>
    <row r="671" ht="15.75" customHeight="1">
      <c r="A671" s="2"/>
    </row>
    <row r="672" ht="15.75" customHeight="1">
      <c r="A672" s="2"/>
    </row>
    <row r="673" ht="15.75" customHeight="1">
      <c r="A673" s="2"/>
    </row>
    <row r="674" ht="15.75" customHeight="1">
      <c r="A674" s="2"/>
    </row>
    <row r="675" ht="15.75" customHeight="1">
      <c r="A675" s="2"/>
    </row>
    <row r="676" ht="15.75" customHeight="1">
      <c r="A676" s="2"/>
    </row>
    <row r="677" ht="15.75" customHeight="1">
      <c r="A677" s="2"/>
    </row>
    <row r="678" ht="15.75" customHeight="1">
      <c r="A678" s="2"/>
    </row>
    <row r="679" ht="15.75" customHeight="1">
      <c r="A679" s="2"/>
    </row>
    <row r="680" ht="15.75" customHeight="1">
      <c r="A680" s="2"/>
    </row>
    <row r="681" ht="15.75" customHeight="1">
      <c r="A681" s="2"/>
    </row>
    <row r="682" ht="15.75" customHeight="1">
      <c r="A682" s="2"/>
    </row>
    <row r="683" ht="15.75" customHeight="1">
      <c r="A683" s="2"/>
    </row>
    <row r="684" ht="15.75" customHeight="1">
      <c r="A684" s="2"/>
    </row>
    <row r="685" ht="15.75" customHeight="1">
      <c r="A685" s="2"/>
    </row>
    <row r="686" ht="15.75" customHeight="1">
      <c r="A686" s="2"/>
    </row>
    <row r="687" ht="15.75" customHeight="1">
      <c r="A687" s="2"/>
    </row>
    <row r="688" ht="15.75" customHeight="1">
      <c r="A688" s="2"/>
    </row>
    <row r="689" ht="15.75" customHeight="1">
      <c r="A689" s="2"/>
    </row>
    <row r="690" ht="15.75" customHeight="1">
      <c r="A690" s="2"/>
    </row>
    <row r="691" ht="15.75" customHeight="1">
      <c r="A691" s="2"/>
    </row>
    <row r="692" ht="15.75" customHeight="1">
      <c r="A692" s="2"/>
    </row>
    <row r="693" ht="15.75" customHeight="1">
      <c r="A693" s="2"/>
    </row>
    <row r="694" ht="15.75" customHeight="1">
      <c r="A694" s="2"/>
    </row>
    <row r="695" ht="15.75" customHeight="1">
      <c r="A695" s="2"/>
    </row>
    <row r="696" ht="15.75" customHeight="1">
      <c r="A696" s="2"/>
    </row>
    <row r="697" ht="15.75" customHeight="1">
      <c r="A697" s="2"/>
    </row>
    <row r="698" ht="15.75" customHeight="1">
      <c r="A698" s="2"/>
    </row>
    <row r="699" ht="15.75" customHeight="1">
      <c r="A699" s="2"/>
    </row>
    <row r="700" ht="15.75" customHeight="1">
      <c r="A700" s="2"/>
    </row>
    <row r="701" ht="15.75" customHeight="1">
      <c r="A701" s="2"/>
    </row>
    <row r="702" ht="15.75" customHeight="1">
      <c r="A702" s="2"/>
    </row>
    <row r="703" ht="15.75" customHeight="1">
      <c r="A703" s="2"/>
    </row>
    <row r="704" ht="15.75" customHeight="1">
      <c r="A704" s="2"/>
    </row>
    <row r="705" ht="15.75" customHeight="1">
      <c r="A705" s="2"/>
    </row>
    <row r="706" ht="15.75" customHeight="1">
      <c r="A706" s="2"/>
    </row>
    <row r="707" ht="15.75" customHeight="1">
      <c r="A707" s="2"/>
    </row>
    <row r="708" ht="15.75" customHeight="1">
      <c r="A708" s="2"/>
    </row>
    <row r="709" ht="15.75" customHeight="1">
      <c r="A709" s="2"/>
    </row>
    <row r="710" ht="15.75" customHeight="1">
      <c r="A710" s="2"/>
    </row>
    <row r="711" ht="15.75" customHeight="1">
      <c r="A711" s="2"/>
    </row>
    <row r="712" ht="15.75" customHeight="1">
      <c r="A712" s="2"/>
    </row>
    <row r="713" ht="15.75" customHeight="1">
      <c r="A713" s="2"/>
    </row>
    <row r="714" ht="15.75" customHeight="1">
      <c r="A714" s="2"/>
    </row>
    <row r="715" ht="15.75" customHeight="1">
      <c r="A715" s="2"/>
    </row>
    <row r="716" ht="15.75" customHeight="1">
      <c r="A716" s="2"/>
    </row>
    <row r="717" ht="15.75" customHeight="1">
      <c r="A717" s="2"/>
    </row>
    <row r="718" ht="15.75" customHeight="1">
      <c r="A718" s="2"/>
    </row>
    <row r="719" ht="15.75" customHeight="1">
      <c r="A719" s="2"/>
    </row>
    <row r="720" ht="15.75" customHeight="1">
      <c r="A720" s="2"/>
    </row>
    <row r="721" ht="15.75" customHeight="1">
      <c r="A721" s="2"/>
    </row>
    <row r="722" ht="15.75" customHeight="1">
      <c r="A722" s="2"/>
    </row>
    <row r="723" ht="15.75" customHeight="1">
      <c r="A723" s="2"/>
    </row>
    <row r="724" ht="15.75" customHeight="1">
      <c r="A724" s="2"/>
    </row>
    <row r="725" ht="15.75" customHeight="1">
      <c r="A725" s="2"/>
    </row>
    <row r="726" ht="15.75" customHeight="1">
      <c r="A726" s="2"/>
    </row>
    <row r="727" ht="15.75" customHeight="1">
      <c r="A727" s="2"/>
    </row>
    <row r="728" ht="15.75" customHeight="1">
      <c r="A728" s="2"/>
    </row>
    <row r="729" ht="15.75" customHeight="1">
      <c r="A729" s="2"/>
    </row>
    <row r="730" ht="15.75" customHeight="1">
      <c r="A730" s="2"/>
    </row>
    <row r="731" ht="15.75" customHeight="1">
      <c r="A731" s="2"/>
    </row>
    <row r="732" ht="15.75" customHeight="1">
      <c r="A732" s="2"/>
    </row>
    <row r="733" ht="15.75" customHeight="1">
      <c r="A733" s="2"/>
    </row>
    <row r="734" ht="15.75" customHeight="1">
      <c r="A734" s="2"/>
    </row>
    <row r="735" ht="15.75" customHeight="1">
      <c r="A735" s="2"/>
    </row>
    <row r="736" ht="15.75" customHeight="1">
      <c r="A736" s="2"/>
    </row>
    <row r="737" ht="15.75" customHeight="1">
      <c r="A737" s="2"/>
    </row>
    <row r="738" ht="15.75" customHeight="1">
      <c r="A738" s="2"/>
    </row>
    <row r="739" ht="15.75" customHeight="1">
      <c r="A739" s="2"/>
    </row>
    <row r="740" ht="15.75" customHeight="1">
      <c r="A740" s="2"/>
    </row>
    <row r="741" ht="15.75" customHeight="1">
      <c r="A741" s="2"/>
    </row>
    <row r="742" ht="15.75" customHeight="1">
      <c r="A742" s="2"/>
    </row>
    <row r="743" ht="15.75" customHeight="1">
      <c r="A743" s="2"/>
    </row>
    <row r="744" ht="15.75" customHeight="1">
      <c r="A744" s="2"/>
    </row>
    <row r="745" ht="15.75" customHeight="1">
      <c r="A745" s="2"/>
    </row>
    <row r="746" ht="15.75" customHeight="1">
      <c r="A746" s="2"/>
    </row>
    <row r="747" ht="15.75" customHeight="1">
      <c r="A747" s="2"/>
    </row>
    <row r="748" ht="15.75" customHeight="1">
      <c r="A748" s="2"/>
    </row>
    <row r="749" ht="15.75" customHeight="1">
      <c r="A749" s="2"/>
    </row>
    <row r="750" ht="15.75" customHeight="1">
      <c r="A750" s="2"/>
    </row>
    <row r="751" ht="15.75" customHeight="1">
      <c r="A751" s="2"/>
    </row>
    <row r="752" ht="15.75" customHeight="1">
      <c r="A752" s="2"/>
    </row>
    <row r="753" ht="15.75" customHeight="1">
      <c r="A753" s="2"/>
    </row>
    <row r="754" ht="15.75" customHeight="1">
      <c r="A754" s="2"/>
    </row>
    <row r="755" ht="15.75" customHeight="1">
      <c r="A755" s="2"/>
    </row>
    <row r="756" ht="15.75" customHeight="1">
      <c r="A756" s="2"/>
    </row>
    <row r="757" ht="15.75" customHeight="1">
      <c r="A757" s="2"/>
    </row>
    <row r="758" ht="15.75" customHeight="1">
      <c r="A758" s="2"/>
    </row>
    <row r="759" ht="15.75" customHeight="1">
      <c r="A759" s="2"/>
    </row>
    <row r="760" ht="15.75" customHeight="1">
      <c r="A760" s="2"/>
    </row>
    <row r="761" ht="15.75" customHeight="1">
      <c r="A761" s="2"/>
    </row>
    <row r="762" ht="15.75" customHeight="1">
      <c r="A762" s="2"/>
    </row>
    <row r="763" ht="15.75" customHeight="1">
      <c r="A763" s="2"/>
    </row>
    <row r="764" ht="15.75" customHeight="1">
      <c r="A764" s="2"/>
    </row>
    <row r="765" ht="15.75" customHeight="1">
      <c r="A765" s="2"/>
    </row>
    <row r="766" ht="15.75" customHeight="1">
      <c r="A766" s="2"/>
    </row>
    <row r="767" ht="15.75" customHeight="1">
      <c r="A767" s="2"/>
    </row>
    <row r="768" ht="15.75" customHeight="1">
      <c r="A768" s="2"/>
    </row>
    <row r="769" ht="15.75" customHeight="1">
      <c r="A769" s="2"/>
    </row>
    <row r="770" ht="15.75" customHeight="1">
      <c r="A770" s="2"/>
    </row>
    <row r="771" ht="15.75" customHeight="1">
      <c r="A771" s="2"/>
    </row>
    <row r="772" ht="15.75" customHeight="1">
      <c r="A772" s="2"/>
    </row>
    <row r="773" ht="15.75" customHeight="1">
      <c r="A773" s="2"/>
    </row>
    <row r="774" ht="15.75" customHeight="1">
      <c r="A774" s="2"/>
    </row>
    <row r="775" ht="15.75" customHeight="1">
      <c r="A775" s="2"/>
    </row>
    <row r="776" ht="15.75" customHeight="1">
      <c r="A776" s="2"/>
    </row>
    <row r="777" ht="15.75" customHeight="1">
      <c r="A777" s="2"/>
    </row>
    <row r="778" ht="15.75" customHeight="1">
      <c r="A778" s="2"/>
    </row>
    <row r="779" ht="15.75" customHeight="1">
      <c r="A779" s="2"/>
    </row>
    <row r="780" ht="15.75" customHeight="1">
      <c r="A780" s="2"/>
    </row>
    <row r="781" ht="15.75" customHeight="1">
      <c r="A781" s="2"/>
    </row>
    <row r="782" ht="15.75" customHeight="1">
      <c r="A782" s="2"/>
    </row>
    <row r="783" ht="15.75" customHeight="1">
      <c r="A783" s="2"/>
    </row>
    <row r="784" ht="15.75" customHeight="1">
      <c r="A784" s="2"/>
    </row>
    <row r="785" ht="15.75" customHeight="1">
      <c r="A785" s="2"/>
    </row>
    <row r="786" ht="15.75" customHeight="1">
      <c r="A786" s="2"/>
    </row>
    <row r="787" ht="15.75" customHeight="1">
      <c r="A787" s="2"/>
    </row>
    <row r="788" ht="15.75" customHeight="1">
      <c r="A788" s="2"/>
    </row>
    <row r="789" ht="15.75" customHeight="1">
      <c r="A789" s="2"/>
    </row>
    <row r="790" ht="15.75" customHeight="1">
      <c r="A790" s="2"/>
    </row>
    <row r="791" ht="15.75" customHeight="1">
      <c r="A791" s="2"/>
    </row>
    <row r="792" ht="15.75" customHeight="1">
      <c r="A792" s="2"/>
    </row>
    <row r="793" ht="15.75" customHeight="1">
      <c r="A793" s="2"/>
    </row>
    <row r="794" ht="15.75" customHeight="1">
      <c r="A794" s="2"/>
    </row>
    <row r="795" ht="15.75" customHeight="1">
      <c r="A795" s="2"/>
    </row>
    <row r="796" ht="15.75" customHeight="1">
      <c r="A796" s="2"/>
    </row>
    <row r="797" ht="15.75" customHeight="1">
      <c r="A797" s="2"/>
    </row>
    <row r="798" ht="15.75" customHeight="1">
      <c r="A798" s="2"/>
    </row>
    <row r="799" ht="15.75" customHeight="1">
      <c r="A799" s="2"/>
    </row>
    <row r="800" ht="15.75" customHeight="1">
      <c r="A800" s="2"/>
    </row>
    <row r="801" ht="15.75" customHeight="1">
      <c r="A801" s="2"/>
    </row>
    <row r="802" ht="15.75" customHeight="1">
      <c r="A802" s="2"/>
    </row>
    <row r="803" ht="15.75" customHeight="1">
      <c r="A803" s="2"/>
    </row>
    <row r="804" ht="15.75" customHeight="1">
      <c r="A804" s="2"/>
    </row>
    <row r="805" ht="15.75" customHeight="1">
      <c r="A805" s="2"/>
    </row>
    <row r="806" ht="15.75" customHeight="1">
      <c r="A806" s="2"/>
    </row>
    <row r="807" ht="15.75" customHeight="1">
      <c r="A807" s="2"/>
    </row>
    <row r="808" ht="15.75" customHeight="1">
      <c r="A808" s="2"/>
    </row>
    <row r="809" ht="15.75" customHeight="1">
      <c r="A809" s="2"/>
    </row>
    <row r="810" ht="15.75" customHeight="1">
      <c r="A810" s="2"/>
    </row>
    <row r="811" ht="15.75" customHeight="1">
      <c r="A811" s="2"/>
    </row>
    <row r="812" ht="15.75" customHeight="1">
      <c r="A812" s="2"/>
    </row>
    <row r="813" ht="15.75" customHeight="1">
      <c r="A813" s="2"/>
    </row>
    <row r="814" ht="15.75" customHeight="1">
      <c r="A814" s="2"/>
    </row>
    <row r="815" ht="15.75" customHeight="1">
      <c r="A815" s="2"/>
    </row>
    <row r="816" ht="15.75" customHeight="1">
      <c r="A816" s="2"/>
    </row>
    <row r="817" ht="15.75" customHeight="1">
      <c r="A817" s="2"/>
    </row>
    <row r="818" ht="15.75" customHeight="1">
      <c r="A818" s="2"/>
    </row>
    <row r="819" ht="15.75" customHeight="1">
      <c r="A819" s="2"/>
    </row>
    <row r="820" ht="15.75" customHeight="1">
      <c r="A820" s="2"/>
    </row>
    <row r="821" ht="15.75" customHeight="1">
      <c r="A821" s="2"/>
    </row>
    <row r="822" ht="15.75" customHeight="1">
      <c r="A822" s="2"/>
    </row>
    <row r="823" ht="15.75" customHeight="1">
      <c r="A823" s="2"/>
    </row>
    <row r="824" ht="15.75" customHeight="1">
      <c r="A824" s="2"/>
    </row>
    <row r="825" ht="15.75" customHeight="1">
      <c r="A825" s="2"/>
    </row>
    <row r="826" ht="15.75" customHeight="1">
      <c r="A826" s="2"/>
    </row>
    <row r="827" ht="15.75" customHeight="1">
      <c r="A827" s="2"/>
    </row>
    <row r="828" ht="15.75" customHeight="1">
      <c r="A828" s="2"/>
    </row>
    <row r="829" ht="15.75" customHeight="1">
      <c r="A829" s="2"/>
    </row>
    <row r="830" ht="15.75" customHeight="1">
      <c r="A830" s="2"/>
    </row>
    <row r="831" ht="15.75" customHeight="1">
      <c r="A831" s="2"/>
    </row>
    <row r="832" ht="15.75" customHeight="1">
      <c r="A832" s="2"/>
    </row>
    <row r="833" ht="15.75" customHeight="1">
      <c r="A833" s="2"/>
    </row>
    <row r="834" ht="15.75" customHeight="1">
      <c r="A834" s="2"/>
    </row>
    <row r="835" ht="15.75" customHeight="1">
      <c r="A835" s="2"/>
    </row>
    <row r="836" ht="15.75" customHeight="1">
      <c r="A836" s="2"/>
    </row>
    <row r="837" ht="15.75" customHeight="1">
      <c r="A837" s="2"/>
    </row>
    <row r="838" ht="15.75" customHeight="1">
      <c r="A838" s="2"/>
    </row>
    <row r="839" ht="15.75" customHeight="1">
      <c r="A839" s="2"/>
    </row>
    <row r="840" ht="15.75" customHeight="1">
      <c r="A840" s="2"/>
    </row>
    <row r="841" ht="15.75" customHeight="1">
      <c r="A841" s="2"/>
    </row>
    <row r="842" ht="15.75" customHeight="1">
      <c r="A842" s="2"/>
    </row>
    <row r="843" ht="15.75" customHeight="1">
      <c r="A843" s="2"/>
    </row>
    <row r="844" ht="15.75" customHeight="1">
      <c r="A844" s="2"/>
    </row>
    <row r="845" ht="15.75" customHeight="1">
      <c r="A845" s="2"/>
    </row>
    <row r="846" ht="15.75" customHeight="1">
      <c r="A846" s="2"/>
    </row>
    <row r="847" ht="15.75" customHeight="1">
      <c r="A847" s="2"/>
    </row>
    <row r="848" ht="15.75" customHeight="1">
      <c r="A848" s="2"/>
    </row>
    <row r="849" ht="15.75" customHeight="1">
      <c r="A849" s="2"/>
    </row>
    <row r="850" ht="15.75" customHeight="1">
      <c r="A850" s="2"/>
    </row>
    <row r="851" ht="15.75" customHeight="1">
      <c r="A851" s="2"/>
    </row>
    <row r="852" ht="15.75" customHeight="1">
      <c r="A852" s="2"/>
    </row>
    <row r="853" ht="15.75" customHeight="1">
      <c r="A853" s="2"/>
    </row>
    <row r="854" ht="15.75" customHeight="1">
      <c r="A854" s="2"/>
    </row>
    <row r="855" ht="15.75" customHeight="1">
      <c r="A855" s="2"/>
    </row>
    <row r="856" ht="15.75" customHeight="1">
      <c r="A856" s="2"/>
    </row>
    <row r="857" ht="15.75" customHeight="1">
      <c r="A857" s="2"/>
    </row>
    <row r="858" ht="15.75" customHeight="1">
      <c r="A858" s="2"/>
    </row>
    <row r="859" ht="15.75" customHeight="1">
      <c r="A859" s="2"/>
    </row>
    <row r="860" ht="15.75" customHeight="1">
      <c r="A860" s="2"/>
    </row>
    <row r="861" ht="15.75" customHeight="1">
      <c r="A861" s="2"/>
    </row>
    <row r="862" ht="15.75" customHeight="1">
      <c r="A862" s="2"/>
    </row>
    <row r="863" ht="15.75" customHeight="1">
      <c r="A863" s="2"/>
    </row>
    <row r="864" ht="15.75" customHeight="1">
      <c r="A864" s="2"/>
    </row>
    <row r="865" ht="15.75" customHeight="1">
      <c r="A865" s="2"/>
    </row>
    <row r="866" ht="15.75" customHeight="1">
      <c r="A866" s="2"/>
    </row>
    <row r="867" ht="15.75" customHeight="1">
      <c r="A867" s="2"/>
    </row>
    <row r="868" ht="15.75" customHeight="1">
      <c r="A868" s="2"/>
    </row>
    <row r="869" ht="15.75" customHeight="1">
      <c r="A869" s="2"/>
    </row>
    <row r="870" ht="15.75" customHeight="1">
      <c r="A870" s="2"/>
    </row>
    <row r="871" ht="15.75" customHeight="1">
      <c r="A871" s="2"/>
    </row>
    <row r="872" ht="15.75" customHeight="1">
      <c r="A872" s="2"/>
    </row>
    <row r="873" ht="15.75" customHeight="1">
      <c r="A873" s="2"/>
    </row>
    <row r="874" ht="15.75" customHeight="1">
      <c r="A874" s="2"/>
    </row>
    <row r="875" ht="15.75" customHeight="1">
      <c r="A875" s="2"/>
    </row>
    <row r="876" ht="15.75" customHeight="1">
      <c r="A876" s="2"/>
    </row>
    <row r="877" ht="15.75" customHeight="1">
      <c r="A877" s="2"/>
    </row>
    <row r="878" ht="15.75" customHeight="1">
      <c r="A878" s="2"/>
    </row>
    <row r="879" ht="15.75" customHeight="1">
      <c r="A879" s="2"/>
    </row>
    <row r="880" ht="15.75" customHeight="1">
      <c r="A880" s="2"/>
    </row>
    <row r="881" ht="15.75" customHeight="1">
      <c r="A881" s="2"/>
    </row>
    <row r="882" ht="15.75" customHeight="1">
      <c r="A882" s="2"/>
    </row>
    <row r="883" ht="15.75" customHeight="1">
      <c r="A883" s="2"/>
    </row>
    <row r="884" ht="15.75" customHeight="1">
      <c r="A884" s="2"/>
    </row>
    <row r="885" ht="15.75" customHeight="1">
      <c r="A885" s="2"/>
    </row>
    <row r="886" ht="15.75" customHeight="1">
      <c r="A886" s="2"/>
    </row>
    <row r="887" ht="15.75" customHeight="1">
      <c r="A887" s="2"/>
    </row>
    <row r="888" ht="15.75" customHeight="1">
      <c r="A888" s="2"/>
    </row>
    <row r="889" ht="15.75" customHeight="1">
      <c r="A889" s="2"/>
    </row>
    <row r="890" ht="15.75" customHeight="1">
      <c r="A890" s="2"/>
    </row>
    <row r="891" ht="15.75" customHeight="1">
      <c r="A891" s="2"/>
    </row>
    <row r="892" ht="15.75" customHeight="1">
      <c r="A892" s="2"/>
    </row>
    <row r="893" ht="15.75" customHeight="1">
      <c r="A893" s="2"/>
    </row>
    <row r="894" ht="15.75" customHeight="1">
      <c r="A894" s="2"/>
    </row>
    <row r="895" ht="15.75" customHeight="1">
      <c r="A895" s="2"/>
    </row>
    <row r="896" ht="15.75" customHeight="1">
      <c r="A896" s="2"/>
    </row>
    <row r="897" ht="15.75" customHeight="1">
      <c r="A897" s="2"/>
    </row>
    <row r="898" ht="15.75" customHeight="1">
      <c r="A898" s="2"/>
    </row>
    <row r="899" ht="15.75" customHeight="1">
      <c r="A899" s="2"/>
    </row>
    <row r="900" ht="15.75" customHeight="1">
      <c r="A900" s="2"/>
    </row>
    <row r="901" ht="15.75" customHeight="1">
      <c r="A901" s="2"/>
    </row>
    <row r="902" ht="15.75" customHeight="1">
      <c r="A902" s="2"/>
    </row>
    <row r="903" ht="15.75" customHeight="1">
      <c r="A903" s="2"/>
    </row>
    <row r="904" ht="15.75" customHeight="1">
      <c r="A904" s="2"/>
    </row>
    <row r="905" ht="15.75" customHeight="1">
      <c r="A905" s="2"/>
    </row>
    <row r="906" ht="15.75" customHeight="1">
      <c r="A906" s="2"/>
    </row>
    <row r="907" ht="15.75" customHeight="1">
      <c r="A907" s="2"/>
    </row>
    <row r="908" ht="15.75" customHeight="1">
      <c r="A908" s="2"/>
    </row>
    <row r="909" ht="15.75" customHeight="1">
      <c r="A909" s="2"/>
    </row>
    <row r="910" ht="15.75" customHeight="1">
      <c r="A910" s="2"/>
    </row>
    <row r="911" ht="15.75" customHeight="1">
      <c r="A911" s="2"/>
    </row>
    <row r="912" ht="15.75" customHeight="1">
      <c r="A912" s="2"/>
    </row>
    <row r="913" ht="15.75" customHeight="1">
      <c r="A913" s="2"/>
    </row>
    <row r="914" ht="15.75" customHeight="1">
      <c r="A914" s="2"/>
    </row>
    <row r="915" ht="15.75" customHeight="1">
      <c r="A915" s="2"/>
    </row>
    <row r="916" ht="15.75" customHeight="1">
      <c r="A916" s="2"/>
    </row>
    <row r="917" ht="15.75" customHeight="1">
      <c r="A917" s="2"/>
    </row>
    <row r="918" ht="15.75" customHeight="1">
      <c r="A918" s="2"/>
    </row>
    <row r="919" ht="15.75" customHeight="1">
      <c r="A919" s="2"/>
    </row>
    <row r="920" ht="15.75" customHeight="1">
      <c r="A920" s="2"/>
    </row>
    <row r="921" ht="15.75" customHeight="1">
      <c r="A921" s="2"/>
    </row>
    <row r="922" ht="15.75" customHeight="1">
      <c r="A922" s="2"/>
    </row>
    <row r="923" ht="15.75" customHeight="1">
      <c r="A923" s="2"/>
    </row>
    <row r="924" ht="15.75" customHeight="1">
      <c r="A924" s="2"/>
    </row>
    <row r="925" ht="15.75" customHeight="1">
      <c r="A925" s="2"/>
    </row>
    <row r="926" ht="15.75" customHeight="1">
      <c r="A926" s="2"/>
    </row>
    <row r="927" ht="15.75" customHeight="1">
      <c r="A927" s="2"/>
    </row>
    <row r="928" ht="15.75" customHeight="1">
      <c r="A928" s="2"/>
    </row>
    <row r="929" ht="15.75" customHeight="1">
      <c r="A929" s="2"/>
    </row>
    <row r="930" ht="15.75" customHeight="1">
      <c r="A930" s="2"/>
    </row>
    <row r="931" ht="15.75" customHeight="1">
      <c r="A931" s="2"/>
    </row>
    <row r="932" ht="15.75" customHeight="1">
      <c r="A932" s="2"/>
    </row>
    <row r="933" ht="15.75" customHeight="1">
      <c r="A933" s="2"/>
    </row>
    <row r="934" ht="15.75" customHeight="1">
      <c r="A934" s="2"/>
    </row>
    <row r="935" ht="15.75" customHeight="1">
      <c r="A935" s="2"/>
    </row>
    <row r="936" ht="15.75" customHeight="1">
      <c r="A936" s="2"/>
    </row>
    <row r="937" ht="15.75" customHeight="1">
      <c r="A937" s="2"/>
    </row>
    <row r="938" ht="15.75" customHeight="1">
      <c r="A938" s="2"/>
    </row>
    <row r="939" ht="15.75" customHeight="1">
      <c r="A939" s="2"/>
    </row>
    <row r="940" ht="15.75" customHeight="1">
      <c r="A940" s="2"/>
    </row>
    <row r="941" ht="15.75" customHeight="1">
      <c r="A941" s="2"/>
    </row>
    <row r="942" ht="15.75" customHeight="1">
      <c r="A942" s="2"/>
    </row>
    <row r="943" ht="15.75" customHeight="1">
      <c r="A943" s="2"/>
    </row>
    <row r="944" ht="15.75" customHeight="1">
      <c r="A944" s="2"/>
    </row>
    <row r="945" ht="15.75" customHeight="1">
      <c r="A945" s="2"/>
    </row>
    <row r="946" ht="15.75" customHeight="1">
      <c r="A946" s="2"/>
    </row>
    <row r="947" ht="15.75" customHeight="1">
      <c r="A947" s="2"/>
    </row>
    <row r="948" ht="15.75" customHeight="1">
      <c r="A948" s="2"/>
    </row>
    <row r="949" ht="15.75" customHeight="1">
      <c r="A949" s="2"/>
    </row>
    <row r="950" ht="15.75" customHeight="1">
      <c r="A950" s="2"/>
    </row>
    <row r="951" ht="15.75" customHeight="1">
      <c r="A951" s="2"/>
    </row>
    <row r="952" ht="15.75" customHeight="1">
      <c r="A952" s="2"/>
    </row>
    <row r="953" ht="15.75" customHeight="1">
      <c r="A953" s="2"/>
    </row>
    <row r="954" ht="15.75" customHeight="1">
      <c r="A954" s="2"/>
    </row>
    <row r="955" ht="15.75" customHeight="1">
      <c r="A955" s="2"/>
    </row>
    <row r="956" ht="15.75" customHeight="1">
      <c r="A956" s="2"/>
    </row>
    <row r="957" ht="15.75" customHeight="1">
      <c r="A957" s="2"/>
    </row>
    <row r="958" ht="15.75" customHeight="1">
      <c r="A958" s="2"/>
    </row>
    <row r="959" ht="15.75" customHeight="1">
      <c r="A959" s="2"/>
    </row>
    <row r="960" ht="15.75" customHeight="1">
      <c r="A960" s="2"/>
    </row>
    <row r="961" ht="15.75" customHeight="1">
      <c r="A961" s="2"/>
    </row>
    <row r="962" ht="15.75" customHeight="1">
      <c r="A962" s="2"/>
    </row>
    <row r="963" ht="15.75" customHeight="1">
      <c r="A963" s="2"/>
    </row>
    <row r="964" ht="15.75" customHeight="1">
      <c r="A964" s="2"/>
    </row>
    <row r="965" ht="15.75" customHeight="1">
      <c r="A965" s="2"/>
    </row>
    <row r="966" ht="15.75" customHeight="1">
      <c r="A966" s="2"/>
    </row>
    <row r="967" ht="15.75" customHeight="1">
      <c r="A967" s="2"/>
    </row>
    <row r="968" ht="15.75" customHeight="1">
      <c r="A968" s="2"/>
    </row>
    <row r="969" ht="15.75" customHeight="1">
      <c r="A969" s="2"/>
    </row>
    <row r="970" ht="15.75" customHeight="1">
      <c r="A970" s="2"/>
    </row>
    <row r="971" ht="15.75" customHeight="1">
      <c r="A971" s="2"/>
    </row>
    <row r="972" ht="15.75" customHeight="1">
      <c r="A972" s="2"/>
    </row>
    <row r="973" ht="15.75" customHeight="1">
      <c r="A973" s="2"/>
    </row>
    <row r="974" ht="15.75" customHeight="1">
      <c r="A974" s="2"/>
    </row>
    <row r="975" ht="15.75" customHeight="1">
      <c r="A975" s="2"/>
    </row>
    <row r="976" ht="15.75" customHeight="1">
      <c r="A976" s="2"/>
    </row>
    <row r="977" ht="15.75" customHeight="1">
      <c r="A977" s="2"/>
    </row>
    <row r="978" ht="15.75" customHeight="1">
      <c r="A978" s="2"/>
    </row>
    <row r="979" ht="15.75" customHeight="1">
      <c r="A979" s="2"/>
    </row>
    <row r="980" ht="15.75" customHeight="1">
      <c r="A980" s="2"/>
    </row>
    <row r="981" ht="15.75" customHeight="1">
      <c r="A981" s="2"/>
    </row>
    <row r="982" ht="15.75" customHeight="1">
      <c r="A982" s="2"/>
    </row>
    <row r="983" ht="15.75" customHeight="1">
      <c r="A983" s="2"/>
    </row>
    <row r="984" ht="15.75" customHeight="1">
      <c r="A984" s="2"/>
    </row>
    <row r="985" ht="15.75" customHeight="1">
      <c r="A985" s="2"/>
    </row>
    <row r="986" ht="15.75" customHeight="1">
      <c r="A986" s="2"/>
    </row>
    <row r="987" ht="15.75" customHeight="1">
      <c r="A987" s="2"/>
    </row>
    <row r="988" ht="15.75" customHeight="1">
      <c r="A988" s="2"/>
    </row>
    <row r="989" ht="15.75" customHeight="1">
      <c r="A989" s="2"/>
    </row>
    <row r="990" ht="15.75" customHeight="1">
      <c r="A990" s="2"/>
    </row>
    <row r="991" ht="15.75" customHeight="1">
      <c r="A991" s="2"/>
    </row>
    <row r="992" ht="15.75" customHeight="1">
      <c r="A992" s="2"/>
    </row>
    <row r="993" ht="15.75" customHeight="1">
      <c r="A993" s="2"/>
    </row>
    <row r="994" ht="15.75" customHeight="1">
      <c r="A994" s="2"/>
    </row>
    <row r="995" ht="15.75" customHeight="1">
      <c r="A995" s="2"/>
    </row>
    <row r="996" ht="15.75" customHeight="1">
      <c r="A996" s="2"/>
    </row>
    <row r="997" ht="15.75" customHeight="1">
      <c r="A997" s="2"/>
    </row>
    <row r="998" ht="15.75" customHeight="1">
      <c r="A998" s="2"/>
    </row>
    <row r="999" ht="15.75" customHeight="1">
      <c r="A999" s="2"/>
    </row>
    <row r="1000" ht="15.75" customHeight="1">
      <c r="A1000" s="2"/>
    </row>
  </sheetData>
  <hyperlinks>
    <hyperlink display="Menus, Tabs, Ribbons" location="null!A1" ref="B4"/>
    <hyperlink display="File Menu" location="'File Menu'!A1" ref="B5"/>
    <hyperlink display="File Extensions" location="'File Extensions'!A1" ref="B6"/>
    <hyperlink display="Going Home to Cell A1" location="'Going Home to Cell A1'!A1" ref="B8"/>
    <hyperlink display="Splitting the Screen" location="'Splitting the Screen'!A1" ref="B9"/>
    <hyperlink display="Selecting a Range with Keys" location="null!A1" ref="B10"/>
    <hyperlink display="Selecting a Range by Pointing" location="'Selecting a Range by Pointing'!A1" ref="B11"/>
    <hyperlink display="Selecting Multiple Ranges" location="null!A1" ref="B12"/>
    <hyperlink display="Copying and Pasting" location="null!A1" ref="B14"/>
    <hyperlink display="Cutting and Pasting" location="null!A1" ref="B15"/>
    <hyperlink display="Paste Special Options" location="'Paste Special Options'!A1" ref="B16"/>
    <hyperlink display="Transposing a Range" location="null!A1" ref="B17"/>
    <hyperlink display="Cell Borders" location="'Cell Borders'!A1" ref="B19"/>
    <hyperlink display="Shapes and Pictures" location="'Shapes and Pictures'!A1" ref="B20"/>
    <hyperlink display="Manipulating Rows, Columns" location="'Manipulating Rows, Columns'!A1" ref="B21"/>
    <hyperlink display="Manipulating Worksheets" location="'Manipulating Worksheets'!A1" ref="B22"/>
    <hyperlink display="Sorting" location="Sorting!A1" ref="B23"/>
    <hyperlink display="Relative, Absolute Addresses" location="null!A1" ref="B25"/>
    <hyperlink display="Calculation Options" location="'Calculation Options'!A1" ref="B26"/>
    <hyperlink display="AutoSum Button" location="'AutoSum Button'!A1" ref="B27"/>
    <hyperlink display="Range Names" location="'Range Names'!A1" ref="B28"/>
    <hyperlink display="Auditing Formulas" location="'Auditing Formulas'!A1" ref="B29"/>
    <hyperlink display="Intro to Functions" location="'Intro to Functions'!A1" ref="B31"/>
    <hyperlink display="Function Help" location="'Function Help'!A1" ref="B32"/>
    <hyperlink display="SUM, AVERAGE, PRODUCT" location="null!A1" ref="B34"/>
    <hyperlink display="COUNT, COUNTA, COUNTBLANK" location="'COUNT, COUNTA, COUNTBLANK'!A1" ref="B35"/>
    <hyperlink display="COUNTIF, SUMIF, AVERAGEIF" location="null!A1" ref="B36"/>
    <hyperlink display="COUNTIFS, SUMIFS, AVERAGEIFS" location="'COUNTIFS, SUMIFS, AVERAGEIFS'!A1" ref="B37"/>
    <hyperlink display="SUMPRODUCT" location="SUMPRODUCT!A1" ref="B38"/>
    <hyperlink display="IF" location="null!A1" ref="B40"/>
    <hyperlink display="VLOOKUP" location="VLOOKUP!A1" ref="B41"/>
    <hyperlink display="INT, ROUND" location="'INT, ROUND'!A1" ref="B43"/>
    <hyperlink display="ABS, SQRT, SUMSQ" location="'ABS, SQRT, SUMSQ'!A1" ref="B44"/>
    <hyperlink display="LN, EXP" location="'LN, EXP'!A1" ref="B45"/>
    <hyperlink display="RAND, RANDBETWEEN" location="'RAND, RANDBETWEEN'!A1" ref="B46"/>
    <hyperlink display="Concatenating" location="Concatenating!A1" ref="B48"/>
    <hyperlink display="Parsing with Text to Columns" location="'Parsing with Text to Columns'!A1" ref="B49"/>
    <hyperlink display="Parsing with Text Functions" location="null!A1" ref="B50"/>
    <hyperlink display="Dates and Times in Excel" location="'Dates and Times in Excel'!A1" ref="B52"/>
    <hyperlink display="TODAY, NOW" location="'TODAY, NOW'!A1" ref="B53"/>
    <hyperlink display="YEAR, MONTH, DAY, WEEKDAY" location="'YEAR, MONTH, DAY, WEEKDAY'!A1" ref="B54"/>
    <hyperlink display="DATE, DATEVALUE" location="'DATE, DATEVALUE'!A1" ref="B55"/>
    <hyperlink display="INDEX" location="INDEX!A1" ref="B57"/>
    <hyperlink display="MATCH" location="MATCH!A1" ref="B58"/>
    <hyperlink display="OFFSET" location="OFFSET!A1" ref="B59"/>
    <hyperlink display="INDIRECT" location="INDIRECT!A1" ref="B60"/>
    <hyperlink display="Tables" location="Tables!A1" ref="B62"/>
    <hyperlink display="Pivot Tables" location="'Pivot Tables'!A1" ref="B63"/>
    <hyperlink display="Data Tables" location="'Data Tables'!A1" ref="B64"/>
    <hyperlink display="Goal Seek" location="'Goal Seek'!A1" ref="B65"/>
    <hyperlink display="Solver" location="Solver!A1" ref="B66"/>
    <hyperlink display="Importing External Data" location="null!A1" ref="B67"/>
  </hyperlink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B5394"/>
    <pageSetUpPr/>
  </sheetPr>
  <sheetViews>
    <sheetView showGridLines="0" workbookViewId="0"/>
  </sheetViews>
  <sheetFormatPr customHeight="1" defaultColWidth="14.43" defaultRowHeight="15.0"/>
  <cols>
    <col customWidth="1" min="1" max="1" width="3.43"/>
    <col customWidth="1" min="2" max="30" width="8.86"/>
    <col customWidth="1" min="31" max="31" width="24.86"/>
    <col customWidth="1" min="32" max="32" width="73.71"/>
  </cols>
  <sheetData>
    <row r="1" ht="25.5" customHeight="1">
      <c r="A1" s="1"/>
      <c r="J1" s="3" t="s">
        <v>65</v>
      </c>
    </row>
    <row r="2" ht="25.5" customHeight="1"/>
    <row r="3" ht="25.5" customHeight="1">
      <c r="K3" s="2"/>
      <c r="N3" s="2"/>
    </row>
    <row r="4" ht="25.5" customHeight="1">
      <c r="AE4" s="4" t="s">
        <v>66</v>
      </c>
      <c r="AF4" s="4" t="s">
        <v>67</v>
      </c>
    </row>
    <row r="5" ht="25.5" customHeight="1">
      <c r="AE5" s="5" t="s">
        <v>68</v>
      </c>
      <c r="AF5" s="5" t="s">
        <v>69</v>
      </c>
    </row>
    <row r="6" ht="25.5" customHeight="1">
      <c r="AE6" s="5" t="s">
        <v>70</v>
      </c>
      <c r="AF6" s="5" t="s">
        <v>71</v>
      </c>
    </row>
    <row r="7" ht="25.5" customHeight="1">
      <c r="AE7" s="5" t="s">
        <v>72</v>
      </c>
      <c r="AF7" s="5" t="s">
        <v>73</v>
      </c>
    </row>
    <row r="8" ht="25.5" customHeight="1">
      <c r="AE8" s="5" t="s">
        <v>74</v>
      </c>
      <c r="AF8" s="5" t="s">
        <v>75</v>
      </c>
    </row>
    <row r="9" ht="25.5" customHeight="1">
      <c r="AE9" s="5" t="s">
        <v>76</v>
      </c>
      <c r="AF9" s="5" t="s">
        <v>77</v>
      </c>
    </row>
    <row r="10" ht="25.5" customHeight="1">
      <c r="K10" s="2"/>
      <c r="AE10" s="5" t="s">
        <v>78</v>
      </c>
      <c r="AF10" s="5" t="s">
        <v>79</v>
      </c>
    </row>
    <row r="11" ht="25.5" customHeight="1">
      <c r="AE11" s="5" t="s">
        <v>80</v>
      </c>
      <c r="AF11" s="5" t="s">
        <v>81</v>
      </c>
    </row>
    <row r="12" ht="25.5" customHeight="1">
      <c r="AE12" s="5" t="s">
        <v>82</v>
      </c>
      <c r="AF12" s="5" t="s">
        <v>83</v>
      </c>
    </row>
    <row r="13" ht="25.5" customHeight="1">
      <c r="AE13" s="5" t="s">
        <v>84</v>
      </c>
      <c r="AF13" s="5" t="s">
        <v>85</v>
      </c>
    </row>
    <row r="14" ht="25.5" customHeight="1">
      <c r="AE14" s="5" t="s">
        <v>86</v>
      </c>
      <c r="AF14" s="5" t="s">
        <v>87</v>
      </c>
    </row>
    <row r="15" ht="25.5" customHeight="1">
      <c r="AE15" s="5" t="s">
        <v>88</v>
      </c>
      <c r="AF15" s="5" t="s">
        <v>89</v>
      </c>
    </row>
    <row r="16" ht="25.5" customHeight="1">
      <c r="AE16" s="5" t="s">
        <v>90</v>
      </c>
      <c r="AF16" s="5" t="s">
        <v>91</v>
      </c>
    </row>
    <row r="17" ht="25.5" customHeight="1">
      <c r="K17" s="2"/>
      <c r="AE17" s="5" t="s">
        <v>92</v>
      </c>
      <c r="AF17" s="5" t="s">
        <v>93</v>
      </c>
    </row>
    <row r="18" ht="25.5" customHeight="1">
      <c r="B18" s="2"/>
      <c r="AE18" s="5" t="s">
        <v>94</v>
      </c>
      <c r="AF18" s="5" t="s">
        <v>95</v>
      </c>
    </row>
    <row r="19" ht="25.5" customHeight="1">
      <c r="AE19" s="5" t="s">
        <v>96</v>
      </c>
      <c r="AF19" s="5" t="s">
        <v>97</v>
      </c>
    </row>
    <row r="20" ht="25.5" customHeight="1">
      <c r="AE20" s="5" t="s">
        <v>98</v>
      </c>
      <c r="AF20" s="5" t="s">
        <v>99</v>
      </c>
    </row>
    <row r="21" ht="25.5" customHeight="1"/>
    <row r="22" ht="25.5" customHeight="1"/>
    <row r="23" ht="25.5" customHeight="1"/>
    <row r="24" ht="25.5" customHeight="1">
      <c r="K24" s="2"/>
    </row>
    <row r="25" ht="25.5" customHeight="1"/>
    <row r="26" ht="25.5" customHeight="1"/>
    <row r="27" ht="25.5" customHeight="1"/>
    <row r="28" ht="25.5" customHeight="1"/>
    <row r="29" ht="25.5" customHeight="1"/>
    <row r="30" ht="25.5" customHeight="1"/>
    <row r="31" ht="25.5" customHeight="1">
      <c r="K31" s="2"/>
    </row>
    <row r="32" ht="25.5" customHeight="1"/>
    <row r="33" ht="25.5" customHeight="1"/>
    <row r="34" ht="25.5" customHeight="1"/>
    <row r="35" ht="25.5" customHeight="1"/>
    <row r="36" ht="25.5" customHeight="1"/>
    <row r="37" ht="25.5" customHeight="1"/>
    <row r="38" ht="25.5" customHeight="1">
      <c r="K38" s="2"/>
    </row>
    <row r="39" ht="25.5" customHeight="1"/>
    <row r="40" ht="25.5" customHeight="1"/>
    <row r="41" ht="25.5" customHeight="1"/>
    <row r="42" ht="25.5" customHeight="1"/>
    <row r="43" ht="25.5" customHeight="1"/>
    <row r="44" ht="25.5" customHeight="1"/>
    <row r="45" ht="25.5" customHeight="1">
      <c r="K45" s="2"/>
    </row>
    <row r="46" ht="25.5" customHeight="1"/>
    <row r="47" ht="25.5" customHeight="1"/>
    <row r="48" ht="25.5" customHeight="1"/>
    <row r="49" ht="25.5" customHeight="1"/>
    <row r="50" ht="25.5" customHeight="1"/>
    <row r="51" ht="25.5" customHeight="1"/>
    <row r="52" ht="25.5" customHeight="1"/>
    <row r="53" ht="25.5" customHeight="1"/>
    <row r="54" ht="25.5" customHeight="1"/>
    <row r="55" ht="25.5" customHeight="1"/>
    <row r="56" ht="25.5" customHeight="1"/>
    <row r="57" ht="25.5" customHeight="1"/>
    <row r="58" ht="25.5" customHeight="1"/>
    <row r="59" ht="25.5" customHeight="1"/>
    <row r="60" ht="25.5" customHeight="1"/>
    <row r="61" ht="25.5" customHeight="1"/>
    <row r="62" ht="25.5" customHeight="1"/>
    <row r="63" ht="25.5" customHeight="1"/>
    <row r="64" ht="25.5" customHeight="1"/>
    <row r="65" ht="25.5" customHeight="1"/>
    <row r="66" ht="25.5" customHeight="1"/>
    <row r="67" ht="25.5" customHeight="1"/>
    <row r="68" ht="25.5" customHeight="1"/>
    <row r="69" ht="25.5" customHeight="1"/>
    <row r="70" ht="25.5" customHeight="1"/>
    <row r="71" ht="25.5" customHeight="1"/>
    <row r="72" ht="25.5" customHeight="1"/>
    <row r="73" ht="25.5" customHeight="1"/>
    <row r="74" ht="25.5" customHeight="1"/>
    <row r="75" ht="25.5" customHeight="1"/>
    <row r="76" ht="25.5" customHeight="1"/>
    <row r="77" ht="25.5" customHeight="1"/>
    <row r="78" ht="25.5" customHeight="1"/>
    <row r="79" ht="25.5" customHeight="1"/>
    <row r="80" ht="25.5" customHeight="1"/>
    <row r="81" ht="25.5" customHeight="1"/>
    <row r="82" ht="25.5" customHeight="1"/>
    <row r="83" ht="25.5" customHeight="1"/>
    <row r="84" ht="25.5" customHeight="1"/>
    <row r="85" ht="25.5" customHeight="1"/>
    <row r="86" ht="25.5" customHeight="1"/>
    <row r="87" ht="25.5" customHeight="1"/>
    <row r="88" ht="25.5" customHeight="1"/>
    <row r="89" ht="25.5" customHeight="1"/>
    <row r="90" ht="25.5" customHeight="1"/>
    <row r="91" ht="25.5" customHeight="1"/>
    <row r="92" ht="25.5" customHeight="1"/>
    <row r="93" ht="25.5" customHeight="1"/>
    <row r="94" ht="25.5" customHeight="1"/>
    <row r="95" ht="25.5" customHeight="1"/>
    <row r="96" ht="25.5" customHeight="1"/>
    <row r="97" ht="25.5" customHeight="1"/>
    <row r="98" ht="25.5" customHeight="1"/>
    <row r="99" ht="25.5" customHeight="1"/>
    <row r="100" ht="25.5" customHeight="1"/>
    <row r="101" ht="25.5" customHeight="1"/>
    <row r="102" ht="25.5" customHeight="1"/>
    <row r="103" ht="25.5" customHeight="1"/>
    <row r="104" ht="25.5" customHeight="1"/>
    <row r="105" ht="25.5" customHeight="1"/>
    <row r="106" ht="25.5" customHeight="1"/>
    <row r="107" ht="25.5" customHeight="1"/>
    <row r="108" ht="25.5" customHeight="1"/>
    <row r="109" ht="25.5" customHeight="1"/>
    <row r="110" ht="25.5" customHeight="1"/>
    <row r="111" ht="25.5" customHeight="1"/>
    <row r="112" ht="25.5" customHeight="1"/>
    <row r="113" ht="25.5" customHeight="1"/>
    <row r="114" ht="25.5" customHeight="1"/>
    <row r="115" ht="25.5" customHeight="1"/>
    <row r="116" ht="25.5" customHeight="1"/>
    <row r="117" ht="25.5" customHeight="1"/>
    <row r="118" ht="25.5" customHeight="1"/>
    <row r="119" ht="25.5" customHeight="1"/>
    <row r="120" ht="25.5" customHeight="1"/>
    <row r="121" ht="25.5" customHeight="1"/>
    <row r="122" ht="25.5" customHeight="1"/>
    <row r="123" ht="25.5" customHeight="1"/>
    <row r="124" ht="25.5" customHeight="1"/>
    <row r="125" ht="25.5" customHeight="1"/>
    <row r="126" ht="25.5" customHeight="1"/>
    <row r="127" ht="25.5" customHeight="1"/>
    <row r="128" ht="25.5" customHeight="1"/>
    <row r="129" ht="25.5" customHeight="1"/>
    <row r="130" ht="25.5" customHeight="1"/>
    <row r="131" ht="25.5" customHeight="1"/>
    <row r="132" ht="25.5" customHeight="1"/>
    <row r="133" ht="25.5" customHeight="1"/>
    <row r="134" ht="25.5" customHeight="1"/>
    <row r="135" ht="25.5" customHeight="1"/>
    <row r="136" ht="25.5" customHeight="1"/>
    <row r="137" ht="25.5" customHeight="1"/>
    <row r="138" ht="25.5" customHeight="1"/>
    <row r="139" ht="25.5" customHeight="1"/>
    <row r="140" ht="25.5" customHeight="1"/>
    <row r="141" ht="25.5" customHeight="1"/>
    <row r="142" ht="25.5" customHeight="1"/>
    <row r="143" ht="25.5" customHeight="1"/>
    <row r="144" ht="25.5" customHeight="1"/>
    <row r="145" ht="25.5" customHeight="1"/>
    <row r="146" ht="25.5" customHeight="1"/>
    <row r="147" ht="25.5" customHeight="1"/>
    <row r="148" ht="25.5" customHeight="1"/>
    <row r="149" ht="25.5" customHeight="1"/>
    <row r="150" ht="25.5" customHeight="1"/>
    <row r="151" ht="25.5" customHeight="1"/>
    <row r="152" ht="25.5" customHeight="1"/>
    <row r="153" ht="25.5" customHeight="1"/>
    <row r="154" ht="25.5" customHeight="1"/>
    <row r="155" ht="25.5" customHeight="1"/>
    <row r="156" ht="25.5" customHeight="1"/>
    <row r="157" ht="25.5" customHeight="1"/>
    <row r="158" ht="25.5" customHeight="1"/>
    <row r="159" ht="25.5" customHeight="1"/>
    <row r="160" ht="25.5" customHeight="1"/>
    <row r="161" ht="25.5" customHeight="1"/>
    <row r="162" ht="25.5" customHeight="1"/>
    <row r="163" ht="25.5" customHeight="1"/>
    <row r="164" ht="25.5" customHeight="1"/>
    <row r="165" ht="25.5" customHeight="1"/>
    <row r="166" ht="25.5" customHeight="1"/>
    <row r="167" ht="25.5" customHeight="1"/>
    <row r="168" ht="25.5" customHeight="1"/>
    <row r="169" ht="25.5" customHeight="1"/>
    <row r="170" ht="25.5" customHeight="1"/>
    <row r="171" ht="25.5" customHeight="1"/>
    <row r="172" ht="25.5" customHeight="1"/>
    <row r="173" ht="25.5" customHeight="1"/>
    <row r="174" ht="25.5" customHeight="1"/>
    <row r="175" ht="25.5" customHeight="1"/>
    <row r="176" ht="25.5" customHeight="1"/>
    <row r="177" ht="25.5" customHeight="1"/>
    <row r="178" ht="25.5" customHeight="1"/>
    <row r="179" ht="25.5" customHeight="1"/>
    <row r="180" ht="25.5" customHeight="1"/>
    <row r="181" ht="25.5" customHeight="1"/>
    <row r="182" ht="25.5" customHeight="1"/>
    <row r="183" ht="25.5" customHeight="1"/>
    <row r="184" ht="25.5" customHeight="1"/>
    <row r="185" ht="25.5" customHeight="1"/>
    <row r="186" ht="25.5" customHeight="1"/>
    <row r="187" ht="25.5" customHeight="1"/>
    <row r="188" ht="25.5" customHeight="1"/>
    <row r="189" ht="25.5" customHeight="1"/>
    <row r="190" ht="25.5" customHeight="1"/>
    <row r="191" ht="25.5" customHeight="1"/>
    <row r="192" ht="25.5" customHeight="1"/>
    <row r="193" ht="25.5" customHeight="1"/>
    <row r="194" ht="25.5" customHeight="1"/>
    <row r="195" ht="25.5" customHeight="1"/>
    <row r="196" ht="25.5" customHeight="1"/>
    <row r="197" ht="25.5" customHeight="1"/>
    <row r="198" ht="25.5" customHeight="1"/>
    <row r="199" ht="25.5" customHeight="1"/>
    <row r="200" ht="25.5" customHeight="1"/>
    <row r="201" ht="25.5" customHeight="1"/>
    <row r="202" ht="25.5" customHeight="1"/>
    <row r="203" ht="25.5" customHeight="1"/>
    <row r="204" ht="25.5" customHeight="1"/>
    <row r="205" ht="25.5" customHeight="1"/>
    <row r="206" ht="25.5" customHeight="1"/>
    <row r="207" ht="25.5" customHeight="1"/>
    <row r="208" ht="25.5" customHeight="1"/>
    <row r="209" ht="25.5" customHeight="1"/>
    <row r="210" ht="25.5" customHeight="1"/>
    <row r="211" ht="25.5" customHeight="1"/>
    <row r="212" ht="25.5" customHeight="1"/>
    <row r="213" ht="25.5" customHeight="1"/>
    <row r="214" ht="25.5" customHeight="1"/>
    <row r="215" ht="25.5" customHeight="1"/>
    <row r="216" ht="25.5" customHeight="1"/>
    <row r="217" ht="25.5" customHeight="1"/>
    <row r="218" ht="25.5" customHeight="1"/>
    <row r="219" ht="25.5" customHeight="1"/>
    <row r="220" ht="25.5" customHeight="1"/>
    <row r="221" ht="25.5" customHeight="1"/>
    <row r="222" ht="25.5" customHeight="1"/>
    <row r="223" ht="25.5" customHeight="1"/>
    <row r="224" ht="25.5" customHeight="1"/>
    <row r="225" ht="25.5" customHeight="1"/>
    <row r="226" ht="25.5" customHeight="1"/>
    <row r="227" ht="25.5" customHeight="1"/>
    <row r="228" ht="25.5" customHeight="1"/>
    <row r="229" ht="25.5" customHeight="1"/>
    <row r="230" ht="25.5" customHeight="1"/>
    <row r="231" ht="25.5" customHeight="1"/>
    <row r="232" ht="25.5" customHeight="1"/>
    <row r="233" ht="25.5" customHeight="1"/>
    <row r="234" ht="25.5" customHeight="1"/>
    <row r="235" ht="25.5" customHeight="1"/>
    <row r="236" ht="25.5" customHeight="1"/>
    <row r="237" ht="25.5" customHeight="1"/>
    <row r="238" ht="25.5" customHeight="1"/>
    <row r="239" ht="25.5" customHeight="1"/>
    <row r="240" ht="25.5" customHeight="1"/>
    <row r="241" ht="25.5" customHeight="1"/>
    <row r="242" ht="25.5" customHeight="1"/>
    <row r="243" ht="25.5" customHeight="1"/>
    <row r="244" ht="25.5" customHeight="1"/>
    <row r="245" ht="25.5" customHeight="1"/>
    <row r="246" ht="25.5" customHeight="1"/>
    <row r="247" ht="25.5" customHeight="1"/>
    <row r="248" ht="25.5" customHeight="1"/>
    <row r="249" ht="25.5" customHeight="1"/>
    <row r="250" ht="25.5" customHeight="1"/>
    <row r="251" ht="25.5" customHeight="1"/>
    <row r="252" ht="25.5" customHeight="1"/>
    <row r="253" ht="25.5" customHeight="1"/>
    <row r="254" ht="25.5" customHeight="1"/>
    <row r="255" ht="25.5" customHeight="1"/>
    <row r="256" ht="25.5" customHeight="1"/>
    <row r="257" ht="25.5" customHeight="1"/>
    <row r="258" ht="25.5" customHeight="1"/>
    <row r="259" ht="25.5" customHeight="1"/>
    <row r="260" ht="25.5" customHeight="1"/>
    <row r="261" ht="25.5" customHeight="1"/>
    <row r="262" ht="25.5" customHeight="1"/>
    <row r="263" ht="25.5" customHeight="1"/>
    <row r="264" ht="25.5" customHeight="1"/>
    <row r="265" ht="25.5" customHeight="1"/>
    <row r="266" ht="25.5" customHeight="1"/>
    <row r="267" ht="25.5" customHeight="1"/>
    <row r="268" ht="25.5" customHeight="1"/>
    <row r="269" ht="25.5" customHeight="1"/>
    <row r="270" ht="25.5" customHeight="1"/>
    <row r="271" ht="25.5" customHeight="1"/>
    <row r="272" ht="25.5" customHeight="1"/>
    <row r="273" ht="25.5" customHeight="1"/>
    <row r="274" ht="25.5" customHeight="1"/>
    <row r="275" ht="25.5" customHeight="1"/>
    <row r="276" ht="25.5" customHeight="1"/>
    <row r="277" ht="25.5" customHeight="1"/>
    <row r="278" ht="25.5" customHeight="1"/>
    <row r="279" ht="25.5" customHeight="1"/>
    <row r="280" ht="25.5" customHeight="1"/>
    <row r="281" ht="25.5" customHeight="1"/>
    <row r="282" ht="25.5" customHeight="1"/>
    <row r="283" ht="25.5" customHeight="1"/>
    <row r="284" ht="25.5" customHeight="1"/>
    <row r="285" ht="25.5" customHeight="1"/>
    <row r="286" ht="25.5" customHeight="1"/>
    <row r="287" ht="25.5" customHeight="1"/>
    <row r="288" ht="25.5" customHeight="1"/>
    <row r="289" ht="25.5" customHeight="1"/>
    <row r="290" ht="25.5" customHeight="1"/>
    <row r="291" ht="25.5" customHeight="1"/>
    <row r="292" ht="25.5" customHeight="1"/>
    <row r="293" ht="25.5" customHeight="1"/>
    <row r="294" ht="25.5" customHeight="1"/>
    <row r="295" ht="25.5" customHeight="1"/>
    <row r="296" ht="25.5" customHeight="1"/>
    <row r="297" ht="25.5" customHeight="1"/>
    <row r="298" ht="25.5" customHeight="1"/>
    <row r="299" ht="25.5" customHeight="1"/>
    <row r="300" ht="25.5" customHeight="1"/>
    <row r="301" ht="25.5" customHeight="1"/>
    <row r="302" ht="25.5" customHeight="1"/>
    <row r="303" ht="25.5" customHeight="1"/>
    <row r="304" ht="25.5" customHeight="1"/>
    <row r="305" ht="25.5" customHeight="1"/>
    <row r="306" ht="25.5" customHeight="1"/>
    <row r="307" ht="25.5" customHeight="1"/>
    <row r="308" ht="25.5" customHeight="1"/>
    <row r="309" ht="25.5" customHeight="1"/>
    <row r="310" ht="25.5" customHeight="1"/>
    <row r="311" ht="25.5" customHeight="1"/>
    <row r="312" ht="25.5" customHeight="1"/>
    <row r="313" ht="25.5" customHeight="1"/>
    <row r="314" ht="25.5" customHeight="1"/>
    <row r="315" ht="25.5" customHeight="1"/>
    <row r="316" ht="25.5" customHeight="1"/>
    <row r="317" ht="25.5" customHeight="1"/>
    <row r="318" ht="25.5" customHeight="1"/>
    <row r="319" ht="25.5" customHeight="1"/>
    <row r="320" ht="25.5" customHeight="1"/>
    <row r="321" ht="25.5" customHeight="1"/>
    <row r="322" ht="25.5" customHeight="1"/>
    <row r="323" ht="25.5" customHeight="1"/>
    <row r="324" ht="25.5" customHeight="1"/>
    <row r="325" ht="25.5" customHeight="1"/>
    <row r="326" ht="25.5" customHeight="1"/>
    <row r="327" ht="25.5" customHeight="1"/>
    <row r="328" ht="25.5" customHeight="1"/>
    <row r="329" ht="25.5" customHeight="1"/>
    <row r="330" ht="25.5" customHeight="1"/>
    <row r="331" ht="25.5" customHeight="1"/>
    <row r="332" ht="25.5" customHeight="1"/>
    <row r="333" ht="25.5" customHeight="1"/>
    <row r="334" ht="25.5" customHeight="1"/>
    <row r="335" ht="25.5" customHeight="1"/>
    <row r="336" ht="25.5" customHeight="1"/>
    <row r="337" ht="25.5" customHeight="1"/>
    <row r="338" ht="25.5" customHeight="1"/>
    <row r="339" ht="25.5" customHeight="1"/>
    <row r="340" ht="25.5" customHeight="1"/>
    <row r="341" ht="25.5" customHeight="1"/>
    <row r="342" ht="25.5" customHeight="1"/>
    <row r="343" ht="25.5" customHeight="1"/>
    <row r="344" ht="25.5" customHeight="1"/>
    <row r="345" ht="25.5" customHeight="1"/>
    <row r="346" ht="25.5" customHeight="1"/>
    <row r="347" ht="25.5" customHeight="1"/>
    <row r="348" ht="25.5" customHeight="1"/>
    <row r="349" ht="25.5" customHeight="1"/>
    <row r="350" ht="25.5" customHeight="1"/>
    <row r="351" ht="25.5" customHeight="1"/>
    <row r="352" ht="25.5" customHeight="1"/>
    <row r="353" ht="25.5" customHeight="1"/>
    <row r="354" ht="25.5" customHeight="1"/>
    <row r="355" ht="25.5" customHeight="1"/>
    <row r="356" ht="25.5" customHeight="1"/>
    <row r="357" ht="25.5" customHeight="1"/>
    <row r="358" ht="25.5" customHeight="1"/>
    <row r="359" ht="25.5" customHeight="1"/>
    <row r="360" ht="25.5" customHeight="1"/>
    <row r="361" ht="25.5" customHeight="1"/>
    <row r="362" ht="25.5" customHeight="1"/>
    <row r="363" ht="25.5" customHeight="1"/>
    <row r="364" ht="25.5" customHeight="1"/>
    <row r="365" ht="25.5" customHeight="1"/>
    <row r="366" ht="25.5" customHeight="1"/>
    <row r="367" ht="25.5" customHeight="1"/>
    <row r="368" ht="25.5" customHeight="1"/>
    <row r="369" ht="25.5" customHeight="1"/>
    <row r="370" ht="25.5" customHeight="1"/>
    <row r="371" ht="25.5" customHeight="1"/>
    <row r="372" ht="25.5" customHeight="1"/>
    <row r="373" ht="25.5" customHeight="1"/>
    <row r="374" ht="25.5" customHeight="1"/>
    <row r="375" ht="25.5" customHeight="1"/>
    <row r="376" ht="25.5" customHeight="1"/>
    <row r="377" ht="25.5" customHeight="1"/>
    <row r="378" ht="25.5" customHeight="1"/>
    <row r="379" ht="25.5" customHeight="1"/>
    <row r="380" ht="25.5" customHeight="1"/>
    <row r="381" ht="25.5" customHeight="1"/>
    <row r="382" ht="25.5" customHeight="1"/>
    <row r="383" ht="25.5" customHeight="1"/>
    <row r="384" ht="25.5" customHeight="1"/>
    <row r="385" ht="25.5" customHeight="1"/>
    <row r="386" ht="25.5" customHeight="1"/>
    <row r="387" ht="25.5" customHeight="1"/>
    <row r="388" ht="25.5" customHeight="1"/>
    <row r="389" ht="25.5" customHeight="1"/>
    <row r="390" ht="25.5" customHeight="1"/>
    <row r="391" ht="25.5" customHeight="1"/>
    <row r="392" ht="25.5" customHeight="1"/>
    <row r="393" ht="25.5" customHeight="1"/>
    <row r="394" ht="25.5" customHeight="1"/>
    <row r="395" ht="25.5" customHeight="1"/>
    <row r="396" ht="25.5" customHeight="1"/>
    <row r="397" ht="25.5" customHeight="1"/>
    <row r="398" ht="25.5" customHeight="1"/>
    <row r="399" ht="25.5" customHeight="1"/>
    <row r="400" ht="25.5" customHeight="1"/>
    <row r="401" ht="25.5" customHeight="1"/>
    <row r="402" ht="25.5" customHeight="1"/>
    <row r="403" ht="25.5" customHeight="1"/>
    <row r="404" ht="25.5" customHeight="1"/>
    <row r="405" ht="25.5" customHeight="1"/>
    <row r="406" ht="25.5" customHeight="1"/>
    <row r="407" ht="25.5" customHeight="1"/>
    <row r="408" ht="25.5" customHeight="1"/>
    <row r="409" ht="25.5" customHeight="1"/>
    <row r="410" ht="25.5" customHeight="1"/>
    <row r="411" ht="25.5" customHeight="1"/>
    <row r="412" ht="25.5" customHeight="1"/>
    <row r="413" ht="25.5" customHeight="1"/>
    <row r="414" ht="25.5" customHeight="1"/>
    <row r="415" ht="25.5" customHeight="1"/>
    <row r="416" ht="25.5" customHeight="1"/>
    <row r="417" ht="25.5" customHeight="1"/>
    <row r="418" ht="25.5" customHeight="1"/>
    <row r="419" ht="25.5" customHeight="1"/>
    <row r="420" ht="25.5" customHeight="1"/>
    <row r="421" ht="25.5" customHeight="1"/>
    <row r="422" ht="25.5" customHeight="1"/>
    <row r="423" ht="25.5" customHeight="1"/>
    <row r="424" ht="25.5" customHeight="1"/>
    <row r="425" ht="25.5" customHeight="1"/>
    <row r="426" ht="25.5" customHeight="1"/>
    <row r="427" ht="25.5" customHeight="1"/>
    <row r="428" ht="25.5" customHeight="1"/>
    <row r="429" ht="25.5" customHeight="1"/>
    <row r="430" ht="25.5" customHeight="1"/>
    <row r="431" ht="25.5" customHeight="1"/>
    <row r="432" ht="25.5" customHeight="1"/>
    <row r="433" ht="25.5" customHeight="1"/>
    <row r="434" ht="25.5" customHeight="1"/>
    <row r="435" ht="25.5" customHeight="1"/>
    <row r="436" ht="25.5" customHeight="1"/>
    <row r="437" ht="25.5" customHeight="1"/>
    <row r="438" ht="25.5" customHeight="1"/>
    <row r="439" ht="25.5" customHeight="1"/>
    <row r="440" ht="25.5" customHeight="1"/>
    <row r="441" ht="25.5" customHeight="1"/>
    <row r="442" ht="25.5" customHeight="1"/>
    <row r="443" ht="25.5" customHeight="1"/>
    <row r="444" ht="25.5" customHeight="1"/>
    <row r="445" ht="25.5" customHeight="1"/>
    <row r="446" ht="25.5" customHeight="1"/>
    <row r="447" ht="25.5" customHeight="1"/>
    <row r="448" ht="25.5" customHeight="1"/>
    <row r="449" ht="25.5" customHeight="1"/>
    <row r="450" ht="25.5" customHeight="1"/>
    <row r="451" ht="25.5" customHeight="1"/>
    <row r="452" ht="25.5" customHeight="1"/>
    <row r="453" ht="25.5" customHeight="1"/>
    <row r="454" ht="25.5" customHeight="1"/>
    <row r="455" ht="25.5" customHeight="1"/>
    <row r="456" ht="25.5" customHeight="1"/>
    <row r="457" ht="25.5" customHeight="1"/>
    <row r="458" ht="25.5" customHeight="1"/>
    <row r="459" ht="25.5" customHeight="1"/>
    <row r="460" ht="25.5" customHeight="1"/>
    <row r="461" ht="25.5" customHeight="1"/>
    <row r="462" ht="25.5" customHeight="1"/>
    <row r="463" ht="25.5" customHeight="1"/>
    <row r="464" ht="25.5" customHeight="1"/>
    <row r="465" ht="25.5" customHeight="1"/>
    <row r="466" ht="25.5" customHeight="1"/>
    <row r="467" ht="25.5" customHeight="1"/>
    <row r="468" ht="25.5" customHeight="1"/>
    <row r="469" ht="25.5" customHeight="1"/>
    <row r="470" ht="25.5" customHeight="1"/>
    <row r="471" ht="25.5" customHeight="1"/>
    <row r="472" ht="25.5" customHeight="1"/>
    <row r="473" ht="25.5" customHeight="1"/>
    <row r="474" ht="25.5" customHeight="1"/>
    <row r="475" ht="25.5" customHeight="1"/>
    <row r="476" ht="25.5" customHeight="1"/>
    <row r="477" ht="25.5" customHeight="1"/>
    <row r="478" ht="25.5" customHeight="1"/>
    <row r="479" ht="25.5" customHeight="1"/>
    <row r="480" ht="25.5" customHeight="1"/>
    <row r="481" ht="25.5" customHeight="1"/>
    <row r="482" ht="25.5" customHeight="1"/>
    <row r="483" ht="25.5" customHeight="1"/>
    <row r="484" ht="25.5" customHeight="1"/>
    <row r="485" ht="25.5" customHeight="1"/>
    <row r="486" ht="25.5" customHeight="1"/>
    <row r="487" ht="25.5" customHeight="1"/>
    <row r="488" ht="25.5" customHeight="1"/>
    <row r="489" ht="25.5" customHeight="1"/>
    <row r="490" ht="25.5" customHeight="1"/>
    <row r="491" ht="25.5" customHeight="1"/>
    <row r="492" ht="25.5" customHeight="1"/>
    <row r="493" ht="25.5" customHeight="1"/>
    <row r="494" ht="25.5" customHeight="1"/>
    <row r="495" ht="25.5" customHeight="1"/>
    <row r="496" ht="25.5" customHeight="1"/>
    <row r="497" ht="25.5" customHeight="1"/>
    <row r="498" ht="25.5" customHeight="1"/>
    <row r="499" ht="25.5" customHeight="1"/>
    <row r="500" ht="25.5" customHeight="1"/>
    <row r="501" ht="25.5" customHeight="1"/>
    <row r="502" ht="25.5" customHeight="1"/>
    <row r="503" ht="25.5" customHeight="1"/>
    <row r="504" ht="25.5" customHeight="1"/>
    <row r="505" ht="25.5" customHeight="1"/>
    <row r="506" ht="25.5" customHeight="1"/>
    <row r="507" ht="25.5" customHeight="1"/>
    <row r="508" ht="25.5" customHeight="1"/>
    <row r="509" ht="25.5" customHeight="1"/>
    <row r="510" ht="25.5" customHeight="1"/>
    <row r="511" ht="25.5" customHeight="1"/>
    <row r="512" ht="25.5" customHeight="1"/>
    <row r="513" ht="25.5" customHeight="1"/>
    <row r="514" ht="25.5" customHeight="1"/>
    <row r="515" ht="25.5" customHeight="1"/>
    <row r="516" ht="25.5" customHeight="1"/>
    <row r="517" ht="25.5" customHeight="1"/>
    <row r="518" ht="25.5" customHeight="1"/>
    <row r="519" ht="25.5" customHeight="1"/>
    <row r="520" ht="25.5" customHeight="1"/>
    <row r="521" ht="25.5" customHeight="1"/>
    <row r="522" ht="25.5" customHeight="1"/>
    <row r="523" ht="25.5" customHeight="1"/>
    <row r="524" ht="25.5" customHeight="1"/>
    <row r="525" ht="25.5" customHeight="1"/>
    <row r="526" ht="25.5" customHeight="1"/>
    <row r="527" ht="25.5" customHeight="1"/>
    <row r="528" ht="25.5" customHeight="1"/>
    <row r="529" ht="25.5" customHeight="1"/>
    <row r="530" ht="25.5" customHeight="1"/>
    <row r="531" ht="25.5" customHeight="1"/>
    <row r="532" ht="25.5" customHeight="1"/>
    <row r="533" ht="25.5" customHeight="1"/>
    <row r="534" ht="25.5" customHeight="1"/>
    <row r="535" ht="25.5" customHeight="1"/>
    <row r="536" ht="25.5" customHeight="1"/>
    <row r="537" ht="25.5" customHeight="1"/>
    <row r="538" ht="25.5" customHeight="1"/>
    <row r="539" ht="25.5" customHeight="1"/>
    <row r="540" ht="25.5" customHeight="1"/>
    <row r="541" ht="25.5" customHeight="1"/>
    <row r="542" ht="25.5" customHeight="1"/>
    <row r="543" ht="25.5" customHeight="1"/>
    <row r="544" ht="25.5" customHeight="1"/>
    <row r="545" ht="25.5" customHeight="1"/>
    <row r="546" ht="25.5" customHeight="1"/>
    <row r="547" ht="25.5" customHeight="1"/>
    <row r="548" ht="25.5" customHeight="1"/>
    <row r="549" ht="25.5" customHeight="1"/>
    <row r="550" ht="25.5" customHeight="1"/>
    <row r="551" ht="25.5" customHeight="1"/>
    <row r="552" ht="25.5" customHeight="1"/>
    <row r="553" ht="25.5" customHeight="1"/>
    <row r="554" ht="25.5" customHeight="1"/>
    <row r="555" ht="25.5" customHeight="1"/>
    <row r="556" ht="25.5" customHeight="1"/>
    <row r="557" ht="25.5" customHeight="1"/>
    <row r="558" ht="25.5" customHeight="1"/>
    <row r="559" ht="25.5" customHeight="1"/>
    <row r="560" ht="25.5" customHeight="1"/>
    <row r="561" ht="25.5" customHeight="1"/>
    <row r="562" ht="25.5" customHeight="1"/>
    <row r="563" ht="25.5" customHeight="1"/>
    <row r="564" ht="25.5" customHeight="1"/>
    <row r="565" ht="25.5" customHeight="1"/>
    <row r="566" ht="25.5" customHeight="1"/>
    <row r="567" ht="25.5" customHeight="1"/>
    <row r="568" ht="25.5" customHeight="1"/>
    <row r="569" ht="25.5" customHeight="1"/>
    <row r="570" ht="25.5" customHeight="1"/>
    <row r="571" ht="25.5" customHeight="1"/>
    <row r="572" ht="25.5" customHeight="1"/>
    <row r="573" ht="25.5" customHeight="1"/>
    <row r="574" ht="25.5" customHeight="1"/>
    <row r="575" ht="25.5" customHeight="1"/>
    <row r="576" ht="25.5" customHeight="1"/>
    <row r="577" ht="25.5" customHeight="1"/>
    <row r="578" ht="25.5" customHeight="1"/>
    <row r="579" ht="25.5" customHeight="1"/>
    <row r="580" ht="25.5" customHeight="1"/>
    <row r="581" ht="25.5" customHeight="1"/>
    <row r="582" ht="25.5" customHeight="1"/>
    <row r="583" ht="25.5" customHeight="1"/>
    <row r="584" ht="25.5" customHeight="1"/>
    <row r="585" ht="25.5" customHeight="1"/>
    <row r="586" ht="25.5" customHeight="1"/>
    <row r="587" ht="25.5" customHeight="1"/>
    <row r="588" ht="25.5" customHeight="1"/>
    <row r="589" ht="25.5" customHeight="1"/>
    <row r="590" ht="25.5" customHeight="1"/>
    <row r="591" ht="25.5" customHeight="1"/>
    <row r="592" ht="25.5" customHeight="1"/>
    <row r="593" ht="25.5" customHeight="1"/>
    <row r="594" ht="25.5" customHeight="1"/>
    <row r="595" ht="25.5" customHeight="1"/>
    <row r="596" ht="25.5" customHeight="1"/>
    <row r="597" ht="25.5" customHeight="1"/>
    <row r="598" ht="25.5" customHeight="1"/>
    <row r="599" ht="25.5" customHeight="1"/>
    <row r="600" ht="25.5" customHeight="1"/>
    <row r="601" ht="25.5" customHeight="1"/>
    <row r="602" ht="25.5" customHeight="1"/>
    <row r="603" ht="25.5" customHeight="1"/>
    <row r="604" ht="25.5" customHeight="1"/>
    <row r="605" ht="25.5" customHeight="1"/>
    <row r="606" ht="25.5" customHeight="1"/>
    <row r="607" ht="25.5" customHeight="1"/>
    <row r="608" ht="25.5" customHeight="1"/>
    <row r="609" ht="25.5" customHeight="1"/>
    <row r="610" ht="25.5" customHeight="1"/>
    <row r="611" ht="25.5" customHeight="1"/>
    <row r="612" ht="25.5" customHeight="1"/>
    <row r="613" ht="25.5" customHeight="1"/>
    <row r="614" ht="25.5" customHeight="1"/>
    <row r="615" ht="25.5" customHeight="1"/>
    <row r="616" ht="25.5" customHeight="1"/>
    <row r="617" ht="25.5" customHeight="1"/>
    <row r="618" ht="25.5" customHeight="1"/>
    <row r="619" ht="25.5" customHeight="1"/>
    <row r="620" ht="25.5" customHeight="1"/>
    <row r="621" ht="25.5" customHeight="1"/>
    <row r="622" ht="25.5" customHeight="1"/>
    <row r="623" ht="25.5" customHeight="1"/>
    <row r="624" ht="25.5" customHeight="1"/>
    <row r="625" ht="25.5" customHeight="1"/>
    <row r="626" ht="25.5" customHeight="1"/>
    <row r="627" ht="25.5" customHeight="1"/>
    <row r="628" ht="25.5" customHeight="1"/>
    <row r="629" ht="25.5" customHeight="1"/>
    <row r="630" ht="25.5" customHeight="1"/>
    <row r="631" ht="25.5" customHeight="1"/>
    <row r="632" ht="25.5" customHeight="1"/>
    <row r="633" ht="25.5" customHeight="1"/>
    <row r="634" ht="25.5" customHeight="1"/>
    <row r="635" ht="25.5" customHeight="1"/>
    <row r="636" ht="25.5" customHeight="1"/>
    <row r="637" ht="25.5" customHeight="1"/>
    <row r="638" ht="25.5" customHeight="1"/>
    <row r="639" ht="25.5" customHeight="1"/>
    <row r="640" ht="25.5" customHeight="1"/>
    <row r="641" ht="25.5" customHeight="1"/>
    <row r="642" ht="25.5" customHeight="1"/>
    <row r="643" ht="25.5" customHeight="1"/>
    <row r="644" ht="25.5" customHeight="1"/>
    <row r="645" ht="25.5" customHeight="1"/>
    <row r="646" ht="25.5" customHeight="1"/>
    <row r="647" ht="25.5" customHeight="1"/>
    <row r="648" ht="25.5" customHeight="1"/>
    <row r="649" ht="25.5" customHeight="1"/>
    <row r="650" ht="25.5" customHeight="1"/>
    <row r="651" ht="25.5" customHeight="1"/>
    <row r="652" ht="25.5" customHeight="1"/>
    <row r="653" ht="25.5" customHeight="1"/>
    <row r="654" ht="25.5" customHeight="1"/>
    <row r="655" ht="25.5" customHeight="1"/>
    <row r="656" ht="25.5" customHeight="1"/>
    <row r="657" ht="25.5" customHeight="1"/>
    <row r="658" ht="25.5" customHeight="1"/>
    <row r="659" ht="25.5" customHeight="1"/>
    <row r="660" ht="25.5" customHeight="1"/>
    <row r="661" ht="25.5" customHeight="1"/>
    <row r="662" ht="25.5" customHeight="1"/>
    <row r="663" ht="25.5" customHeight="1"/>
    <row r="664" ht="25.5" customHeight="1"/>
    <row r="665" ht="25.5" customHeight="1"/>
    <row r="666" ht="25.5" customHeight="1"/>
    <row r="667" ht="25.5" customHeight="1"/>
    <row r="668" ht="25.5" customHeight="1"/>
    <row r="669" ht="25.5" customHeight="1"/>
    <row r="670" ht="25.5" customHeight="1"/>
    <row r="671" ht="25.5" customHeight="1"/>
    <row r="672" ht="25.5" customHeight="1"/>
    <row r="673" ht="25.5" customHeight="1"/>
    <row r="674" ht="25.5" customHeight="1"/>
    <row r="675" ht="25.5" customHeight="1"/>
    <row r="676" ht="25.5" customHeight="1"/>
    <row r="677" ht="25.5" customHeight="1"/>
    <row r="678" ht="25.5" customHeight="1"/>
    <row r="679" ht="25.5" customHeight="1"/>
    <row r="680" ht="25.5" customHeight="1"/>
    <row r="681" ht="25.5" customHeight="1"/>
    <row r="682" ht="25.5" customHeight="1"/>
    <row r="683" ht="25.5" customHeight="1"/>
    <row r="684" ht="25.5" customHeight="1"/>
    <row r="685" ht="25.5" customHeight="1"/>
    <row r="686" ht="25.5" customHeight="1"/>
    <row r="687" ht="25.5" customHeight="1"/>
    <row r="688" ht="25.5" customHeight="1"/>
    <row r="689" ht="25.5" customHeight="1"/>
    <row r="690" ht="25.5" customHeight="1"/>
    <row r="691" ht="25.5" customHeight="1"/>
    <row r="692" ht="25.5" customHeight="1"/>
    <row r="693" ht="25.5" customHeight="1"/>
    <row r="694" ht="25.5" customHeight="1"/>
    <row r="695" ht="25.5" customHeight="1"/>
    <row r="696" ht="25.5" customHeight="1"/>
    <row r="697" ht="25.5" customHeight="1"/>
    <row r="698" ht="25.5" customHeight="1"/>
    <row r="699" ht="25.5" customHeight="1"/>
    <row r="700" ht="25.5" customHeight="1"/>
    <row r="701" ht="25.5" customHeight="1"/>
    <row r="702" ht="25.5" customHeight="1"/>
    <row r="703" ht="25.5" customHeight="1"/>
    <row r="704" ht="25.5" customHeight="1"/>
    <row r="705" ht="25.5" customHeight="1"/>
    <row r="706" ht="25.5" customHeight="1"/>
    <row r="707" ht="25.5" customHeight="1"/>
    <row r="708" ht="25.5" customHeight="1"/>
    <row r="709" ht="25.5" customHeight="1"/>
    <row r="710" ht="25.5" customHeight="1"/>
    <row r="711" ht="25.5" customHeight="1"/>
    <row r="712" ht="25.5" customHeight="1"/>
    <row r="713" ht="25.5" customHeight="1"/>
    <row r="714" ht="25.5" customHeight="1"/>
    <row r="715" ht="25.5" customHeight="1"/>
    <row r="716" ht="25.5" customHeight="1"/>
    <row r="717" ht="25.5" customHeight="1"/>
    <row r="718" ht="25.5" customHeight="1"/>
    <row r="719" ht="25.5" customHeight="1"/>
    <row r="720" ht="25.5" customHeight="1"/>
    <row r="721" ht="25.5" customHeight="1"/>
    <row r="722" ht="25.5" customHeight="1"/>
    <row r="723" ht="25.5" customHeight="1"/>
    <row r="724" ht="25.5" customHeight="1"/>
    <row r="725" ht="25.5" customHeight="1"/>
    <row r="726" ht="25.5" customHeight="1"/>
    <row r="727" ht="25.5" customHeight="1"/>
    <row r="728" ht="25.5" customHeight="1"/>
    <row r="729" ht="25.5" customHeight="1"/>
    <row r="730" ht="25.5" customHeight="1"/>
    <row r="731" ht="25.5" customHeight="1"/>
    <row r="732" ht="25.5" customHeight="1"/>
    <row r="733" ht="25.5" customHeight="1"/>
    <row r="734" ht="25.5" customHeight="1"/>
    <row r="735" ht="25.5" customHeight="1"/>
    <row r="736" ht="25.5" customHeight="1"/>
    <row r="737" ht="25.5" customHeight="1"/>
    <row r="738" ht="25.5" customHeight="1"/>
    <row r="739" ht="25.5" customHeight="1"/>
    <row r="740" ht="25.5" customHeight="1"/>
    <row r="741" ht="25.5" customHeight="1"/>
    <row r="742" ht="25.5" customHeight="1"/>
    <row r="743" ht="25.5" customHeight="1"/>
    <row r="744" ht="25.5" customHeight="1"/>
    <row r="745" ht="25.5" customHeight="1"/>
    <row r="746" ht="25.5" customHeight="1"/>
    <row r="747" ht="25.5" customHeight="1"/>
    <row r="748" ht="25.5" customHeight="1"/>
    <row r="749" ht="25.5" customHeight="1"/>
    <row r="750" ht="25.5" customHeight="1"/>
    <row r="751" ht="25.5" customHeight="1"/>
    <row r="752" ht="25.5" customHeight="1"/>
    <row r="753" ht="25.5" customHeight="1"/>
    <row r="754" ht="25.5" customHeight="1"/>
    <row r="755" ht="25.5" customHeight="1"/>
    <row r="756" ht="25.5" customHeight="1"/>
    <row r="757" ht="25.5" customHeight="1"/>
    <row r="758" ht="25.5" customHeight="1"/>
    <row r="759" ht="25.5" customHeight="1"/>
    <row r="760" ht="25.5" customHeight="1"/>
    <row r="761" ht="25.5" customHeight="1"/>
    <row r="762" ht="25.5" customHeight="1"/>
    <row r="763" ht="25.5" customHeight="1"/>
    <row r="764" ht="25.5" customHeight="1"/>
    <row r="765" ht="25.5" customHeight="1"/>
    <row r="766" ht="25.5" customHeight="1"/>
    <row r="767" ht="25.5" customHeight="1"/>
    <row r="768" ht="25.5" customHeight="1"/>
    <row r="769" ht="25.5" customHeight="1"/>
    <row r="770" ht="25.5" customHeight="1"/>
    <row r="771" ht="25.5" customHeight="1"/>
    <row r="772" ht="25.5" customHeight="1"/>
    <row r="773" ht="25.5" customHeight="1"/>
    <row r="774" ht="25.5" customHeight="1"/>
    <row r="775" ht="25.5" customHeight="1"/>
    <row r="776" ht="25.5" customHeight="1"/>
    <row r="777" ht="25.5" customHeight="1"/>
    <row r="778" ht="25.5" customHeight="1"/>
    <row r="779" ht="25.5" customHeight="1"/>
    <row r="780" ht="25.5" customHeight="1"/>
    <row r="781" ht="25.5" customHeight="1"/>
    <row r="782" ht="25.5" customHeight="1"/>
    <row r="783" ht="25.5" customHeight="1"/>
    <row r="784" ht="25.5" customHeight="1"/>
    <row r="785" ht="25.5" customHeight="1"/>
    <row r="786" ht="25.5" customHeight="1"/>
    <row r="787" ht="25.5" customHeight="1"/>
    <row r="788" ht="25.5" customHeight="1"/>
    <row r="789" ht="25.5" customHeight="1"/>
    <row r="790" ht="25.5" customHeight="1"/>
    <row r="791" ht="25.5" customHeight="1"/>
    <row r="792" ht="25.5" customHeight="1"/>
    <row r="793" ht="25.5" customHeight="1"/>
    <row r="794" ht="25.5" customHeight="1"/>
    <row r="795" ht="25.5" customHeight="1"/>
    <row r="796" ht="25.5" customHeight="1"/>
    <row r="797" ht="25.5" customHeight="1"/>
    <row r="798" ht="25.5" customHeight="1"/>
    <row r="799" ht="25.5" customHeight="1"/>
    <row r="800" ht="25.5" customHeight="1"/>
    <row r="801" ht="25.5" customHeight="1"/>
    <row r="802" ht="25.5" customHeight="1"/>
    <row r="803" ht="25.5" customHeight="1"/>
    <row r="804" ht="25.5" customHeight="1"/>
    <row r="805" ht="25.5" customHeight="1"/>
    <row r="806" ht="25.5" customHeight="1"/>
    <row r="807" ht="25.5" customHeight="1"/>
    <row r="808" ht="25.5" customHeight="1"/>
    <row r="809" ht="25.5" customHeight="1"/>
    <row r="810" ht="25.5" customHeight="1"/>
    <row r="811" ht="25.5" customHeight="1"/>
    <row r="812" ht="25.5" customHeight="1"/>
    <row r="813" ht="25.5" customHeight="1"/>
    <row r="814" ht="25.5" customHeight="1"/>
    <row r="815" ht="25.5" customHeight="1"/>
    <row r="816" ht="25.5" customHeight="1"/>
    <row r="817" ht="25.5" customHeight="1"/>
    <row r="818" ht="25.5" customHeight="1"/>
    <row r="819" ht="25.5" customHeight="1"/>
    <row r="820" ht="25.5" customHeight="1"/>
    <row r="821" ht="25.5" customHeight="1"/>
    <row r="822" ht="25.5" customHeight="1"/>
    <row r="823" ht="25.5" customHeight="1"/>
    <row r="824" ht="25.5" customHeight="1"/>
    <row r="825" ht="25.5" customHeight="1"/>
    <row r="826" ht="25.5" customHeight="1"/>
    <row r="827" ht="25.5" customHeight="1"/>
    <row r="828" ht="25.5" customHeight="1"/>
    <row r="829" ht="25.5" customHeight="1"/>
    <row r="830" ht="25.5" customHeight="1"/>
    <row r="831" ht="25.5" customHeight="1"/>
    <row r="832" ht="25.5" customHeight="1"/>
    <row r="833" ht="25.5" customHeight="1"/>
    <row r="834" ht="25.5" customHeight="1"/>
    <row r="835" ht="25.5" customHeight="1"/>
    <row r="836" ht="25.5" customHeight="1"/>
    <row r="837" ht="25.5" customHeight="1"/>
    <row r="838" ht="25.5" customHeight="1"/>
    <row r="839" ht="25.5" customHeight="1"/>
    <row r="840" ht="25.5" customHeight="1"/>
    <row r="841" ht="25.5" customHeight="1"/>
    <row r="842" ht="25.5" customHeight="1"/>
    <row r="843" ht="25.5" customHeight="1"/>
    <row r="844" ht="25.5" customHeight="1"/>
    <row r="845" ht="25.5" customHeight="1"/>
    <row r="846" ht="25.5" customHeight="1"/>
    <row r="847" ht="25.5" customHeight="1"/>
    <row r="848" ht="25.5" customHeight="1"/>
    <row r="849" ht="25.5" customHeight="1"/>
    <row r="850" ht="25.5" customHeight="1"/>
    <row r="851" ht="25.5" customHeight="1"/>
    <row r="852" ht="25.5" customHeight="1"/>
    <row r="853" ht="25.5" customHeight="1"/>
    <row r="854" ht="25.5" customHeight="1"/>
    <row r="855" ht="25.5" customHeight="1"/>
    <row r="856" ht="25.5" customHeight="1"/>
    <row r="857" ht="25.5" customHeight="1"/>
    <row r="858" ht="25.5" customHeight="1"/>
    <row r="859" ht="25.5" customHeight="1"/>
    <row r="860" ht="25.5" customHeight="1"/>
    <row r="861" ht="25.5" customHeight="1"/>
    <row r="862" ht="25.5" customHeight="1"/>
    <row r="863" ht="25.5" customHeight="1"/>
    <row r="864" ht="25.5" customHeight="1"/>
    <row r="865" ht="25.5" customHeight="1"/>
    <row r="866" ht="25.5" customHeight="1"/>
    <row r="867" ht="25.5" customHeight="1"/>
    <row r="868" ht="25.5" customHeight="1"/>
    <row r="869" ht="25.5" customHeight="1"/>
    <row r="870" ht="25.5" customHeight="1"/>
    <row r="871" ht="25.5" customHeight="1"/>
    <row r="872" ht="25.5" customHeight="1"/>
    <row r="873" ht="25.5" customHeight="1"/>
    <row r="874" ht="25.5" customHeight="1"/>
    <row r="875" ht="25.5" customHeight="1"/>
    <row r="876" ht="25.5" customHeight="1"/>
    <row r="877" ht="25.5" customHeight="1"/>
    <row r="878" ht="25.5" customHeight="1"/>
    <row r="879" ht="25.5" customHeight="1"/>
    <row r="880" ht="25.5" customHeight="1"/>
    <row r="881" ht="25.5" customHeight="1"/>
    <row r="882" ht="25.5" customHeight="1"/>
    <row r="883" ht="25.5" customHeight="1"/>
    <row r="884" ht="25.5" customHeight="1"/>
    <row r="885" ht="25.5" customHeight="1"/>
    <row r="886" ht="25.5" customHeight="1"/>
    <row r="887" ht="25.5" customHeight="1"/>
    <row r="888" ht="25.5" customHeight="1"/>
    <row r="889" ht="25.5" customHeight="1"/>
    <row r="890" ht="25.5" customHeight="1"/>
    <row r="891" ht="25.5" customHeight="1"/>
    <row r="892" ht="25.5" customHeight="1"/>
    <row r="893" ht="25.5" customHeight="1"/>
    <row r="894" ht="25.5" customHeight="1"/>
    <row r="895" ht="25.5" customHeight="1"/>
    <row r="896" ht="25.5" customHeight="1"/>
    <row r="897" ht="25.5" customHeight="1"/>
    <row r="898" ht="25.5" customHeight="1"/>
    <row r="899" ht="25.5" customHeight="1"/>
    <row r="900" ht="25.5" customHeight="1"/>
    <row r="901" ht="25.5" customHeight="1"/>
    <row r="902" ht="25.5" customHeight="1"/>
    <row r="903" ht="25.5" customHeight="1"/>
    <row r="904" ht="25.5" customHeight="1"/>
    <row r="905" ht="25.5" customHeight="1"/>
    <row r="906" ht="25.5" customHeight="1"/>
    <row r="907" ht="25.5" customHeight="1"/>
    <row r="908" ht="25.5" customHeight="1"/>
    <row r="909" ht="25.5" customHeight="1"/>
    <row r="910" ht="25.5" customHeight="1"/>
    <row r="911" ht="25.5" customHeight="1"/>
    <row r="912" ht="25.5" customHeight="1"/>
    <row r="913" ht="25.5" customHeight="1"/>
    <row r="914" ht="25.5" customHeight="1"/>
    <row r="915" ht="25.5" customHeight="1"/>
    <row r="916" ht="25.5" customHeight="1"/>
    <row r="917" ht="25.5" customHeight="1"/>
    <row r="918" ht="25.5" customHeight="1"/>
    <row r="919" ht="25.5" customHeight="1"/>
    <row r="920" ht="25.5" customHeight="1"/>
    <row r="921" ht="25.5" customHeight="1"/>
    <row r="922" ht="25.5" customHeight="1"/>
    <row r="923" ht="25.5" customHeight="1"/>
    <row r="924" ht="25.5" customHeight="1"/>
    <row r="925" ht="25.5" customHeight="1"/>
    <row r="926" ht="25.5" customHeight="1"/>
    <row r="927" ht="25.5" customHeight="1"/>
    <row r="928" ht="25.5" customHeight="1"/>
    <row r="929" ht="25.5" customHeight="1"/>
    <row r="930" ht="25.5" customHeight="1"/>
    <row r="931" ht="25.5" customHeight="1"/>
    <row r="932" ht="25.5" customHeight="1"/>
    <row r="933" ht="25.5" customHeight="1"/>
    <row r="934" ht="25.5" customHeight="1"/>
    <row r="935" ht="25.5" customHeight="1"/>
    <row r="936" ht="25.5" customHeight="1"/>
    <row r="937" ht="25.5" customHeight="1"/>
    <row r="938" ht="25.5" customHeight="1"/>
    <row r="939" ht="25.5" customHeight="1"/>
    <row r="940" ht="25.5" customHeight="1"/>
    <row r="941" ht="25.5" customHeight="1"/>
    <row r="942" ht="25.5" customHeight="1"/>
    <row r="943" ht="25.5" customHeight="1"/>
    <row r="944" ht="25.5" customHeight="1"/>
    <row r="945" ht="25.5" customHeight="1"/>
    <row r="946" ht="25.5" customHeight="1"/>
    <row r="947" ht="25.5" customHeight="1"/>
    <row r="948" ht="25.5" customHeight="1"/>
    <row r="949" ht="25.5" customHeight="1"/>
    <row r="950" ht="25.5" customHeight="1"/>
    <row r="951" ht="25.5" customHeight="1"/>
    <row r="952" ht="25.5" customHeight="1"/>
    <row r="953" ht="25.5" customHeight="1"/>
    <row r="954" ht="25.5" customHeight="1"/>
    <row r="955" ht="25.5" customHeight="1"/>
    <row r="956" ht="25.5" customHeight="1"/>
    <row r="957" ht="25.5" customHeight="1"/>
    <row r="958" ht="25.5" customHeight="1"/>
    <row r="959" ht="25.5" customHeight="1"/>
    <row r="960" ht="25.5" customHeight="1"/>
    <row r="961" ht="25.5" customHeight="1"/>
    <row r="962" ht="25.5" customHeight="1"/>
    <row r="963" ht="25.5" customHeight="1"/>
    <row r="964" ht="25.5" customHeight="1"/>
    <row r="965" ht="25.5" customHeight="1"/>
    <row r="966" ht="25.5" customHeight="1"/>
    <row r="967" ht="25.5" customHeight="1"/>
    <row r="968" ht="25.5" customHeight="1"/>
    <row r="969" ht="25.5" customHeight="1"/>
    <row r="970" ht="25.5" customHeight="1"/>
    <row r="971" ht="25.5" customHeight="1"/>
    <row r="972" ht="25.5" customHeight="1"/>
    <row r="973" ht="25.5" customHeight="1"/>
    <row r="974" ht="25.5" customHeight="1"/>
    <row r="975" ht="25.5" customHeight="1"/>
    <row r="976" ht="25.5" customHeight="1"/>
    <row r="977" ht="25.5" customHeight="1"/>
    <row r="978" ht="25.5" customHeight="1"/>
    <row r="979" ht="25.5" customHeight="1"/>
    <row r="980" ht="25.5" customHeight="1"/>
    <row r="981" ht="25.5" customHeight="1"/>
    <row r="982" ht="25.5" customHeight="1"/>
    <row r="983" ht="25.5" customHeight="1"/>
    <row r="984" ht="25.5" customHeight="1"/>
    <row r="985" ht="25.5" customHeight="1"/>
    <row r="986" ht="25.5" customHeight="1"/>
    <row r="987" ht="25.5" customHeight="1"/>
    <row r="988" ht="25.5" customHeight="1"/>
    <row r="989" ht="25.5" customHeight="1"/>
    <row r="990" ht="25.5" customHeight="1"/>
    <row r="991" ht="25.5" customHeight="1"/>
    <row r="992" ht="25.5" customHeight="1"/>
    <row r="993" ht="25.5" customHeight="1"/>
    <row r="994" ht="25.5" customHeight="1"/>
    <row r="995" ht="25.5" customHeight="1"/>
    <row r="996" ht="25.5" customHeight="1"/>
    <row r="997" ht="25.5" customHeight="1"/>
    <row r="998" ht="25.5" customHeight="1"/>
    <row r="999" ht="25.5" customHeight="1"/>
    <row r="1000" ht="25.5" customHeight="1"/>
  </sheetData>
  <hyperlinks>
    <hyperlink display="Return to List of Topics Sheet" location="'List of Topics'!A1" ref="J1"/>
  </hyperlinks>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43"/>
    <col customWidth="1" min="2" max="7" width="8.86"/>
    <col customWidth="1" min="8" max="9" width="12.43"/>
    <col customWidth="1" min="10" max="26" width="8.86"/>
  </cols>
  <sheetData>
    <row r="1" ht="15.0" customHeight="1">
      <c r="A1" s="1"/>
      <c r="J1" s="3" t="s">
        <v>65</v>
      </c>
      <c r="K1" s="6"/>
      <c r="L1" s="6"/>
      <c r="M1" s="6"/>
      <c r="N1" s="6"/>
      <c r="O1" s="6"/>
      <c r="P1" s="6"/>
      <c r="Q1" s="6"/>
    </row>
    <row r="3" ht="15.0" customHeight="1">
      <c r="K3" s="2"/>
    </row>
    <row r="21" ht="15.75" customHeight="1"/>
    <row r="22" ht="15.75" customHeight="1"/>
    <row r="23" ht="15.75" customHeight="1"/>
    <row r="24" ht="15.75" customHeight="1"/>
    <row r="25" ht="15.75" customHeight="1"/>
    <row r="26" ht="15.75" customHeight="1"/>
    <row r="27" ht="15.75" customHeight="1"/>
    <row r="28" ht="15.0" customHeight="1">
      <c r="K28" s="2"/>
    </row>
    <row r="29" ht="15.75" customHeight="1"/>
    <row r="30" ht="15.75" customHeight="1"/>
    <row r="31" ht="15.75" customHeight="1"/>
    <row r="32" ht="15.75" customHeight="1"/>
    <row r="33" ht="15.75" customHeight="1"/>
    <row r="34" ht="15.75" customHeight="1"/>
    <row r="35" ht="15.75" customHeight="1"/>
    <row r="36" ht="15.75" customHeight="1"/>
    <row r="37" ht="15.75" customHeight="1"/>
    <row r="38" ht="15.0" customHeight="1">
      <c r="B38" s="2"/>
    </row>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Return to List of Topics Sheet" location="'List of Topics'!A1" ref="J1"/>
  </hyperlink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43"/>
    <col customWidth="1" min="2" max="26" width="8.86"/>
  </cols>
  <sheetData>
    <row r="1" ht="15.0" customHeight="1">
      <c r="A1" s="1"/>
      <c r="J1" s="3" t="s">
        <v>65</v>
      </c>
    </row>
    <row r="3" ht="15.0" customHeight="1">
      <c r="K3" s="2" t="s">
        <v>100</v>
      </c>
    </row>
    <row r="16" ht="15.0" customHeight="1">
      <c r="G16" s="7" t="s">
        <v>101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0" customHeight="1">
      <c r="B59" s="2"/>
    </row>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Return to List of Topics Sheet" location="'List of Topics'!A1" ref="J1"/>
  </hyperlink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43"/>
    <col customWidth="1" min="2" max="26" width="8.86"/>
  </cols>
  <sheetData>
    <row r="1" ht="15.0" customHeight="1">
      <c r="A1" s="1"/>
      <c r="J1" s="3" t="s">
        <v>65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Return to List of Topics Sheet" location="'List of Topics'!A1" ref="J1"/>
  </hyperlink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43"/>
    <col customWidth="1" min="2" max="30" width="8.86"/>
  </cols>
  <sheetData>
    <row r="1" ht="15.0" customHeight="1">
      <c r="A1" s="1"/>
      <c r="J1" s="3" t="s">
        <v>65</v>
      </c>
    </row>
    <row r="3" ht="15.0" customHeight="1">
      <c r="K3" s="7">
        <v>61.0</v>
      </c>
      <c r="L3" s="7">
        <v>91.0</v>
      </c>
      <c r="M3" s="7">
        <v>84.0</v>
      </c>
      <c r="N3" s="7">
        <v>8.0</v>
      </c>
      <c r="O3" s="7">
        <v>3.0</v>
      </c>
      <c r="P3" s="7">
        <v>62.0</v>
      </c>
      <c r="Q3" s="7">
        <v>11.0</v>
      </c>
      <c r="R3" s="7">
        <v>33.0</v>
      </c>
      <c r="S3" s="7">
        <v>83.0</v>
      </c>
      <c r="T3" s="7">
        <v>70.0</v>
      </c>
      <c r="U3" s="7">
        <v>84.0</v>
      </c>
      <c r="V3" s="7">
        <v>94.0</v>
      </c>
      <c r="W3" s="7">
        <v>30.0</v>
      </c>
      <c r="X3" s="7">
        <v>49.0</v>
      </c>
      <c r="Y3" s="7">
        <v>86.0</v>
      </c>
      <c r="Z3" s="7">
        <v>7.0</v>
      </c>
      <c r="AA3" s="7">
        <v>18.0</v>
      </c>
      <c r="AB3" s="7">
        <v>39.0</v>
      </c>
      <c r="AC3" s="7">
        <v>54.0</v>
      </c>
      <c r="AD3" s="7">
        <v>4.0</v>
      </c>
    </row>
    <row r="4" ht="15.0" customHeight="1">
      <c r="K4" s="7">
        <v>95.0</v>
      </c>
      <c r="L4" s="7">
        <v>8.0</v>
      </c>
      <c r="M4" s="7">
        <v>14.0</v>
      </c>
      <c r="N4" s="7">
        <v>68.0</v>
      </c>
      <c r="O4" s="7">
        <v>33.0</v>
      </c>
      <c r="P4" s="7">
        <v>23.0</v>
      </c>
      <c r="Q4" s="7">
        <v>13.0</v>
      </c>
      <c r="R4" s="7">
        <v>12.0</v>
      </c>
      <c r="S4" s="7">
        <v>3.0</v>
      </c>
      <c r="T4" s="7">
        <v>100.0</v>
      </c>
      <c r="U4" s="7">
        <v>42.0</v>
      </c>
      <c r="V4" s="7">
        <v>23.0</v>
      </c>
      <c r="W4" s="7">
        <v>85.0</v>
      </c>
      <c r="X4" s="7">
        <v>57.0</v>
      </c>
      <c r="Y4" s="7">
        <v>84.0</v>
      </c>
      <c r="Z4" s="7">
        <v>89.0</v>
      </c>
      <c r="AA4" s="7">
        <v>53.0</v>
      </c>
      <c r="AB4" s="7">
        <v>25.0</v>
      </c>
      <c r="AC4" s="7">
        <v>57.0</v>
      </c>
      <c r="AD4" s="7">
        <v>97.0</v>
      </c>
    </row>
    <row r="5" ht="15.0" customHeight="1">
      <c r="K5" s="7">
        <v>33.0</v>
      </c>
      <c r="L5" s="7">
        <v>93.0</v>
      </c>
      <c r="M5" s="7">
        <v>80.0</v>
      </c>
      <c r="N5" s="7">
        <v>5.0</v>
      </c>
      <c r="O5" s="7">
        <v>60.0</v>
      </c>
      <c r="P5" s="7">
        <v>30.0</v>
      </c>
      <c r="Q5" s="7">
        <v>13.0</v>
      </c>
      <c r="R5" s="7">
        <v>34.0</v>
      </c>
      <c r="S5" s="7">
        <v>23.0</v>
      </c>
      <c r="T5" s="7">
        <v>57.0</v>
      </c>
      <c r="U5" s="7">
        <v>56.0</v>
      </c>
      <c r="V5" s="7">
        <v>82.0</v>
      </c>
      <c r="W5" s="7">
        <v>3.0</v>
      </c>
      <c r="X5" s="7">
        <v>62.0</v>
      </c>
      <c r="Y5" s="7">
        <v>89.0</v>
      </c>
      <c r="Z5" s="7">
        <v>17.0</v>
      </c>
      <c r="AA5" s="7">
        <v>6.0</v>
      </c>
      <c r="AB5" s="7">
        <v>28.0</v>
      </c>
      <c r="AC5" s="7">
        <v>99.0</v>
      </c>
      <c r="AD5" s="7">
        <v>26.0</v>
      </c>
    </row>
    <row r="6" ht="15.0" customHeight="1">
      <c r="K6" s="7">
        <v>49.0</v>
      </c>
      <c r="L6" s="7">
        <v>47.0</v>
      </c>
      <c r="M6" s="7">
        <v>37.0</v>
      </c>
      <c r="N6" s="7">
        <v>41.0</v>
      </c>
      <c r="O6" s="7">
        <v>56.0</v>
      </c>
      <c r="P6" s="7">
        <v>38.0</v>
      </c>
      <c r="Q6" s="7">
        <v>46.0</v>
      </c>
      <c r="R6" s="7">
        <v>50.0</v>
      </c>
      <c r="S6" s="7">
        <v>100.0</v>
      </c>
      <c r="T6" s="7">
        <v>40.0</v>
      </c>
      <c r="U6" s="7">
        <v>59.0</v>
      </c>
      <c r="V6" s="7">
        <v>34.0</v>
      </c>
      <c r="W6" s="7">
        <v>22.0</v>
      </c>
      <c r="X6" s="7">
        <v>37.0</v>
      </c>
      <c r="Y6" s="7">
        <v>39.0</v>
      </c>
      <c r="Z6" s="7">
        <v>24.0</v>
      </c>
      <c r="AA6" s="7">
        <v>64.0</v>
      </c>
      <c r="AB6" s="7">
        <v>31.0</v>
      </c>
      <c r="AC6" s="7">
        <v>5.0</v>
      </c>
      <c r="AD6" s="7">
        <v>86.0</v>
      </c>
    </row>
    <row r="7" ht="15.0" customHeight="1">
      <c r="K7" s="7">
        <v>10.0</v>
      </c>
      <c r="L7" s="7">
        <v>65.0</v>
      </c>
      <c r="M7" s="7">
        <v>46.0</v>
      </c>
      <c r="N7" s="7">
        <v>42.0</v>
      </c>
      <c r="O7" s="7">
        <v>52.0</v>
      </c>
      <c r="P7" s="7">
        <v>90.0</v>
      </c>
      <c r="Q7" s="7">
        <v>37.0</v>
      </c>
      <c r="R7" s="7">
        <v>31.0</v>
      </c>
      <c r="S7" s="7">
        <v>56.0</v>
      </c>
      <c r="T7" s="7">
        <v>29.0</v>
      </c>
      <c r="U7" s="7">
        <v>78.0</v>
      </c>
      <c r="V7" s="7">
        <v>88.0</v>
      </c>
      <c r="W7" s="7">
        <v>67.0</v>
      </c>
      <c r="X7" s="7">
        <v>62.0</v>
      </c>
      <c r="Y7" s="7">
        <v>23.0</v>
      </c>
      <c r="Z7" s="7">
        <v>32.0</v>
      </c>
      <c r="AA7" s="7">
        <v>72.0</v>
      </c>
      <c r="AB7" s="7">
        <v>65.0</v>
      </c>
      <c r="AC7" s="7">
        <v>32.0</v>
      </c>
      <c r="AD7" s="7">
        <v>98.0</v>
      </c>
    </row>
    <row r="8" ht="15.0" customHeight="1">
      <c r="K8" s="7">
        <v>14.0</v>
      </c>
      <c r="L8" s="7">
        <v>69.0</v>
      </c>
      <c r="M8" s="7">
        <v>15.0</v>
      </c>
      <c r="N8" s="7">
        <v>73.0</v>
      </c>
      <c r="O8" s="7">
        <v>11.0</v>
      </c>
      <c r="P8" s="7">
        <v>75.0</v>
      </c>
      <c r="Q8" s="7">
        <v>77.0</v>
      </c>
      <c r="R8" s="7">
        <v>36.0</v>
      </c>
      <c r="S8" s="7">
        <v>66.0</v>
      </c>
      <c r="T8" s="7">
        <v>32.0</v>
      </c>
      <c r="U8" s="7">
        <v>97.0</v>
      </c>
      <c r="V8" s="7">
        <v>51.0</v>
      </c>
      <c r="W8" s="7">
        <v>41.0</v>
      </c>
      <c r="X8" s="7">
        <v>90.0</v>
      </c>
      <c r="Y8" s="7">
        <v>79.0</v>
      </c>
      <c r="Z8" s="7">
        <v>49.0</v>
      </c>
      <c r="AA8" s="7">
        <v>16.0</v>
      </c>
      <c r="AB8" s="7">
        <v>49.0</v>
      </c>
      <c r="AC8" s="7">
        <v>75.0</v>
      </c>
      <c r="AD8" s="7">
        <v>78.0</v>
      </c>
    </row>
    <row r="9" ht="15.0" customHeight="1">
      <c r="K9" s="7">
        <v>21.0</v>
      </c>
      <c r="L9" s="7">
        <v>80.0</v>
      </c>
      <c r="M9" s="7">
        <v>46.0</v>
      </c>
      <c r="N9" s="7">
        <v>93.0</v>
      </c>
      <c r="O9" s="7">
        <v>35.0</v>
      </c>
      <c r="P9" s="7">
        <v>95.0</v>
      </c>
      <c r="Q9" s="7">
        <v>35.0</v>
      </c>
      <c r="R9" s="7">
        <v>95.0</v>
      </c>
      <c r="S9" s="7">
        <v>27.0</v>
      </c>
      <c r="T9" s="7">
        <v>25.0</v>
      </c>
      <c r="U9" s="7">
        <v>39.0</v>
      </c>
      <c r="V9" s="7">
        <v>33.0</v>
      </c>
      <c r="W9" s="7">
        <v>93.0</v>
      </c>
      <c r="X9" s="7">
        <v>81.0</v>
      </c>
      <c r="Y9" s="7">
        <v>44.0</v>
      </c>
      <c r="Z9" s="7">
        <v>4.0</v>
      </c>
      <c r="AA9" s="7">
        <v>88.0</v>
      </c>
      <c r="AB9" s="7">
        <v>50.0</v>
      </c>
      <c r="AC9" s="7">
        <v>19.0</v>
      </c>
      <c r="AD9" s="7">
        <v>1.0</v>
      </c>
    </row>
    <row r="10" ht="15.0" customHeight="1">
      <c r="K10" s="7">
        <v>8.0</v>
      </c>
      <c r="L10" s="7">
        <v>74.0</v>
      </c>
      <c r="M10" s="7">
        <v>24.0</v>
      </c>
      <c r="N10" s="7">
        <v>77.0</v>
      </c>
      <c r="O10" s="7">
        <v>9.0</v>
      </c>
      <c r="P10" s="7">
        <v>92.0</v>
      </c>
      <c r="Q10" s="7">
        <v>46.0</v>
      </c>
      <c r="R10" s="7">
        <v>28.0</v>
      </c>
      <c r="S10" s="7">
        <v>100.0</v>
      </c>
      <c r="T10" s="7">
        <v>22.0</v>
      </c>
      <c r="U10" s="7">
        <v>31.0</v>
      </c>
      <c r="V10" s="7">
        <v>97.0</v>
      </c>
      <c r="W10" s="7">
        <v>78.0</v>
      </c>
      <c r="X10" s="7">
        <v>79.0</v>
      </c>
      <c r="Y10" s="7">
        <v>17.0</v>
      </c>
      <c r="Z10" s="7">
        <v>62.0</v>
      </c>
      <c r="AA10" s="7">
        <v>1.0</v>
      </c>
      <c r="AB10" s="7">
        <v>69.0</v>
      </c>
      <c r="AC10" s="7">
        <v>26.0</v>
      </c>
      <c r="AD10" s="7">
        <v>74.0</v>
      </c>
    </row>
    <row r="11" ht="15.0" customHeight="1">
      <c r="K11" s="7">
        <v>94.0</v>
      </c>
      <c r="L11" s="7">
        <v>33.0</v>
      </c>
      <c r="M11" s="7">
        <v>56.0</v>
      </c>
      <c r="N11" s="7">
        <v>88.0</v>
      </c>
      <c r="O11" s="7">
        <v>51.0</v>
      </c>
      <c r="P11" s="7">
        <v>73.0</v>
      </c>
      <c r="Q11" s="7">
        <v>22.0</v>
      </c>
      <c r="R11" s="7">
        <v>39.0</v>
      </c>
      <c r="S11" s="7">
        <v>93.0</v>
      </c>
      <c r="T11" s="7">
        <v>77.0</v>
      </c>
      <c r="U11" s="7">
        <v>39.0</v>
      </c>
      <c r="V11" s="7">
        <v>51.0</v>
      </c>
      <c r="W11" s="7">
        <v>75.0</v>
      </c>
      <c r="X11" s="7">
        <v>63.0</v>
      </c>
      <c r="Y11" s="7">
        <v>6.0</v>
      </c>
      <c r="Z11" s="7">
        <v>63.0</v>
      </c>
      <c r="AA11" s="7">
        <v>31.0</v>
      </c>
      <c r="AB11" s="7">
        <v>7.0</v>
      </c>
      <c r="AC11" s="7">
        <v>55.0</v>
      </c>
      <c r="AD11" s="7">
        <v>24.0</v>
      </c>
    </row>
    <row r="12" ht="15.0" customHeight="1">
      <c r="K12" s="7">
        <v>84.0</v>
      </c>
      <c r="L12" s="7">
        <v>17.0</v>
      </c>
      <c r="M12" s="7">
        <v>60.0</v>
      </c>
      <c r="N12" s="7">
        <v>87.0</v>
      </c>
      <c r="O12" s="7">
        <v>32.0</v>
      </c>
      <c r="P12" s="7">
        <v>46.0</v>
      </c>
      <c r="Q12" s="7">
        <v>100.0</v>
      </c>
      <c r="R12" s="7">
        <v>61.0</v>
      </c>
      <c r="S12" s="7">
        <v>83.0</v>
      </c>
      <c r="T12" s="7">
        <v>71.0</v>
      </c>
      <c r="U12" s="7">
        <v>93.0</v>
      </c>
      <c r="V12" s="7">
        <v>74.0</v>
      </c>
      <c r="W12" s="7">
        <v>34.0</v>
      </c>
      <c r="X12" s="7">
        <v>52.0</v>
      </c>
      <c r="Y12" s="7">
        <v>4.0</v>
      </c>
      <c r="Z12" s="7">
        <v>26.0</v>
      </c>
      <c r="AA12" s="7">
        <v>55.0</v>
      </c>
      <c r="AB12" s="7">
        <v>60.0</v>
      </c>
      <c r="AC12" s="7">
        <v>27.0</v>
      </c>
      <c r="AD12" s="7">
        <v>51.0</v>
      </c>
    </row>
    <row r="13" ht="15.0" customHeight="1">
      <c r="K13" s="7">
        <v>62.0</v>
      </c>
      <c r="L13" s="7">
        <v>79.0</v>
      </c>
      <c r="M13" s="7">
        <v>43.0</v>
      </c>
      <c r="N13" s="7">
        <v>80.0</v>
      </c>
      <c r="O13" s="7">
        <v>11.0</v>
      </c>
      <c r="P13" s="7">
        <v>9.0</v>
      </c>
      <c r="Q13" s="7">
        <v>24.0</v>
      </c>
      <c r="R13" s="7">
        <v>52.0</v>
      </c>
      <c r="S13" s="7">
        <v>22.0</v>
      </c>
      <c r="T13" s="7">
        <v>58.0</v>
      </c>
      <c r="U13" s="7">
        <v>80.0</v>
      </c>
      <c r="V13" s="7">
        <v>41.0</v>
      </c>
      <c r="W13" s="7">
        <v>93.0</v>
      </c>
      <c r="X13" s="7">
        <v>77.0</v>
      </c>
      <c r="Y13" s="7">
        <v>33.0</v>
      </c>
      <c r="Z13" s="7">
        <v>8.0</v>
      </c>
      <c r="AA13" s="7">
        <v>38.0</v>
      </c>
      <c r="AB13" s="7">
        <v>89.0</v>
      </c>
      <c r="AC13" s="7">
        <v>95.0</v>
      </c>
      <c r="AD13" s="7">
        <v>20.0</v>
      </c>
    </row>
    <row r="14" ht="15.0" customHeight="1">
      <c r="K14" s="7">
        <v>16.0</v>
      </c>
      <c r="L14" s="7">
        <v>29.0</v>
      </c>
      <c r="M14" s="7">
        <v>76.0</v>
      </c>
      <c r="N14" s="7">
        <v>6.0</v>
      </c>
      <c r="O14" s="7">
        <v>90.0</v>
      </c>
      <c r="P14" s="7">
        <v>32.0</v>
      </c>
      <c r="Q14" s="7">
        <v>40.0</v>
      </c>
      <c r="R14" s="7">
        <v>62.0</v>
      </c>
      <c r="S14" s="7">
        <v>94.0</v>
      </c>
      <c r="T14" s="7">
        <v>34.0</v>
      </c>
      <c r="U14" s="7">
        <v>34.0</v>
      </c>
      <c r="V14" s="7">
        <v>91.0</v>
      </c>
      <c r="W14" s="7">
        <v>57.0</v>
      </c>
      <c r="X14" s="7">
        <v>9.0</v>
      </c>
      <c r="Y14" s="7">
        <v>49.0</v>
      </c>
      <c r="Z14" s="7">
        <v>93.0</v>
      </c>
      <c r="AA14" s="7">
        <v>62.0</v>
      </c>
      <c r="AB14" s="7">
        <v>45.0</v>
      </c>
      <c r="AC14" s="7">
        <v>7.0</v>
      </c>
      <c r="AD14" s="7">
        <v>62.0</v>
      </c>
    </row>
    <row r="15" ht="15.0" customHeight="1">
      <c r="K15" s="7">
        <v>93.0</v>
      </c>
      <c r="L15" s="7">
        <v>54.0</v>
      </c>
      <c r="M15" s="7">
        <v>2.0</v>
      </c>
      <c r="N15" s="7">
        <v>11.0</v>
      </c>
      <c r="O15" s="7">
        <v>82.0</v>
      </c>
      <c r="P15" s="7">
        <v>33.0</v>
      </c>
      <c r="Q15" s="7">
        <v>18.0</v>
      </c>
      <c r="R15" s="7">
        <v>31.0</v>
      </c>
      <c r="S15" s="7">
        <v>42.0</v>
      </c>
      <c r="T15" s="7">
        <v>58.0</v>
      </c>
      <c r="U15" s="7">
        <v>13.0</v>
      </c>
      <c r="V15" s="7">
        <v>20.0</v>
      </c>
      <c r="W15" s="7">
        <v>20.0</v>
      </c>
      <c r="X15" s="7">
        <v>58.0</v>
      </c>
      <c r="Y15" s="7">
        <v>23.0</v>
      </c>
      <c r="Z15" s="7">
        <v>16.0</v>
      </c>
      <c r="AA15" s="7">
        <v>69.0</v>
      </c>
      <c r="AB15" s="7">
        <v>51.0</v>
      </c>
      <c r="AC15" s="7">
        <v>15.0</v>
      </c>
      <c r="AD15" s="7">
        <v>70.0</v>
      </c>
    </row>
    <row r="16" ht="15.0" customHeight="1">
      <c r="K16" s="7">
        <v>6.0</v>
      </c>
      <c r="L16" s="7">
        <v>39.0</v>
      </c>
      <c r="M16" s="7">
        <v>52.0</v>
      </c>
      <c r="N16" s="7">
        <v>66.0</v>
      </c>
      <c r="O16" s="7">
        <v>33.0</v>
      </c>
      <c r="P16" s="7">
        <v>2.0</v>
      </c>
      <c r="Q16" s="7">
        <v>23.0</v>
      </c>
      <c r="R16" s="7">
        <v>49.0</v>
      </c>
      <c r="S16" s="7">
        <v>87.0</v>
      </c>
      <c r="T16" s="7">
        <v>46.0</v>
      </c>
      <c r="U16" s="7">
        <v>75.0</v>
      </c>
      <c r="V16" s="7">
        <v>58.0</v>
      </c>
      <c r="W16" s="7">
        <v>95.0</v>
      </c>
      <c r="X16" s="7">
        <v>64.0</v>
      </c>
      <c r="Y16" s="7">
        <v>9.0</v>
      </c>
      <c r="Z16" s="7">
        <v>8.0</v>
      </c>
      <c r="AA16" s="7">
        <v>100.0</v>
      </c>
      <c r="AB16" s="7">
        <v>60.0</v>
      </c>
      <c r="AC16" s="7">
        <v>65.0</v>
      </c>
      <c r="AD16" s="7">
        <v>68.0</v>
      </c>
    </row>
    <row r="17" ht="15.0" customHeight="1">
      <c r="K17" s="7">
        <v>28.0</v>
      </c>
      <c r="L17" s="7">
        <v>91.0</v>
      </c>
      <c r="M17" s="7">
        <v>57.0</v>
      </c>
      <c r="N17" s="7">
        <v>78.0</v>
      </c>
      <c r="O17" s="7">
        <v>29.0</v>
      </c>
      <c r="P17" s="7">
        <v>82.0</v>
      </c>
      <c r="Q17" s="7">
        <v>24.0</v>
      </c>
      <c r="R17" s="7">
        <v>88.0</v>
      </c>
      <c r="S17" s="7">
        <v>45.0</v>
      </c>
      <c r="T17" s="7">
        <v>3.0</v>
      </c>
      <c r="U17" s="7">
        <v>30.0</v>
      </c>
      <c r="V17" s="7">
        <v>36.0</v>
      </c>
      <c r="W17" s="7">
        <v>90.0</v>
      </c>
      <c r="X17" s="7">
        <v>61.0</v>
      </c>
      <c r="Y17" s="7">
        <v>40.0</v>
      </c>
      <c r="Z17" s="7">
        <v>12.0</v>
      </c>
      <c r="AA17" s="7">
        <v>19.0</v>
      </c>
      <c r="AB17" s="7">
        <v>89.0</v>
      </c>
      <c r="AC17" s="7">
        <v>39.0</v>
      </c>
      <c r="AD17" s="7">
        <v>34.0</v>
      </c>
    </row>
    <row r="18" ht="15.0" customHeight="1">
      <c r="K18" s="7">
        <v>66.0</v>
      </c>
      <c r="L18" s="7">
        <v>28.0</v>
      </c>
      <c r="M18" s="7">
        <v>57.0</v>
      </c>
      <c r="N18" s="7">
        <v>51.0</v>
      </c>
      <c r="O18" s="7">
        <v>87.0</v>
      </c>
      <c r="P18" s="7">
        <v>44.0</v>
      </c>
      <c r="Q18" s="7">
        <v>99.0</v>
      </c>
      <c r="R18" s="7">
        <v>18.0</v>
      </c>
      <c r="S18" s="7">
        <v>32.0</v>
      </c>
      <c r="T18" s="7">
        <v>34.0</v>
      </c>
      <c r="U18" s="7">
        <v>71.0</v>
      </c>
      <c r="V18" s="7">
        <v>54.0</v>
      </c>
      <c r="W18" s="7">
        <v>65.0</v>
      </c>
      <c r="X18" s="7">
        <v>39.0</v>
      </c>
      <c r="Y18" s="7">
        <v>72.0</v>
      </c>
      <c r="Z18" s="7">
        <v>94.0</v>
      </c>
      <c r="AA18" s="7">
        <v>59.0</v>
      </c>
      <c r="AB18" s="7">
        <v>47.0</v>
      </c>
      <c r="AC18" s="7">
        <v>24.0</v>
      </c>
      <c r="AD18" s="7">
        <v>86.0</v>
      </c>
    </row>
    <row r="19" ht="15.0" customHeight="1">
      <c r="K19" s="7">
        <v>56.0</v>
      </c>
      <c r="L19" s="7">
        <v>100.0</v>
      </c>
      <c r="M19" s="7">
        <v>36.0</v>
      </c>
      <c r="N19" s="7">
        <v>48.0</v>
      </c>
      <c r="O19" s="7">
        <v>46.0</v>
      </c>
      <c r="P19" s="7">
        <v>60.0</v>
      </c>
      <c r="Q19" s="7">
        <v>71.0</v>
      </c>
      <c r="R19" s="7">
        <v>33.0</v>
      </c>
      <c r="S19" s="7">
        <v>30.0</v>
      </c>
      <c r="T19" s="7">
        <v>26.0</v>
      </c>
      <c r="U19" s="7">
        <v>38.0</v>
      </c>
      <c r="V19" s="7">
        <v>78.0</v>
      </c>
      <c r="W19" s="7">
        <v>44.0</v>
      </c>
      <c r="X19" s="7">
        <v>4.0</v>
      </c>
      <c r="Y19" s="7">
        <v>59.0</v>
      </c>
      <c r="Z19" s="7">
        <v>90.0</v>
      </c>
      <c r="AA19" s="7">
        <v>43.0</v>
      </c>
      <c r="AB19" s="7">
        <v>100.0</v>
      </c>
      <c r="AC19" s="7">
        <v>9.0</v>
      </c>
      <c r="AD19" s="7">
        <v>70.0</v>
      </c>
    </row>
    <row r="20" ht="15.0" customHeight="1">
      <c r="K20" s="7">
        <v>3.0</v>
      </c>
      <c r="L20" s="7">
        <v>34.0</v>
      </c>
      <c r="M20" s="7">
        <v>87.0</v>
      </c>
      <c r="N20" s="7">
        <v>45.0</v>
      </c>
      <c r="O20" s="7">
        <v>45.0</v>
      </c>
      <c r="P20" s="7">
        <v>76.0</v>
      </c>
      <c r="Q20" s="7">
        <v>85.0</v>
      </c>
      <c r="R20" s="7">
        <v>86.0</v>
      </c>
      <c r="S20" s="7">
        <v>28.0</v>
      </c>
      <c r="T20" s="7">
        <v>100.0</v>
      </c>
      <c r="U20" s="7">
        <v>70.0</v>
      </c>
      <c r="V20" s="7">
        <v>72.0</v>
      </c>
      <c r="W20" s="7">
        <v>45.0</v>
      </c>
      <c r="X20" s="7">
        <v>7.0</v>
      </c>
      <c r="Y20" s="7">
        <v>49.0</v>
      </c>
      <c r="Z20" s="7">
        <v>10.0</v>
      </c>
      <c r="AA20" s="7">
        <v>21.0</v>
      </c>
      <c r="AB20" s="7">
        <v>27.0</v>
      </c>
      <c r="AC20" s="7">
        <v>54.0</v>
      </c>
      <c r="AD20" s="7">
        <v>43.0</v>
      </c>
    </row>
    <row r="21" ht="15.0" customHeight="1">
      <c r="K21" s="7">
        <v>33.0</v>
      </c>
      <c r="L21" s="7">
        <v>13.0</v>
      </c>
      <c r="M21" s="7">
        <v>50.0</v>
      </c>
      <c r="N21" s="7">
        <v>83.0</v>
      </c>
      <c r="O21" s="7">
        <v>53.0</v>
      </c>
      <c r="P21" s="7">
        <v>20.0</v>
      </c>
      <c r="Q21" s="7">
        <v>83.0</v>
      </c>
      <c r="R21" s="7">
        <v>13.0</v>
      </c>
      <c r="S21" s="7">
        <v>7.0</v>
      </c>
      <c r="T21" s="7">
        <v>27.0</v>
      </c>
      <c r="U21" s="7">
        <v>92.0</v>
      </c>
      <c r="V21" s="7">
        <v>43.0</v>
      </c>
      <c r="W21" s="7">
        <v>19.0</v>
      </c>
      <c r="X21" s="7">
        <v>59.0</v>
      </c>
      <c r="Y21" s="7">
        <v>8.0</v>
      </c>
      <c r="Z21" s="7">
        <v>91.0</v>
      </c>
      <c r="AA21" s="7">
        <v>55.0</v>
      </c>
      <c r="AB21" s="7">
        <v>42.0</v>
      </c>
      <c r="AC21" s="7">
        <v>23.0</v>
      </c>
      <c r="AD21" s="7">
        <v>11.0</v>
      </c>
    </row>
    <row r="22" ht="15.0" customHeight="1">
      <c r="K22" s="7">
        <v>34.0</v>
      </c>
      <c r="L22" s="7">
        <v>55.0</v>
      </c>
      <c r="M22" s="7">
        <v>3.0</v>
      </c>
      <c r="N22" s="7">
        <v>9.0</v>
      </c>
      <c r="O22" s="7">
        <v>67.0</v>
      </c>
      <c r="P22" s="7">
        <v>99.0</v>
      </c>
      <c r="Q22" s="7">
        <v>25.0</v>
      </c>
      <c r="R22" s="7">
        <v>33.0</v>
      </c>
      <c r="S22" s="7">
        <v>93.0</v>
      </c>
      <c r="T22" s="7">
        <v>18.0</v>
      </c>
      <c r="U22" s="7">
        <v>92.0</v>
      </c>
      <c r="V22" s="7">
        <v>16.0</v>
      </c>
      <c r="W22" s="7">
        <v>9.0</v>
      </c>
      <c r="X22" s="7">
        <v>95.0</v>
      </c>
      <c r="Y22" s="7">
        <v>61.0</v>
      </c>
      <c r="Z22" s="7">
        <v>27.0</v>
      </c>
      <c r="AA22" s="7">
        <v>11.0</v>
      </c>
      <c r="AB22" s="7">
        <v>5.0</v>
      </c>
      <c r="AC22" s="7">
        <v>36.0</v>
      </c>
      <c r="AD22" s="7">
        <v>4.0</v>
      </c>
    </row>
    <row r="23" ht="15.0" customHeight="1">
      <c r="K23" s="7">
        <v>80.0</v>
      </c>
      <c r="L23" s="7">
        <v>45.0</v>
      </c>
      <c r="M23" s="7">
        <v>89.0</v>
      </c>
      <c r="N23" s="7">
        <v>83.0</v>
      </c>
      <c r="O23" s="7">
        <v>23.0</v>
      </c>
      <c r="P23" s="7">
        <v>31.0</v>
      </c>
      <c r="Q23" s="7">
        <v>12.0</v>
      </c>
      <c r="R23" s="7">
        <v>14.0</v>
      </c>
      <c r="S23" s="7">
        <v>27.0</v>
      </c>
      <c r="T23" s="7">
        <v>75.0</v>
      </c>
      <c r="U23" s="7">
        <v>89.0</v>
      </c>
      <c r="V23" s="7">
        <v>99.0</v>
      </c>
      <c r="W23" s="7">
        <v>9.0</v>
      </c>
      <c r="X23" s="7">
        <v>46.0</v>
      </c>
      <c r="Y23" s="7">
        <v>3.0</v>
      </c>
      <c r="Z23" s="7">
        <v>51.0</v>
      </c>
      <c r="AA23" s="7">
        <v>38.0</v>
      </c>
      <c r="AB23" s="7">
        <v>24.0</v>
      </c>
      <c r="AC23" s="7">
        <v>33.0</v>
      </c>
      <c r="AD23" s="7">
        <v>63.0</v>
      </c>
    </row>
    <row r="24" ht="15.0" customHeight="1">
      <c r="K24" s="7">
        <v>53.0</v>
      </c>
      <c r="L24" s="7">
        <v>96.0</v>
      </c>
      <c r="M24" s="7">
        <v>54.0</v>
      </c>
      <c r="N24" s="7">
        <v>41.0</v>
      </c>
      <c r="O24" s="7">
        <v>100.0</v>
      </c>
      <c r="P24" s="7">
        <v>1.0</v>
      </c>
      <c r="Q24" s="7">
        <v>28.0</v>
      </c>
      <c r="R24" s="7">
        <v>21.0</v>
      </c>
      <c r="S24" s="7">
        <v>29.0</v>
      </c>
      <c r="T24" s="7">
        <v>68.0</v>
      </c>
      <c r="U24" s="7">
        <v>76.0</v>
      </c>
      <c r="V24" s="7">
        <v>44.0</v>
      </c>
      <c r="W24" s="7">
        <v>97.0</v>
      </c>
      <c r="X24" s="7">
        <v>68.0</v>
      </c>
      <c r="Y24" s="7">
        <v>7.0</v>
      </c>
      <c r="Z24" s="7">
        <v>19.0</v>
      </c>
      <c r="AA24" s="7">
        <v>6.0</v>
      </c>
      <c r="AB24" s="7">
        <v>5.0</v>
      </c>
      <c r="AC24" s="7">
        <v>58.0</v>
      </c>
      <c r="AD24" s="7">
        <v>66.0</v>
      </c>
    </row>
    <row r="25" ht="15.0" customHeight="1">
      <c r="B25" s="2"/>
      <c r="K25" s="7">
        <v>77.0</v>
      </c>
      <c r="L25" s="7">
        <v>57.0</v>
      </c>
      <c r="M25" s="7">
        <v>38.0</v>
      </c>
      <c r="N25" s="7">
        <v>52.0</v>
      </c>
      <c r="O25" s="7">
        <v>44.0</v>
      </c>
      <c r="P25" s="7">
        <v>94.0</v>
      </c>
      <c r="Q25" s="7">
        <v>46.0</v>
      </c>
      <c r="R25" s="7">
        <v>72.0</v>
      </c>
      <c r="S25" s="7">
        <v>50.0</v>
      </c>
      <c r="T25" s="7">
        <v>83.0</v>
      </c>
      <c r="U25" s="7">
        <v>56.0</v>
      </c>
      <c r="V25" s="7">
        <v>12.0</v>
      </c>
      <c r="W25" s="7">
        <v>29.0</v>
      </c>
      <c r="X25" s="7">
        <v>60.0</v>
      </c>
      <c r="Y25" s="7">
        <v>65.0</v>
      </c>
      <c r="Z25" s="7">
        <v>93.0</v>
      </c>
      <c r="AA25" s="7">
        <v>60.0</v>
      </c>
      <c r="AB25" s="7">
        <v>21.0</v>
      </c>
      <c r="AC25" s="7">
        <v>8.0</v>
      </c>
      <c r="AD25" s="7">
        <v>47.0</v>
      </c>
    </row>
    <row r="26" ht="15.0" customHeight="1">
      <c r="K26" s="7">
        <v>64.0</v>
      </c>
      <c r="L26" s="7">
        <v>86.0</v>
      </c>
      <c r="M26" s="7">
        <v>26.0</v>
      </c>
      <c r="N26" s="7">
        <v>30.0</v>
      </c>
      <c r="O26" s="7">
        <v>35.0</v>
      </c>
      <c r="P26" s="7">
        <v>69.0</v>
      </c>
      <c r="Q26" s="7">
        <v>52.0</v>
      </c>
      <c r="R26" s="7">
        <v>28.0</v>
      </c>
      <c r="S26" s="7">
        <v>48.0</v>
      </c>
      <c r="T26" s="7">
        <v>27.0</v>
      </c>
      <c r="U26" s="7">
        <v>67.0</v>
      </c>
      <c r="V26" s="7">
        <v>62.0</v>
      </c>
      <c r="W26" s="7">
        <v>52.0</v>
      </c>
      <c r="X26" s="7">
        <v>39.0</v>
      </c>
      <c r="Y26" s="7">
        <v>46.0</v>
      </c>
      <c r="Z26" s="7">
        <v>20.0</v>
      </c>
      <c r="AA26" s="7">
        <v>82.0</v>
      </c>
      <c r="AB26" s="7">
        <v>66.0</v>
      </c>
      <c r="AC26" s="7">
        <v>58.0</v>
      </c>
      <c r="AD26" s="7">
        <v>1.0</v>
      </c>
    </row>
    <row r="27" ht="15.0" customHeight="1">
      <c r="K27" s="7">
        <v>39.0</v>
      </c>
      <c r="L27" s="7">
        <v>28.0</v>
      </c>
      <c r="M27" s="7">
        <v>43.0</v>
      </c>
      <c r="N27" s="7">
        <v>41.0</v>
      </c>
      <c r="O27" s="7">
        <v>27.0</v>
      </c>
      <c r="P27" s="7">
        <v>86.0</v>
      </c>
      <c r="Q27" s="7">
        <v>76.0</v>
      </c>
      <c r="R27" s="7">
        <v>44.0</v>
      </c>
      <c r="S27" s="7">
        <v>12.0</v>
      </c>
      <c r="T27" s="7">
        <v>47.0</v>
      </c>
      <c r="U27" s="7">
        <v>79.0</v>
      </c>
      <c r="V27" s="7">
        <v>46.0</v>
      </c>
      <c r="W27" s="7">
        <v>32.0</v>
      </c>
      <c r="X27" s="7">
        <v>58.0</v>
      </c>
      <c r="Y27" s="7">
        <v>36.0</v>
      </c>
      <c r="Z27" s="7">
        <v>71.0</v>
      </c>
      <c r="AA27" s="7">
        <v>83.0</v>
      </c>
      <c r="AB27" s="7">
        <v>52.0</v>
      </c>
      <c r="AC27" s="7">
        <v>40.0</v>
      </c>
      <c r="AD27" s="7">
        <v>39.0</v>
      </c>
    </row>
    <row r="28" ht="15.0" customHeight="1">
      <c r="K28" s="7">
        <v>75.0</v>
      </c>
      <c r="L28" s="7">
        <v>97.0</v>
      </c>
      <c r="M28" s="7">
        <v>99.0</v>
      </c>
      <c r="N28" s="7">
        <v>71.0</v>
      </c>
      <c r="O28" s="7">
        <v>66.0</v>
      </c>
      <c r="P28" s="7">
        <v>63.0</v>
      </c>
      <c r="Q28" s="7">
        <v>42.0</v>
      </c>
      <c r="R28" s="7">
        <v>63.0</v>
      </c>
      <c r="S28" s="7">
        <v>15.0</v>
      </c>
      <c r="T28" s="7">
        <v>91.0</v>
      </c>
      <c r="U28" s="7">
        <v>40.0</v>
      </c>
      <c r="V28" s="7">
        <v>1.0</v>
      </c>
      <c r="W28" s="7">
        <v>68.0</v>
      </c>
      <c r="X28" s="7">
        <v>95.0</v>
      </c>
      <c r="Y28" s="7">
        <v>2.0</v>
      </c>
      <c r="Z28" s="7">
        <v>61.0</v>
      </c>
      <c r="AA28" s="7">
        <v>97.0</v>
      </c>
      <c r="AB28" s="7">
        <v>54.0</v>
      </c>
      <c r="AC28" s="7">
        <v>39.0</v>
      </c>
      <c r="AD28" s="7">
        <v>61.0</v>
      </c>
    </row>
    <row r="29" ht="15.0" customHeight="1">
      <c r="K29" s="7">
        <v>58.0</v>
      </c>
      <c r="L29" s="7">
        <v>14.0</v>
      </c>
      <c r="M29" s="7">
        <v>66.0</v>
      </c>
      <c r="N29" s="7">
        <v>95.0</v>
      </c>
      <c r="O29" s="7">
        <v>35.0</v>
      </c>
      <c r="P29" s="7">
        <v>18.0</v>
      </c>
      <c r="Q29" s="7">
        <v>41.0</v>
      </c>
      <c r="R29" s="7">
        <v>32.0</v>
      </c>
      <c r="S29" s="7">
        <v>29.0</v>
      </c>
      <c r="T29" s="7">
        <v>35.0</v>
      </c>
      <c r="U29" s="7">
        <v>46.0</v>
      </c>
      <c r="V29" s="7">
        <v>96.0</v>
      </c>
      <c r="W29" s="7">
        <v>80.0</v>
      </c>
      <c r="X29" s="7">
        <v>77.0</v>
      </c>
      <c r="Y29" s="7">
        <v>31.0</v>
      </c>
      <c r="Z29" s="7">
        <v>34.0</v>
      </c>
      <c r="AA29" s="7">
        <v>12.0</v>
      </c>
      <c r="AB29" s="7">
        <v>49.0</v>
      </c>
      <c r="AC29" s="7">
        <v>70.0</v>
      </c>
      <c r="AD29" s="7">
        <v>96.0</v>
      </c>
    </row>
    <row r="30" ht="15.0" customHeight="1">
      <c r="K30" s="7">
        <v>56.0</v>
      </c>
      <c r="L30" s="7">
        <v>58.0</v>
      </c>
      <c r="M30" s="7">
        <v>57.0</v>
      </c>
      <c r="N30" s="7">
        <v>81.0</v>
      </c>
      <c r="O30" s="7">
        <v>48.0</v>
      </c>
      <c r="P30" s="7">
        <v>63.0</v>
      </c>
      <c r="Q30" s="7">
        <v>27.0</v>
      </c>
      <c r="R30" s="7">
        <v>54.0</v>
      </c>
      <c r="S30" s="7">
        <v>97.0</v>
      </c>
      <c r="T30" s="7">
        <v>81.0</v>
      </c>
      <c r="U30" s="7">
        <v>34.0</v>
      </c>
      <c r="V30" s="7">
        <v>12.0</v>
      </c>
      <c r="W30" s="7">
        <v>85.0</v>
      </c>
      <c r="X30" s="7">
        <v>9.0</v>
      </c>
      <c r="Y30" s="7">
        <v>66.0</v>
      </c>
      <c r="Z30" s="7">
        <v>69.0</v>
      </c>
      <c r="AA30" s="7">
        <v>72.0</v>
      </c>
      <c r="AB30" s="7">
        <v>40.0</v>
      </c>
      <c r="AC30" s="7">
        <v>83.0</v>
      </c>
      <c r="AD30" s="7">
        <v>90.0</v>
      </c>
    </row>
    <row r="31" ht="15.0" customHeight="1">
      <c r="K31" s="7">
        <v>5.0</v>
      </c>
      <c r="L31" s="7">
        <v>99.0</v>
      </c>
      <c r="M31" s="7">
        <v>11.0</v>
      </c>
      <c r="N31" s="7">
        <v>59.0</v>
      </c>
      <c r="O31" s="7">
        <v>7.0</v>
      </c>
      <c r="P31" s="7">
        <v>8.0</v>
      </c>
      <c r="Q31" s="7">
        <v>84.0</v>
      </c>
      <c r="R31" s="7">
        <v>56.0</v>
      </c>
      <c r="S31" s="7">
        <v>76.0</v>
      </c>
      <c r="T31" s="7">
        <v>54.0</v>
      </c>
      <c r="U31" s="7">
        <v>23.0</v>
      </c>
      <c r="V31" s="7">
        <v>33.0</v>
      </c>
      <c r="W31" s="7">
        <v>77.0</v>
      </c>
      <c r="X31" s="7">
        <v>7.0</v>
      </c>
      <c r="Y31" s="7">
        <v>2.0</v>
      </c>
      <c r="Z31" s="7">
        <v>2.0</v>
      </c>
      <c r="AA31" s="7">
        <v>19.0</v>
      </c>
      <c r="AB31" s="7">
        <v>80.0</v>
      </c>
      <c r="AC31" s="7">
        <v>23.0</v>
      </c>
      <c r="AD31" s="7">
        <v>27.0</v>
      </c>
    </row>
    <row r="32" ht="15.0" customHeight="1">
      <c r="K32" s="7">
        <v>80.0</v>
      </c>
      <c r="L32" s="7">
        <v>67.0</v>
      </c>
      <c r="M32" s="7">
        <v>47.0</v>
      </c>
      <c r="N32" s="7">
        <v>99.0</v>
      </c>
      <c r="O32" s="7">
        <v>77.0</v>
      </c>
      <c r="P32" s="7">
        <v>50.0</v>
      </c>
      <c r="Q32" s="7">
        <v>42.0</v>
      </c>
      <c r="R32" s="7">
        <v>90.0</v>
      </c>
      <c r="S32" s="7">
        <v>92.0</v>
      </c>
      <c r="T32" s="7">
        <v>86.0</v>
      </c>
      <c r="U32" s="7">
        <v>59.0</v>
      </c>
      <c r="V32" s="7">
        <v>59.0</v>
      </c>
      <c r="W32" s="7">
        <v>94.0</v>
      </c>
      <c r="X32" s="7">
        <v>24.0</v>
      </c>
      <c r="Y32" s="7">
        <v>17.0</v>
      </c>
      <c r="Z32" s="7">
        <v>90.0</v>
      </c>
      <c r="AA32" s="7">
        <v>11.0</v>
      </c>
      <c r="AB32" s="7">
        <v>46.0</v>
      </c>
      <c r="AC32" s="7">
        <v>62.0</v>
      </c>
      <c r="AD32" s="7">
        <v>32.0</v>
      </c>
    </row>
    <row r="33" ht="15.0" customHeight="1">
      <c r="K33" s="7">
        <v>6.0</v>
      </c>
      <c r="L33" s="7">
        <v>22.0</v>
      </c>
      <c r="M33" s="7">
        <v>30.0</v>
      </c>
      <c r="N33" s="7">
        <v>3.0</v>
      </c>
      <c r="O33" s="7">
        <v>40.0</v>
      </c>
      <c r="P33" s="7">
        <v>19.0</v>
      </c>
      <c r="Q33" s="7">
        <v>67.0</v>
      </c>
      <c r="R33" s="7">
        <v>32.0</v>
      </c>
      <c r="S33" s="7">
        <v>57.0</v>
      </c>
      <c r="T33" s="7">
        <v>49.0</v>
      </c>
      <c r="U33" s="7">
        <v>8.0</v>
      </c>
      <c r="V33" s="7">
        <v>63.0</v>
      </c>
      <c r="W33" s="7">
        <v>64.0</v>
      </c>
      <c r="X33" s="7">
        <v>10.0</v>
      </c>
      <c r="Y33" s="7">
        <v>34.0</v>
      </c>
      <c r="Z33" s="7">
        <v>41.0</v>
      </c>
      <c r="AA33" s="7">
        <v>80.0</v>
      </c>
      <c r="AB33" s="7">
        <v>87.0</v>
      </c>
      <c r="AC33" s="7">
        <v>45.0</v>
      </c>
      <c r="AD33" s="7">
        <v>58.0</v>
      </c>
    </row>
    <row r="34" ht="15.0" customHeight="1">
      <c r="K34" s="7">
        <v>52.0</v>
      </c>
      <c r="L34" s="7">
        <v>100.0</v>
      </c>
      <c r="M34" s="7">
        <v>67.0</v>
      </c>
      <c r="N34" s="7">
        <v>91.0</v>
      </c>
      <c r="O34" s="7">
        <v>27.0</v>
      </c>
      <c r="P34" s="7">
        <v>59.0</v>
      </c>
      <c r="Q34" s="7">
        <v>11.0</v>
      </c>
      <c r="R34" s="7">
        <v>72.0</v>
      </c>
      <c r="S34" s="7">
        <v>12.0</v>
      </c>
      <c r="T34" s="7">
        <v>79.0</v>
      </c>
      <c r="U34" s="7">
        <v>9.0</v>
      </c>
      <c r="V34" s="7">
        <v>27.0</v>
      </c>
      <c r="W34" s="7">
        <v>31.0</v>
      </c>
      <c r="X34" s="7">
        <v>20.0</v>
      </c>
      <c r="Y34" s="7">
        <v>25.0</v>
      </c>
      <c r="Z34" s="7">
        <v>54.0</v>
      </c>
      <c r="AA34" s="7">
        <v>5.0</v>
      </c>
      <c r="AB34" s="7">
        <v>13.0</v>
      </c>
      <c r="AC34" s="7">
        <v>91.0</v>
      </c>
      <c r="AD34" s="7">
        <v>100.0</v>
      </c>
    </row>
    <row r="35" ht="15.0" customHeight="1">
      <c r="K35" s="7">
        <v>83.0</v>
      </c>
      <c r="L35" s="7">
        <v>32.0</v>
      </c>
      <c r="M35" s="7">
        <v>19.0</v>
      </c>
      <c r="N35" s="7">
        <v>90.0</v>
      </c>
      <c r="O35" s="7">
        <v>44.0</v>
      </c>
      <c r="P35" s="7">
        <v>22.0</v>
      </c>
      <c r="Q35" s="7">
        <v>100.0</v>
      </c>
      <c r="R35" s="7">
        <v>11.0</v>
      </c>
      <c r="S35" s="7">
        <v>18.0</v>
      </c>
      <c r="T35" s="7">
        <v>68.0</v>
      </c>
      <c r="U35" s="7">
        <v>91.0</v>
      </c>
      <c r="V35" s="7">
        <v>99.0</v>
      </c>
      <c r="W35" s="7">
        <v>41.0</v>
      </c>
      <c r="X35" s="7">
        <v>92.0</v>
      </c>
      <c r="Y35" s="7">
        <v>91.0</v>
      </c>
      <c r="Z35" s="7">
        <v>19.0</v>
      </c>
      <c r="AA35" s="7">
        <v>30.0</v>
      </c>
      <c r="AB35" s="7">
        <v>18.0</v>
      </c>
      <c r="AC35" s="7">
        <v>86.0</v>
      </c>
      <c r="AD35" s="7">
        <v>8.0</v>
      </c>
    </row>
    <row r="36" ht="15.0" customHeight="1">
      <c r="K36" s="7">
        <v>8.0</v>
      </c>
      <c r="L36" s="7">
        <v>51.0</v>
      </c>
      <c r="M36" s="7">
        <v>93.0</v>
      </c>
      <c r="N36" s="7">
        <v>30.0</v>
      </c>
      <c r="O36" s="7">
        <v>28.0</v>
      </c>
      <c r="P36" s="7">
        <v>55.0</v>
      </c>
      <c r="Q36" s="7">
        <v>97.0</v>
      </c>
      <c r="R36" s="7">
        <v>60.0</v>
      </c>
      <c r="S36" s="7">
        <v>46.0</v>
      </c>
      <c r="T36" s="7">
        <v>59.0</v>
      </c>
      <c r="U36" s="7">
        <v>77.0</v>
      </c>
      <c r="V36" s="7">
        <v>45.0</v>
      </c>
      <c r="W36" s="7">
        <v>7.0</v>
      </c>
      <c r="X36" s="7">
        <v>12.0</v>
      </c>
      <c r="Y36" s="7">
        <v>6.0</v>
      </c>
      <c r="Z36" s="7">
        <v>57.0</v>
      </c>
      <c r="AA36" s="7">
        <v>47.0</v>
      </c>
      <c r="AB36" s="7">
        <v>28.0</v>
      </c>
      <c r="AC36" s="7">
        <v>83.0</v>
      </c>
      <c r="AD36" s="7">
        <v>98.0</v>
      </c>
    </row>
    <row r="37" ht="15.0" customHeight="1">
      <c r="K37" s="7">
        <v>55.0</v>
      </c>
      <c r="L37" s="7">
        <v>21.0</v>
      </c>
      <c r="M37" s="7">
        <v>30.0</v>
      </c>
      <c r="N37" s="7">
        <v>49.0</v>
      </c>
      <c r="O37" s="7">
        <v>5.0</v>
      </c>
      <c r="P37" s="7">
        <v>26.0</v>
      </c>
      <c r="Q37" s="7">
        <v>1.0</v>
      </c>
      <c r="R37" s="7">
        <v>16.0</v>
      </c>
      <c r="S37" s="7">
        <v>86.0</v>
      </c>
      <c r="T37" s="7">
        <v>85.0</v>
      </c>
      <c r="U37" s="7">
        <v>86.0</v>
      </c>
      <c r="V37" s="7">
        <v>100.0</v>
      </c>
      <c r="W37" s="7">
        <v>90.0</v>
      </c>
      <c r="X37" s="7">
        <v>83.0</v>
      </c>
      <c r="Y37" s="7">
        <v>1.0</v>
      </c>
      <c r="Z37" s="7">
        <v>63.0</v>
      </c>
      <c r="AA37" s="7">
        <v>61.0</v>
      </c>
      <c r="AB37" s="7">
        <v>64.0</v>
      </c>
      <c r="AC37" s="7">
        <v>84.0</v>
      </c>
      <c r="AD37" s="7">
        <v>67.0</v>
      </c>
    </row>
    <row r="38" ht="15.0" customHeight="1">
      <c r="K38" s="7">
        <v>51.0</v>
      </c>
      <c r="L38" s="7">
        <v>88.0</v>
      </c>
      <c r="M38" s="7">
        <v>93.0</v>
      </c>
      <c r="N38" s="7">
        <v>61.0</v>
      </c>
      <c r="O38" s="7">
        <v>96.0</v>
      </c>
      <c r="P38" s="7">
        <v>88.0</v>
      </c>
      <c r="Q38" s="7">
        <v>59.0</v>
      </c>
      <c r="R38" s="7">
        <v>68.0</v>
      </c>
      <c r="S38" s="7">
        <v>44.0</v>
      </c>
      <c r="T38" s="7">
        <v>95.0</v>
      </c>
      <c r="U38" s="7">
        <v>13.0</v>
      </c>
      <c r="V38" s="7">
        <v>18.0</v>
      </c>
      <c r="W38" s="7">
        <v>81.0</v>
      </c>
      <c r="X38" s="7">
        <v>23.0</v>
      </c>
      <c r="Y38" s="7">
        <v>31.0</v>
      </c>
      <c r="Z38" s="7">
        <v>28.0</v>
      </c>
      <c r="AA38" s="7">
        <v>35.0</v>
      </c>
      <c r="AB38" s="7">
        <v>80.0</v>
      </c>
      <c r="AC38" s="7">
        <v>70.0</v>
      </c>
      <c r="AD38" s="7">
        <v>59.0</v>
      </c>
    </row>
    <row r="39" ht="15.0" customHeight="1">
      <c r="K39" s="7">
        <v>39.0</v>
      </c>
      <c r="L39" s="7">
        <v>97.0</v>
      </c>
      <c r="M39" s="7">
        <v>37.0</v>
      </c>
      <c r="N39" s="7">
        <v>14.0</v>
      </c>
      <c r="O39" s="7">
        <v>25.0</v>
      </c>
      <c r="P39" s="7">
        <v>17.0</v>
      </c>
      <c r="Q39" s="7">
        <v>44.0</v>
      </c>
      <c r="R39" s="7">
        <v>69.0</v>
      </c>
      <c r="S39" s="7">
        <v>92.0</v>
      </c>
      <c r="T39" s="7">
        <v>16.0</v>
      </c>
      <c r="U39" s="7">
        <v>86.0</v>
      </c>
      <c r="V39" s="7">
        <v>68.0</v>
      </c>
      <c r="W39" s="7">
        <v>83.0</v>
      </c>
      <c r="X39" s="7">
        <v>22.0</v>
      </c>
      <c r="Y39" s="7">
        <v>89.0</v>
      </c>
      <c r="Z39" s="7">
        <v>64.0</v>
      </c>
      <c r="AA39" s="7">
        <v>80.0</v>
      </c>
      <c r="AB39" s="7">
        <v>60.0</v>
      </c>
      <c r="AC39" s="7">
        <v>12.0</v>
      </c>
      <c r="AD39" s="7">
        <v>26.0</v>
      </c>
    </row>
    <row r="40" ht="15.0" customHeight="1">
      <c r="K40" s="7">
        <v>50.0</v>
      </c>
      <c r="L40" s="7">
        <v>80.0</v>
      </c>
      <c r="M40" s="7">
        <v>41.0</v>
      </c>
      <c r="N40" s="7">
        <v>96.0</v>
      </c>
      <c r="O40" s="7">
        <v>76.0</v>
      </c>
      <c r="P40" s="7">
        <v>49.0</v>
      </c>
      <c r="Q40" s="7">
        <v>43.0</v>
      </c>
      <c r="R40" s="7">
        <v>27.0</v>
      </c>
      <c r="S40" s="7">
        <v>73.0</v>
      </c>
      <c r="T40" s="7">
        <v>88.0</v>
      </c>
      <c r="U40" s="7">
        <v>11.0</v>
      </c>
      <c r="V40" s="7">
        <v>79.0</v>
      </c>
      <c r="W40" s="7">
        <v>6.0</v>
      </c>
      <c r="X40" s="7">
        <v>16.0</v>
      </c>
      <c r="Y40" s="7">
        <v>40.0</v>
      </c>
      <c r="Z40" s="7">
        <v>73.0</v>
      </c>
      <c r="AA40" s="7">
        <v>91.0</v>
      </c>
      <c r="AB40" s="7">
        <v>36.0</v>
      </c>
      <c r="AC40" s="7">
        <v>4.0</v>
      </c>
      <c r="AD40" s="7">
        <v>86.0</v>
      </c>
    </row>
    <row r="41" ht="15.0" customHeight="1">
      <c r="K41" s="7">
        <v>42.0</v>
      </c>
      <c r="L41" s="7">
        <v>73.0</v>
      </c>
      <c r="M41" s="7">
        <v>4.0</v>
      </c>
      <c r="N41" s="7">
        <v>25.0</v>
      </c>
      <c r="O41" s="7">
        <v>21.0</v>
      </c>
      <c r="P41" s="7">
        <v>30.0</v>
      </c>
      <c r="Q41" s="7">
        <v>74.0</v>
      </c>
      <c r="R41" s="7">
        <v>44.0</v>
      </c>
      <c r="S41" s="7">
        <v>68.0</v>
      </c>
      <c r="T41" s="7">
        <v>36.0</v>
      </c>
      <c r="U41" s="7">
        <v>69.0</v>
      </c>
      <c r="V41" s="7">
        <v>98.0</v>
      </c>
      <c r="W41" s="7">
        <v>35.0</v>
      </c>
      <c r="X41" s="7">
        <v>16.0</v>
      </c>
      <c r="Y41" s="7">
        <v>18.0</v>
      </c>
      <c r="Z41" s="7">
        <v>54.0</v>
      </c>
      <c r="AA41" s="7">
        <v>88.0</v>
      </c>
      <c r="AB41" s="7">
        <v>24.0</v>
      </c>
      <c r="AC41" s="7">
        <v>57.0</v>
      </c>
      <c r="AD41" s="7">
        <v>41.0</v>
      </c>
    </row>
    <row r="42" ht="15.0" customHeight="1">
      <c r="K42" s="7">
        <v>48.0</v>
      </c>
      <c r="L42" s="7">
        <v>60.0</v>
      </c>
      <c r="M42" s="7">
        <v>26.0</v>
      </c>
      <c r="N42" s="7">
        <v>34.0</v>
      </c>
      <c r="O42" s="7">
        <v>87.0</v>
      </c>
      <c r="P42" s="7">
        <v>79.0</v>
      </c>
      <c r="Q42" s="7">
        <v>62.0</v>
      </c>
      <c r="R42" s="7">
        <v>96.0</v>
      </c>
      <c r="S42" s="7">
        <v>39.0</v>
      </c>
      <c r="T42" s="7">
        <v>45.0</v>
      </c>
      <c r="U42" s="7">
        <v>13.0</v>
      </c>
      <c r="V42" s="7">
        <v>91.0</v>
      </c>
      <c r="W42" s="7">
        <v>85.0</v>
      </c>
      <c r="X42" s="7">
        <v>3.0</v>
      </c>
      <c r="Y42" s="7">
        <v>47.0</v>
      </c>
      <c r="Z42" s="7">
        <v>50.0</v>
      </c>
      <c r="AA42" s="7">
        <v>2.0</v>
      </c>
      <c r="AB42" s="7">
        <v>16.0</v>
      </c>
      <c r="AC42" s="7">
        <v>61.0</v>
      </c>
      <c r="AD42" s="7">
        <v>94.0</v>
      </c>
    </row>
    <row r="43" ht="15.0" customHeight="1">
      <c r="K43" s="7">
        <v>54.0</v>
      </c>
      <c r="L43" s="7">
        <v>12.0</v>
      </c>
      <c r="M43" s="7">
        <v>31.0</v>
      </c>
      <c r="N43" s="7">
        <v>66.0</v>
      </c>
      <c r="O43" s="7">
        <v>87.0</v>
      </c>
      <c r="P43" s="7">
        <v>68.0</v>
      </c>
      <c r="Q43" s="7">
        <v>48.0</v>
      </c>
      <c r="R43" s="7">
        <v>34.0</v>
      </c>
      <c r="S43" s="7">
        <v>46.0</v>
      </c>
      <c r="T43" s="7">
        <v>29.0</v>
      </c>
      <c r="U43" s="7">
        <v>50.0</v>
      </c>
      <c r="V43" s="7">
        <v>88.0</v>
      </c>
      <c r="W43" s="7">
        <v>14.0</v>
      </c>
      <c r="X43" s="7">
        <v>43.0</v>
      </c>
      <c r="Y43" s="7">
        <v>47.0</v>
      </c>
      <c r="Z43" s="7">
        <v>47.0</v>
      </c>
      <c r="AA43" s="7">
        <v>90.0</v>
      </c>
      <c r="AB43" s="7">
        <v>15.0</v>
      </c>
      <c r="AC43" s="7">
        <v>46.0</v>
      </c>
      <c r="AD43" s="7">
        <v>73.0</v>
      </c>
    </row>
    <row r="44" ht="15.0" customHeight="1">
      <c r="K44" s="7">
        <v>15.0</v>
      </c>
      <c r="L44" s="7">
        <v>63.0</v>
      </c>
      <c r="M44" s="7">
        <v>54.0</v>
      </c>
      <c r="N44" s="7">
        <v>42.0</v>
      </c>
      <c r="O44" s="7">
        <v>15.0</v>
      </c>
      <c r="P44" s="7">
        <v>32.0</v>
      </c>
      <c r="Q44" s="7">
        <v>73.0</v>
      </c>
      <c r="R44" s="7">
        <v>11.0</v>
      </c>
      <c r="S44" s="7">
        <v>91.0</v>
      </c>
      <c r="T44" s="7">
        <v>96.0</v>
      </c>
      <c r="U44" s="7">
        <v>14.0</v>
      </c>
      <c r="V44" s="7">
        <v>29.0</v>
      </c>
      <c r="W44" s="7">
        <v>64.0</v>
      </c>
      <c r="X44" s="7">
        <v>78.0</v>
      </c>
      <c r="Y44" s="7">
        <v>57.0</v>
      </c>
      <c r="Z44" s="7">
        <v>91.0</v>
      </c>
      <c r="AA44" s="7">
        <v>27.0</v>
      </c>
      <c r="AB44" s="7">
        <v>89.0</v>
      </c>
      <c r="AC44" s="7">
        <v>65.0</v>
      </c>
      <c r="AD44" s="7">
        <v>24.0</v>
      </c>
    </row>
    <row r="45" ht="15.0" customHeight="1">
      <c r="K45" s="7">
        <v>28.0</v>
      </c>
      <c r="L45" s="7">
        <v>41.0</v>
      </c>
      <c r="M45" s="7">
        <v>18.0</v>
      </c>
      <c r="N45" s="7">
        <v>72.0</v>
      </c>
      <c r="O45" s="7">
        <v>18.0</v>
      </c>
      <c r="P45" s="7">
        <v>36.0</v>
      </c>
      <c r="Q45" s="7">
        <v>54.0</v>
      </c>
      <c r="R45" s="7">
        <v>96.0</v>
      </c>
      <c r="S45" s="7">
        <v>3.0</v>
      </c>
      <c r="T45" s="7">
        <v>50.0</v>
      </c>
      <c r="U45" s="7">
        <v>58.0</v>
      </c>
      <c r="V45" s="7">
        <v>89.0</v>
      </c>
      <c r="W45" s="7">
        <v>69.0</v>
      </c>
      <c r="X45" s="7">
        <v>40.0</v>
      </c>
      <c r="Y45" s="7">
        <v>42.0</v>
      </c>
      <c r="Z45" s="7">
        <v>5.0</v>
      </c>
      <c r="AA45" s="7">
        <v>10.0</v>
      </c>
      <c r="AB45" s="7">
        <v>90.0</v>
      </c>
      <c r="AC45" s="7">
        <v>97.0</v>
      </c>
      <c r="AD45" s="7">
        <v>7.0</v>
      </c>
    </row>
    <row r="46" ht="15.0" customHeight="1">
      <c r="K46" s="7">
        <v>28.0</v>
      </c>
      <c r="L46" s="7">
        <v>15.0</v>
      </c>
      <c r="M46" s="7">
        <v>100.0</v>
      </c>
      <c r="N46" s="7">
        <v>28.0</v>
      </c>
      <c r="O46" s="7">
        <v>4.0</v>
      </c>
      <c r="P46" s="7">
        <v>9.0</v>
      </c>
      <c r="Q46" s="7">
        <v>94.0</v>
      </c>
      <c r="R46" s="7">
        <v>43.0</v>
      </c>
      <c r="S46" s="7">
        <v>56.0</v>
      </c>
      <c r="T46" s="7">
        <v>98.0</v>
      </c>
      <c r="U46" s="7">
        <v>80.0</v>
      </c>
      <c r="V46" s="7">
        <v>86.0</v>
      </c>
      <c r="W46" s="7">
        <v>71.0</v>
      </c>
      <c r="X46" s="7">
        <v>40.0</v>
      </c>
      <c r="Y46" s="7">
        <v>15.0</v>
      </c>
      <c r="Z46" s="7">
        <v>90.0</v>
      </c>
      <c r="AA46" s="7">
        <v>70.0</v>
      </c>
      <c r="AB46" s="7">
        <v>18.0</v>
      </c>
      <c r="AC46" s="7">
        <v>61.0</v>
      </c>
      <c r="AD46" s="7">
        <v>100.0</v>
      </c>
    </row>
    <row r="47" ht="15.0" customHeight="1">
      <c r="K47" s="7">
        <v>99.0</v>
      </c>
      <c r="L47" s="7">
        <v>3.0</v>
      </c>
      <c r="M47" s="7">
        <v>52.0</v>
      </c>
      <c r="N47" s="7">
        <v>27.0</v>
      </c>
      <c r="O47" s="7">
        <v>39.0</v>
      </c>
      <c r="P47" s="7">
        <v>60.0</v>
      </c>
      <c r="Q47" s="7">
        <v>4.0</v>
      </c>
      <c r="R47" s="7">
        <v>18.0</v>
      </c>
      <c r="S47" s="7">
        <v>63.0</v>
      </c>
      <c r="T47" s="7">
        <v>56.0</v>
      </c>
      <c r="U47" s="7">
        <v>22.0</v>
      </c>
      <c r="V47" s="7">
        <v>66.0</v>
      </c>
      <c r="W47" s="7">
        <v>36.0</v>
      </c>
      <c r="X47" s="7">
        <v>51.0</v>
      </c>
      <c r="Y47" s="7">
        <v>18.0</v>
      </c>
      <c r="Z47" s="7">
        <v>29.0</v>
      </c>
      <c r="AA47" s="7">
        <v>14.0</v>
      </c>
      <c r="AB47" s="7">
        <v>33.0</v>
      </c>
      <c r="AC47" s="7">
        <v>53.0</v>
      </c>
      <c r="AD47" s="7">
        <v>55.0</v>
      </c>
    </row>
    <row r="48" ht="15.0" customHeight="1">
      <c r="B48" s="2"/>
      <c r="K48" s="7">
        <v>24.0</v>
      </c>
      <c r="L48" s="7">
        <v>32.0</v>
      </c>
      <c r="M48" s="7">
        <v>55.0</v>
      </c>
      <c r="N48" s="7">
        <v>62.0</v>
      </c>
      <c r="O48" s="7">
        <v>100.0</v>
      </c>
      <c r="P48" s="7">
        <v>30.0</v>
      </c>
      <c r="Q48" s="7">
        <v>82.0</v>
      </c>
      <c r="R48" s="7">
        <v>17.0</v>
      </c>
      <c r="S48" s="7">
        <v>79.0</v>
      </c>
      <c r="T48" s="7">
        <v>11.0</v>
      </c>
      <c r="U48" s="7">
        <v>41.0</v>
      </c>
      <c r="V48" s="7">
        <v>86.0</v>
      </c>
      <c r="W48" s="7">
        <v>87.0</v>
      </c>
      <c r="X48" s="7">
        <v>71.0</v>
      </c>
      <c r="Y48" s="7">
        <v>67.0</v>
      </c>
      <c r="Z48" s="7">
        <v>93.0</v>
      </c>
      <c r="AA48" s="7">
        <v>38.0</v>
      </c>
      <c r="AB48" s="7">
        <v>54.0</v>
      </c>
      <c r="AC48" s="7">
        <v>44.0</v>
      </c>
      <c r="AD48" s="7">
        <v>71.0</v>
      </c>
    </row>
    <row r="49" ht="15.0" customHeight="1">
      <c r="K49" s="7">
        <v>19.0</v>
      </c>
      <c r="L49" s="7">
        <v>28.0</v>
      </c>
      <c r="M49" s="7">
        <v>46.0</v>
      </c>
      <c r="N49" s="7">
        <v>73.0</v>
      </c>
      <c r="O49" s="7">
        <v>83.0</v>
      </c>
      <c r="P49" s="7">
        <v>78.0</v>
      </c>
      <c r="Q49" s="7">
        <v>96.0</v>
      </c>
      <c r="R49" s="7">
        <v>39.0</v>
      </c>
      <c r="S49" s="7">
        <v>32.0</v>
      </c>
      <c r="T49" s="7">
        <v>42.0</v>
      </c>
      <c r="U49" s="7">
        <v>45.0</v>
      </c>
      <c r="V49" s="7">
        <v>66.0</v>
      </c>
      <c r="W49" s="7">
        <v>2.0</v>
      </c>
      <c r="X49" s="7">
        <v>7.0</v>
      </c>
      <c r="Y49" s="7">
        <v>87.0</v>
      </c>
      <c r="Z49" s="7">
        <v>67.0</v>
      </c>
      <c r="AA49" s="7">
        <v>4.0</v>
      </c>
      <c r="AB49" s="7">
        <v>45.0</v>
      </c>
      <c r="AC49" s="7">
        <v>69.0</v>
      </c>
      <c r="AD49" s="7">
        <v>90.0</v>
      </c>
    </row>
    <row r="50" ht="15.0" customHeight="1">
      <c r="K50" s="7">
        <v>21.0</v>
      </c>
      <c r="L50" s="7">
        <v>31.0</v>
      </c>
      <c r="M50" s="7">
        <v>14.0</v>
      </c>
      <c r="N50" s="7">
        <v>78.0</v>
      </c>
      <c r="O50" s="7">
        <v>87.0</v>
      </c>
      <c r="P50" s="7">
        <v>14.0</v>
      </c>
      <c r="Q50" s="7">
        <v>49.0</v>
      </c>
      <c r="R50" s="7">
        <v>85.0</v>
      </c>
      <c r="S50" s="7">
        <v>75.0</v>
      </c>
      <c r="T50" s="7">
        <v>84.0</v>
      </c>
      <c r="U50" s="7">
        <v>43.0</v>
      </c>
      <c r="V50" s="7">
        <v>63.0</v>
      </c>
      <c r="W50" s="7">
        <v>48.0</v>
      </c>
      <c r="X50" s="7">
        <v>88.0</v>
      </c>
      <c r="Y50" s="7">
        <v>61.0</v>
      </c>
      <c r="Z50" s="7">
        <v>71.0</v>
      </c>
      <c r="AA50" s="7">
        <v>20.0</v>
      </c>
      <c r="AB50" s="7">
        <v>71.0</v>
      </c>
      <c r="AC50" s="7">
        <v>58.0</v>
      </c>
      <c r="AD50" s="7">
        <v>32.0</v>
      </c>
    </row>
    <row r="51" ht="15.0" customHeight="1">
      <c r="K51" s="7">
        <v>30.0</v>
      </c>
      <c r="L51" s="7">
        <v>76.0</v>
      </c>
      <c r="M51" s="7">
        <v>53.0</v>
      </c>
      <c r="N51" s="7">
        <v>91.0</v>
      </c>
      <c r="O51" s="7">
        <v>46.0</v>
      </c>
      <c r="P51" s="7">
        <v>94.0</v>
      </c>
      <c r="Q51" s="7">
        <v>2.0</v>
      </c>
      <c r="R51" s="7">
        <v>64.0</v>
      </c>
      <c r="S51" s="7">
        <v>34.0</v>
      </c>
      <c r="T51" s="7">
        <v>41.0</v>
      </c>
      <c r="U51" s="7">
        <v>41.0</v>
      </c>
      <c r="V51" s="7">
        <v>26.0</v>
      </c>
      <c r="W51" s="7">
        <v>17.0</v>
      </c>
      <c r="X51" s="7">
        <v>44.0</v>
      </c>
      <c r="Y51" s="7">
        <v>46.0</v>
      </c>
      <c r="Z51" s="7">
        <v>100.0</v>
      </c>
      <c r="AA51" s="7">
        <v>63.0</v>
      </c>
      <c r="AB51" s="7">
        <v>29.0</v>
      </c>
      <c r="AC51" s="7">
        <v>24.0</v>
      </c>
      <c r="AD51" s="7">
        <v>7.0</v>
      </c>
    </row>
    <row r="52" ht="15.0" customHeight="1">
      <c r="K52" s="7">
        <v>93.0</v>
      </c>
      <c r="L52" s="7">
        <v>98.0</v>
      </c>
      <c r="M52" s="7">
        <v>84.0</v>
      </c>
      <c r="N52" s="7">
        <v>86.0</v>
      </c>
      <c r="O52" s="7">
        <v>97.0</v>
      </c>
      <c r="P52" s="7">
        <v>9.0</v>
      </c>
      <c r="Q52" s="7">
        <v>98.0</v>
      </c>
      <c r="R52" s="7">
        <v>94.0</v>
      </c>
      <c r="S52" s="7">
        <v>44.0</v>
      </c>
      <c r="T52" s="7">
        <v>61.0</v>
      </c>
      <c r="U52" s="7">
        <v>47.0</v>
      </c>
      <c r="V52" s="7">
        <v>37.0</v>
      </c>
      <c r="W52" s="7">
        <v>24.0</v>
      </c>
      <c r="X52" s="7">
        <v>28.0</v>
      </c>
      <c r="Y52" s="7">
        <v>75.0</v>
      </c>
      <c r="Z52" s="7">
        <v>84.0</v>
      </c>
      <c r="AA52" s="7">
        <v>24.0</v>
      </c>
      <c r="AB52" s="7">
        <v>96.0</v>
      </c>
      <c r="AC52" s="7">
        <v>11.0</v>
      </c>
      <c r="AD52" s="7">
        <v>4.0</v>
      </c>
    </row>
    <row r="53" ht="15.0" customHeight="1">
      <c r="K53" s="7">
        <v>32.0</v>
      </c>
      <c r="L53" s="7">
        <v>54.0</v>
      </c>
      <c r="M53" s="7">
        <v>80.0</v>
      </c>
      <c r="N53" s="7">
        <v>51.0</v>
      </c>
      <c r="O53" s="7">
        <v>59.0</v>
      </c>
      <c r="P53" s="7">
        <v>62.0</v>
      </c>
      <c r="Q53" s="7">
        <v>6.0</v>
      </c>
      <c r="R53" s="7">
        <v>8.0</v>
      </c>
      <c r="S53" s="7">
        <v>29.0</v>
      </c>
      <c r="T53" s="7">
        <v>4.0</v>
      </c>
      <c r="U53" s="7">
        <v>30.0</v>
      </c>
      <c r="V53" s="7">
        <v>63.0</v>
      </c>
      <c r="W53" s="7">
        <v>63.0</v>
      </c>
      <c r="X53" s="7">
        <v>77.0</v>
      </c>
      <c r="Y53" s="7">
        <v>3.0</v>
      </c>
      <c r="Z53" s="7">
        <v>11.0</v>
      </c>
      <c r="AA53" s="7">
        <v>68.0</v>
      </c>
      <c r="AB53" s="7">
        <v>60.0</v>
      </c>
      <c r="AC53" s="7">
        <v>60.0</v>
      </c>
      <c r="AD53" s="7">
        <v>52.0</v>
      </c>
    </row>
    <row r="54" ht="15.0" customHeight="1">
      <c r="K54" s="7">
        <v>35.0</v>
      </c>
      <c r="L54" s="7">
        <v>32.0</v>
      </c>
      <c r="M54" s="7">
        <v>25.0</v>
      </c>
      <c r="N54" s="7">
        <v>34.0</v>
      </c>
      <c r="O54" s="7">
        <v>37.0</v>
      </c>
      <c r="P54" s="7">
        <v>83.0</v>
      </c>
      <c r="Q54" s="7">
        <v>51.0</v>
      </c>
      <c r="R54" s="7">
        <v>54.0</v>
      </c>
      <c r="S54" s="7">
        <v>45.0</v>
      </c>
      <c r="T54" s="7">
        <v>52.0</v>
      </c>
      <c r="U54" s="7">
        <v>57.0</v>
      </c>
      <c r="V54" s="7">
        <v>4.0</v>
      </c>
      <c r="W54" s="7">
        <v>41.0</v>
      </c>
      <c r="X54" s="7">
        <v>22.0</v>
      </c>
      <c r="Y54" s="7">
        <v>37.0</v>
      </c>
      <c r="Z54" s="7">
        <v>31.0</v>
      </c>
      <c r="AA54" s="7">
        <v>48.0</v>
      </c>
      <c r="AB54" s="7">
        <v>24.0</v>
      </c>
      <c r="AC54" s="7">
        <v>53.0</v>
      </c>
      <c r="AD54" s="7">
        <v>36.0</v>
      </c>
    </row>
    <row r="55" ht="15.0" customHeight="1">
      <c r="K55" s="7">
        <v>82.0</v>
      </c>
      <c r="L55" s="7">
        <v>86.0</v>
      </c>
      <c r="M55" s="7">
        <v>46.0</v>
      </c>
      <c r="N55" s="7">
        <v>28.0</v>
      </c>
      <c r="O55" s="7">
        <v>54.0</v>
      </c>
      <c r="P55" s="7">
        <v>56.0</v>
      </c>
      <c r="Q55" s="7">
        <v>26.0</v>
      </c>
      <c r="R55" s="7">
        <v>57.0</v>
      </c>
      <c r="S55" s="7">
        <v>3.0</v>
      </c>
      <c r="T55" s="7">
        <v>67.0</v>
      </c>
      <c r="U55" s="7">
        <v>91.0</v>
      </c>
      <c r="V55" s="7">
        <v>83.0</v>
      </c>
      <c r="W55" s="7">
        <v>73.0</v>
      </c>
      <c r="X55" s="7">
        <v>74.0</v>
      </c>
      <c r="Y55" s="7">
        <v>6.0</v>
      </c>
      <c r="Z55" s="7">
        <v>54.0</v>
      </c>
      <c r="AA55" s="7">
        <v>46.0</v>
      </c>
      <c r="AB55" s="7">
        <v>32.0</v>
      </c>
      <c r="AC55" s="7">
        <v>19.0</v>
      </c>
      <c r="AD55" s="7">
        <v>80.0</v>
      </c>
    </row>
    <row r="56" ht="15.0" customHeight="1">
      <c r="K56" s="7">
        <v>23.0</v>
      </c>
      <c r="L56" s="7">
        <v>94.0</v>
      </c>
      <c r="M56" s="7">
        <v>71.0</v>
      </c>
      <c r="N56" s="7">
        <v>95.0</v>
      </c>
      <c r="O56" s="7">
        <v>56.0</v>
      </c>
      <c r="P56" s="7">
        <v>37.0</v>
      </c>
      <c r="Q56" s="7">
        <v>97.0</v>
      </c>
      <c r="R56" s="7">
        <v>84.0</v>
      </c>
      <c r="S56" s="7">
        <v>7.0</v>
      </c>
      <c r="T56" s="7">
        <v>68.0</v>
      </c>
      <c r="U56" s="7">
        <v>8.0</v>
      </c>
      <c r="V56" s="7">
        <v>51.0</v>
      </c>
      <c r="W56" s="7">
        <v>24.0</v>
      </c>
      <c r="X56" s="7">
        <v>19.0</v>
      </c>
      <c r="Y56" s="7">
        <v>55.0</v>
      </c>
      <c r="Z56" s="7">
        <v>32.0</v>
      </c>
      <c r="AA56" s="7">
        <v>8.0</v>
      </c>
      <c r="AB56" s="7">
        <v>2.0</v>
      </c>
      <c r="AC56" s="7">
        <v>67.0</v>
      </c>
      <c r="AD56" s="7">
        <v>19.0</v>
      </c>
    </row>
    <row r="57" ht="15.0" customHeight="1">
      <c r="K57" s="7">
        <v>59.0</v>
      </c>
      <c r="L57" s="7">
        <v>62.0</v>
      </c>
      <c r="M57" s="7">
        <v>88.0</v>
      </c>
      <c r="N57" s="7">
        <v>21.0</v>
      </c>
      <c r="O57" s="7">
        <v>2.0</v>
      </c>
      <c r="P57" s="7">
        <v>57.0</v>
      </c>
      <c r="Q57" s="7">
        <v>19.0</v>
      </c>
      <c r="R57" s="7">
        <v>66.0</v>
      </c>
      <c r="S57" s="7">
        <v>65.0</v>
      </c>
      <c r="T57" s="7">
        <v>32.0</v>
      </c>
      <c r="U57" s="7">
        <v>89.0</v>
      </c>
      <c r="V57" s="7">
        <v>11.0</v>
      </c>
      <c r="W57" s="7">
        <v>58.0</v>
      </c>
      <c r="X57" s="7">
        <v>49.0</v>
      </c>
      <c r="Y57" s="7">
        <v>47.0</v>
      </c>
      <c r="Z57" s="7">
        <v>38.0</v>
      </c>
      <c r="AA57" s="7">
        <v>28.0</v>
      </c>
      <c r="AB57" s="7">
        <v>49.0</v>
      </c>
      <c r="AC57" s="7">
        <v>39.0</v>
      </c>
      <c r="AD57" s="7">
        <v>31.0</v>
      </c>
    </row>
    <row r="58" ht="15.0" customHeight="1">
      <c r="K58" s="7">
        <v>17.0</v>
      </c>
      <c r="L58" s="7">
        <v>19.0</v>
      </c>
      <c r="M58" s="7">
        <v>95.0</v>
      </c>
      <c r="N58" s="7">
        <v>63.0</v>
      </c>
      <c r="O58" s="7">
        <v>4.0</v>
      </c>
      <c r="P58" s="7">
        <v>99.0</v>
      </c>
      <c r="Q58" s="7">
        <v>93.0</v>
      </c>
      <c r="R58" s="7">
        <v>50.0</v>
      </c>
      <c r="S58" s="7">
        <v>100.0</v>
      </c>
      <c r="T58" s="7">
        <v>2.0</v>
      </c>
      <c r="U58" s="7">
        <v>28.0</v>
      </c>
      <c r="V58" s="7">
        <v>34.0</v>
      </c>
      <c r="W58" s="7">
        <v>92.0</v>
      </c>
      <c r="X58" s="7">
        <v>64.0</v>
      </c>
      <c r="Y58" s="7">
        <v>34.0</v>
      </c>
      <c r="Z58" s="7">
        <v>58.0</v>
      </c>
      <c r="AA58" s="7">
        <v>32.0</v>
      </c>
      <c r="AB58" s="7">
        <v>14.0</v>
      </c>
      <c r="AC58" s="7">
        <v>27.0</v>
      </c>
      <c r="AD58" s="7">
        <v>14.0</v>
      </c>
    </row>
    <row r="59" ht="15.0" customHeight="1">
      <c r="K59" s="7">
        <v>4.0</v>
      </c>
      <c r="L59" s="7">
        <v>62.0</v>
      </c>
      <c r="M59" s="7">
        <v>36.0</v>
      </c>
      <c r="N59" s="7">
        <v>55.0</v>
      </c>
      <c r="O59" s="7">
        <v>37.0</v>
      </c>
      <c r="P59" s="7">
        <v>49.0</v>
      </c>
      <c r="Q59" s="7">
        <v>11.0</v>
      </c>
      <c r="R59" s="7">
        <v>62.0</v>
      </c>
      <c r="S59" s="7">
        <v>7.0</v>
      </c>
      <c r="T59" s="7">
        <v>70.0</v>
      </c>
      <c r="U59" s="7">
        <v>31.0</v>
      </c>
      <c r="V59" s="7">
        <v>11.0</v>
      </c>
      <c r="W59" s="7">
        <v>67.0</v>
      </c>
      <c r="X59" s="7">
        <v>64.0</v>
      </c>
      <c r="Y59" s="7">
        <v>54.0</v>
      </c>
      <c r="Z59" s="7">
        <v>37.0</v>
      </c>
      <c r="AA59" s="7">
        <v>90.0</v>
      </c>
      <c r="AB59" s="7">
        <v>40.0</v>
      </c>
      <c r="AC59" s="7">
        <v>81.0</v>
      </c>
      <c r="AD59" s="7">
        <v>97.0</v>
      </c>
    </row>
    <row r="60" ht="15.0" customHeight="1">
      <c r="K60" s="7">
        <v>67.0</v>
      </c>
      <c r="L60" s="7">
        <v>58.0</v>
      </c>
      <c r="M60" s="7">
        <v>54.0</v>
      </c>
      <c r="N60" s="7">
        <v>91.0</v>
      </c>
      <c r="O60" s="7">
        <v>39.0</v>
      </c>
      <c r="P60" s="7">
        <v>76.0</v>
      </c>
      <c r="Q60" s="7">
        <v>25.0</v>
      </c>
      <c r="R60" s="7">
        <v>22.0</v>
      </c>
      <c r="S60" s="7">
        <v>55.0</v>
      </c>
      <c r="T60" s="7">
        <v>23.0</v>
      </c>
      <c r="U60" s="7">
        <v>23.0</v>
      </c>
      <c r="V60" s="7">
        <v>66.0</v>
      </c>
      <c r="W60" s="7">
        <v>74.0</v>
      </c>
      <c r="X60" s="7">
        <v>49.0</v>
      </c>
      <c r="Y60" s="7">
        <v>57.0</v>
      </c>
      <c r="Z60" s="7">
        <v>66.0</v>
      </c>
      <c r="AA60" s="7">
        <v>3.0</v>
      </c>
      <c r="AB60" s="7">
        <v>23.0</v>
      </c>
      <c r="AC60" s="7">
        <v>17.0</v>
      </c>
      <c r="AD60" s="7">
        <v>76.0</v>
      </c>
    </row>
    <row r="61" ht="15.0" customHeight="1">
      <c r="K61" s="7">
        <v>17.0</v>
      </c>
      <c r="L61" s="7">
        <v>41.0</v>
      </c>
      <c r="M61" s="7">
        <v>21.0</v>
      </c>
      <c r="N61" s="7">
        <v>18.0</v>
      </c>
      <c r="O61" s="7">
        <v>24.0</v>
      </c>
      <c r="P61" s="7">
        <v>6.0</v>
      </c>
      <c r="Q61" s="7">
        <v>65.0</v>
      </c>
      <c r="R61" s="7">
        <v>10.0</v>
      </c>
      <c r="S61" s="7">
        <v>83.0</v>
      </c>
      <c r="T61" s="7">
        <v>45.0</v>
      </c>
      <c r="U61" s="7">
        <v>42.0</v>
      </c>
      <c r="V61" s="7">
        <v>84.0</v>
      </c>
      <c r="W61" s="7">
        <v>57.0</v>
      </c>
      <c r="X61" s="7">
        <v>73.0</v>
      </c>
      <c r="Y61" s="7">
        <v>25.0</v>
      </c>
      <c r="Z61" s="7">
        <v>58.0</v>
      </c>
      <c r="AA61" s="7">
        <v>52.0</v>
      </c>
      <c r="AB61" s="7">
        <v>26.0</v>
      </c>
      <c r="AC61" s="7">
        <v>91.0</v>
      </c>
      <c r="AD61" s="7">
        <v>48.0</v>
      </c>
    </row>
    <row r="62" ht="15.0" customHeight="1">
      <c r="K62" s="7">
        <v>71.0</v>
      </c>
      <c r="L62" s="7">
        <v>8.0</v>
      </c>
      <c r="M62" s="7">
        <v>45.0</v>
      </c>
      <c r="N62" s="7">
        <v>90.0</v>
      </c>
      <c r="O62" s="7">
        <v>1.0</v>
      </c>
      <c r="P62" s="7">
        <v>34.0</v>
      </c>
      <c r="Q62" s="7">
        <v>11.0</v>
      </c>
      <c r="R62" s="7">
        <v>60.0</v>
      </c>
      <c r="S62" s="7">
        <v>21.0</v>
      </c>
      <c r="T62" s="7">
        <v>93.0</v>
      </c>
      <c r="U62" s="7">
        <v>63.0</v>
      </c>
      <c r="V62" s="7">
        <v>88.0</v>
      </c>
      <c r="W62" s="7">
        <v>93.0</v>
      </c>
      <c r="X62" s="7">
        <v>15.0</v>
      </c>
      <c r="Y62" s="7">
        <v>18.0</v>
      </c>
      <c r="Z62" s="7">
        <v>40.0</v>
      </c>
      <c r="AA62" s="7">
        <v>35.0</v>
      </c>
      <c r="AB62" s="7">
        <v>16.0</v>
      </c>
      <c r="AC62" s="7">
        <v>98.0</v>
      </c>
      <c r="AD62" s="7">
        <v>26.0</v>
      </c>
    </row>
    <row r="63" ht="15.0" customHeight="1">
      <c r="K63" s="7">
        <v>48.0</v>
      </c>
      <c r="L63" s="7">
        <v>41.0</v>
      </c>
      <c r="M63" s="7">
        <v>36.0</v>
      </c>
      <c r="N63" s="7">
        <v>7.0</v>
      </c>
      <c r="O63" s="7">
        <v>69.0</v>
      </c>
      <c r="P63" s="7">
        <v>54.0</v>
      </c>
      <c r="Q63" s="7">
        <v>5.0</v>
      </c>
      <c r="R63" s="7">
        <v>9.0</v>
      </c>
      <c r="S63" s="7">
        <v>46.0</v>
      </c>
      <c r="T63" s="7">
        <v>46.0</v>
      </c>
      <c r="U63" s="7">
        <v>60.0</v>
      </c>
      <c r="V63" s="7">
        <v>90.0</v>
      </c>
      <c r="W63" s="7">
        <v>18.0</v>
      </c>
      <c r="X63" s="7">
        <v>3.0</v>
      </c>
      <c r="Y63" s="7">
        <v>10.0</v>
      </c>
      <c r="Z63" s="7">
        <v>84.0</v>
      </c>
      <c r="AA63" s="7">
        <v>79.0</v>
      </c>
      <c r="AB63" s="7">
        <v>47.0</v>
      </c>
      <c r="AC63" s="7">
        <v>67.0</v>
      </c>
      <c r="AD63" s="7">
        <v>41.0</v>
      </c>
    </row>
    <row r="64" ht="15.0" customHeight="1">
      <c r="K64" s="7">
        <v>29.0</v>
      </c>
      <c r="L64" s="7">
        <v>97.0</v>
      </c>
      <c r="M64" s="7">
        <v>30.0</v>
      </c>
      <c r="N64" s="7">
        <v>76.0</v>
      </c>
      <c r="O64" s="7">
        <v>59.0</v>
      </c>
      <c r="P64" s="7">
        <v>85.0</v>
      </c>
      <c r="Q64" s="7">
        <v>39.0</v>
      </c>
      <c r="R64" s="7">
        <v>96.0</v>
      </c>
      <c r="S64" s="7">
        <v>30.0</v>
      </c>
      <c r="T64" s="7">
        <v>40.0</v>
      </c>
      <c r="U64" s="7">
        <v>26.0</v>
      </c>
      <c r="V64" s="7">
        <v>36.0</v>
      </c>
      <c r="W64" s="7">
        <v>82.0</v>
      </c>
      <c r="X64" s="7">
        <v>50.0</v>
      </c>
      <c r="Y64" s="7">
        <v>80.0</v>
      </c>
      <c r="Z64" s="7">
        <v>68.0</v>
      </c>
      <c r="AA64" s="7">
        <v>96.0</v>
      </c>
      <c r="AB64" s="7">
        <v>82.0</v>
      </c>
      <c r="AC64" s="7">
        <v>17.0</v>
      </c>
      <c r="AD64" s="7">
        <v>97.0</v>
      </c>
    </row>
    <row r="65" ht="15.0" customHeight="1">
      <c r="K65" s="7">
        <v>58.0</v>
      </c>
      <c r="L65" s="7">
        <v>15.0</v>
      </c>
      <c r="M65" s="7">
        <v>37.0</v>
      </c>
      <c r="N65" s="7">
        <v>56.0</v>
      </c>
      <c r="O65" s="7">
        <v>25.0</v>
      </c>
      <c r="P65" s="7">
        <v>71.0</v>
      </c>
      <c r="Q65" s="7">
        <v>3.0</v>
      </c>
      <c r="R65" s="7">
        <v>78.0</v>
      </c>
      <c r="S65" s="7">
        <v>83.0</v>
      </c>
      <c r="T65" s="7">
        <v>65.0</v>
      </c>
      <c r="U65" s="7">
        <v>98.0</v>
      </c>
      <c r="V65" s="7">
        <v>46.0</v>
      </c>
      <c r="W65" s="7">
        <v>78.0</v>
      </c>
      <c r="X65" s="7">
        <v>59.0</v>
      </c>
      <c r="Y65" s="7">
        <v>25.0</v>
      </c>
      <c r="Z65" s="7">
        <v>9.0</v>
      </c>
      <c r="AA65" s="7">
        <v>28.0</v>
      </c>
      <c r="AB65" s="7">
        <v>74.0</v>
      </c>
      <c r="AC65" s="7">
        <v>1.0</v>
      </c>
      <c r="AD65" s="7">
        <v>62.0</v>
      </c>
    </row>
    <row r="66" ht="15.0" customHeight="1">
      <c r="K66" s="7">
        <v>64.0</v>
      </c>
      <c r="L66" s="7">
        <v>66.0</v>
      </c>
      <c r="M66" s="7">
        <v>57.0</v>
      </c>
      <c r="N66" s="7">
        <v>26.0</v>
      </c>
      <c r="O66" s="7">
        <v>39.0</v>
      </c>
      <c r="P66" s="7">
        <v>63.0</v>
      </c>
      <c r="Q66" s="7">
        <v>17.0</v>
      </c>
      <c r="R66" s="7">
        <v>46.0</v>
      </c>
      <c r="S66" s="7">
        <v>76.0</v>
      </c>
      <c r="T66" s="7">
        <v>99.0</v>
      </c>
      <c r="U66" s="7">
        <v>14.0</v>
      </c>
      <c r="V66" s="7">
        <v>37.0</v>
      </c>
      <c r="W66" s="7">
        <v>30.0</v>
      </c>
      <c r="X66" s="7">
        <v>96.0</v>
      </c>
      <c r="Y66" s="7">
        <v>5.0</v>
      </c>
      <c r="Z66" s="7">
        <v>76.0</v>
      </c>
      <c r="AA66" s="7">
        <v>49.0</v>
      </c>
      <c r="AB66" s="7">
        <v>65.0</v>
      </c>
      <c r="AC66" s="7">
        <v>52.0</v>
      </c>
      <c r="AD66" s="7">
        <v>50.0</v>
      </c>
    </row>
    <row r="67" ht="15.0" customHeight="1">
      <c r="K67" s="7">
        <v>14.0</v>
      </c>
      <c r="L67" s="7">
        <v>48.0</v>
      </c>
      <c r="M67" s="7">
        <v>78.0</v>
      </c>
      <c r="N67" s="7">
        <v>6.0</v>
      </c>
      <c r="O67" s="7">
        <v>72.0</v>
      </c>
      <c r="P67" s="7">
        <v>26.0</v>
      </c>
      <c r="Q67" s="7">
        <v>1.0</v>
      </c>
      <c r="R67" s="7">
        <v>84.0</v>
      </c>
      <c r="S67" s="7">
        <v>26.0</v>
      </c>
      <c r="T67" s="7">
        <v>48.0</v>
      </c>
      <c r="U67" s="7">
        <v>29.0</v>
      </c>
      <c r="V67" s="7">
        <v>43.0</v>
      </c>
      <c r="W67" s="7">
        <v>21.0</v>
      </c>
      <c r="X67" s="7">
        <v>16.0</v>
      </c>
      <c r="Y67" s="7">
        <v>65.0</v>
      </c>
      <c r="Z67" s="7">
        <v>24.0</v>
      </c>
      <c r="AA67" s="7">
        <v>16.0</v>
      </c>
      <c r="AB67" s="7">
        <v>82.0</v>
      </c>
      <c r="AC67" s="7">
        <v>99.0</v>
      </c>
      <c r="AD67" s="7">
        <v>56.0</v>
      </c>
    </row>
    <row r="68" ht="15.0" customHeight="1">
      <c r="K68" s="7">
        <v>67.0</v>
      </c>
      <c r="L68" s="7">
        <v>56.0</v>
      </c>
      <c r="M68" s="7">
        <v>76.0</v>
      </c>
      <c r="N68" s="7">
        <v>7.0</v>
      </c>
      <c r="O68" s="7">
        <v>97.0</v>
      </c>
      <c r="P68" s="7">
        <v>89.0</v>
      </c>
      <c r="Q68" s="7">
        <v>44.0</v>
      </c>
      <c r="R68" s="7">
        <v>99.0</v>
      </c>
      <c r="S68" s="7">
        <v>19.0</v>
      </c>
      <c r="T68" s="7">
        <v>73.0</v>
      </c>
      <c r="U68" s="7">
        <v>67.0</v>
      </c>
      <c r="V68" s="7">
        <v>47.0</v>
      </c>
      <c r="W68" s="7">
        <v>34.0</v>
      </c>
      <c r="X68" s="7">
        <v>84.0</v>
      </c>
      <c r="Y68" s="7">
        <v>85.0</v>
      </c>
      <c r="Z68" s="7">
        <v>42.0</v>
      </c>
      <c r="AA68" s="7">
        <v>95.0</v>
      </c>
      <c r="AB68" s="7">
        <v>78.0</v>
      </c>
      <c r="AC68" s="7">
        <v>91.0</v>
      </c>
      <c r="AD68" s="7">
        <v>97.0</v>
      </c>
    </row>
    <row r="69" ht="15.0" customHeight="1">
      <c r="K69" s="7">
        <v>90.0</v>
      </c>
      <c r="L69" s="7">
        <v>97.0</v>
      </c>
      <c r="M69" s="7">
        <v>41.0</v>
      </c>
      <c r="N69" s="7">
        <v>63.0</v>
      </c>
      <c r="O69" s="7">
        <v>79.0</v>
      </c>
      <c r="P69" s="7">
        <v>20.0</v>
      </c>
      <c r="Q69" s="7">
        <v>90.0</v>
      </c>
      <c r="R69" s="7">
        <v>95.0</v>
      </c>
      <c r="S69" s="7">
        <v>87.0</v>
      </c>
      <c r="T69" s="7">
        <v>92.0</v>
      </c>
      <c r="U69" s="7">
        <v>71.0</v>
      </c>
      <c r="V69" s="7">
        <v>50.0</v>
      </c>
      <c r="W69" s="7">
        <v>68.0</v>
      </c>
      <c r="X69" s="7">
        <v>16.0</v>
      </c>
      <c r="Y69" s="7">
        <v>50.0</v>
      </c>
      <c r="Z69" s="7">
        <v>17.0</v>
      </c>
      <c r="AA69" s="7">
        <v>53.0</v>
      </c>
      <c r="AB69" s="7">
        <v>37.0</v>
      </c>
      <c r="AC69" s="7">
        <v>33.0</v>
      </c>
      <c r="AD69" s="7">
        <v>94.0</v>
      </c>
    </row>
    <row r="70" ht="15.0" customHeight="1">
      <c r="K70" s="7">
        <v>83.0</v>
      </c>
      <c r="L70" s="7">
        <v>17.0</v>
      </c>
      <c r="M70" s="7">
        <v>24.0</v>
      </c>
      <c r="N70" s="7">
        <v>75.0</v>
      </c>
      <c r="O70" s="7">
        <v>31.0</v>
      </c>
      <c r="P70" s="7">
        <v>11.0</v>
      </c>
      <c r="Q70" s="7">
        <v>98.0</v>
      </c>
      <c r="R70" s="7">
        <v>72.0</v>
      </c>
      <c r="S70" s="7">
        <v>91.0</v>
      </c>
      <c r="T70" s="7">
        <v>5.0</v>
      </c>
      <c r="U70" s="7">
        <v>65.0</v>
      </c>
      <c r="V70" s="7">
        <v>100.0</v>
      </c>
      <c r="W70" s="7">
        <v>75.0</v>
      </c>
      <c r="X70" s="7">
        <v>83.0</v>
      </c>
      <c r="Y70" s="7">
        <v>59.0</v>
      </c>
      <c r="Z70" s="7">
        <v>92.0</v>
      </c>
      <c r="AA70" s="7">
        <v>40.0</v>
      </c>
      <c r="AB70" s="7">
        <v>73.0</v>
      </c>
      <c r="AC70" s="7">
        <v>19.0</v>
      </c>
      <c r="AD70" s="7">
        <v>70.0</v>
      </c>
    </row>
    <row r="71" ht="15.0" customHeight="1">
      <c r="K71" s="7">
        <v>21.0</v>
      </c>
      <c r="L71" s="7">
        <v>32.0</v>
      </c>
      <c r="M71" s="7">
        <v>27.0</v>
      </c>
      <c r="N71" s="7">
        <v>46.0</v>
      </c>
      <c r="O71" s="7">
        <v>59.0</v>
      </c>
      <c r="P71" s="7">
        <v>22.0</v>
      </c>
      <c r="Q71" s="7">
        <v>82.0</v>
      </c>
      <c r="R71" s="7">
        <v>12.0</v>
      </c>
      <c r="S71" s="7">
        <v>65.0</v>
      </c>
      <c r="T71" s="7">
        <v>48.0</v>
      </c>
      <c r="U71" s="7">
        <v>24.0</v>
      </c>
      <c r="V71" s="7">
        <v>83.0</v>
      </c>
      <c r="W71" s="7">
        <v>93.0</v>
      </c>
      <c r="X71" s="7">
        <v>88.0</v>
      </c>
      <c r="Y71" s="7">
        <v>84.0</v>
      </c>
      <c r="Z71" s="7">
        <v>64.0</v>
      </c>
      <c r="AA71" s="7">
        <v>85.0</v>
      </c>
      <c r="AB71" s="7">
        <v>41.0</v>
      </c>
      <c r="AC71" s="7">
        <v>63.0</v>
      </c>
      <c r="AD71" s="7">
        <v>49.0</v>
      </c>
    </row>
    <row r="72" ht="15.0" customHeight="1">
      <c r="K72" s="7">
        <v>14.0</v>
      </c>
      <c r="L72" s="7">
        <v>27.0</v>
      </c>
      <c r="M72" s="7">
        <v>3.0</v>
      </c>
      <c r="N72" s="7">
        <v>62.0</v>
      </c>
      <c r="O72" s="7">
        <v>48.0</v>
      </c>
      <c r="P72" s="7">
        <v>39.0</v>
      </c>
      <c r="Q72" s="7">
        <v>43.0</v>
      </c>
      <c r="R72" s="7">
        <v>8.0</v>
      </c>
      <c r="S72" s="7">
        <v>81.0</v>
      </c>
      <c r="T72" s="7">
        <v>19.0</v>
      </c>
      <c r="U72" s="7">
        <v>36.0</v>
      </c>
      <c r="V72" s="7">
        <v>76.0</v>
      </c>
      <c r="W72" s="7">
        <v>57.0</v>
      </c>
      <c r="X72" s="7">
        <v>69.0</v>
      </c>
      <c r="Y72" s="7">
        <v>70.0</v>
      </c>
      <c r="Z72" s="7">
        <v>52.0</v>
      </c>
      <c r="AA72" s="7">
        <v>39.0</v>
      </c>
      <c r="AB72" s="7">
        <v>10.0</v>
      </c>
      <c r="AC72" s="7">
        <v>16.0</v>
      </c>
      <c r="AD72" s="7">
        <v>39.0</v>
      </c>
    </row>
    <row r="73" ht="15.0" customHeight="1">
      <c r="K73" s="7">
        <v>38.0</v>
      </c>
      <c r="L73" s="7">
        <v>87.0</v>
      </c>
      <c r="M73" s="7">
        <v>57.0</v>
      </c>
      <c r="N73" s="7">
        <v>5.0</v>
      </c>
      <c r="O73" s="7">
        <v>39.0</v>
      </c>
      <c r="P73" s="7">
        <v>100.0</v>
      </c>
      <c r="Q73" s="7">
        <v>56.0</v>
      </c>
      <c r="R73" s="7">
        <v>61.0</v>
      </c>
      <c r="S73" s="7">
        <v>5.0</v>
      </c>
      <c r="T73" s="7">
        <v>62.0</v>
      </c>
      <c r="U73" s="7">
        <v>84.0</v>
      </c>
      <c r="V73" s="7">
        <v>84.0</v>
      </c>
      <c r="W73" s="7">
        <v>11.0</v>
      </c>
      <c r="X73" s="7">
        <v>3.0</v>
      </c>
      <c r="Y73" s="7">
        <v>80.0</v>
      </c>
      <c r="Z73" s="7">
        <v>49.0</v>
      </c>
      <c r="AA73" s="7">
        <v>5.0</v>
      </c>
      <c r="AB73" s="7">
        <v>24.0</v>
      </c>
      <c r="AC73" s="7">
        <v>37.0</v>
      </c>
      <c r="AD73" s="7">
        <v>67.0</v>
      </c>
    </row>
    <row r="74" ht="15.0" customHeight="1">
      <c r="K74" s="7">
        <v>64.0</v>
      </c>
      <c r="L74" s="7">
        <v>15.0</v>
      </c>
      <c r="M74" s="7">
        <v>57.0</v>
      </c>
      <c r="N74" s="7">
        <v>23.0</v>
      </c>
      <c r="O74" s="7">
        <v>94.0</v>
      </c>
      <c r="P74" s="7">
        <v>63.0</v>
      </c>
      <c r="Q74" s="7">
        <v>96.0</v>
      </c>
      <c r="R74" s="7">
        <v>6.0</v>
      </c>
      <c r="S74" s="7">
        <v>54.0</v>
      </c>
      <c r="T74" s="7">
        <v>27.0</v>
      </c>
      <c r="U74" s="7">
        <v>1.0</v>
      </c>
      <c r="V74" s="7">
        <v>58.0</v>
      </c>
      <c r="W74" s="7">
        <v>23.0</v>
      </c>
      <c r="X74" s="7">
        <v>46.0</v>
      </c>
      <c r="Y74" s="7">
        <v>28.0</v>
      </c>
      <c r="Z74" s="7">
        <v>58.0</v>
      </c>
      <c r="AA74" s="7">
        <v>84.0</v>
      </c>
      <c r="AB74" s="7">
        <v>17.0</v>
      </c>
      <c r="AC74" s="7">
        <v>80.0</v>
      </c>
      <c r="AD74" s="7">
        <v>4.0</v>
      </c>
    </row>
    <row r="75" ht="15.0" customHeight="1">
      <c r="K75" s="7">
        <v>10.0</v>
      </c>
      <c r="L75" s="7">
        <v>24.0</v>
      </c>
      <c r="M75" s="7">
        <v>39.0</v>
      </c>
      <c r="N75" s="7">
        <v>52.0</v>
      </c>
      <c r="O75" s="7">
        <v>80.0</v>
      </c>
      <c r="P75" s="7">
        <v>100.0</v>
      </c>
      <c r="Q75" s="7">
        <v>28.0</v>
      </c>
      <c r="R75" s="7">
        <v>88.0</v>
      </c>
      <c r="S75" s="7">
        <v>21.0</v>
      </c>
      <c r="T75" s="7">
        <v>15.0</v>
      </c>
      <c r="U75" s="7">
        <v>62.0</v>
      </c>
      <c r="V75" s="7">
        <v>70.0</v>
      </c>
      <c r="W75" s="7">
        <v>91.0</v>
      </c>
      <c r="X75" s="7">
        <v>48.0</v>
      </c>
      <c r="Y75" s="7">
        <v>36.0</v>
      </c>
      <c r="Z75" s="7">
        <v>56.0</v>
      </c>
      <c r="AA75" s="7">
        <v>15.0</v>
      </c>
      <c r="AB75" s="7">
        <v>88.0</v>
      </c>
      <c r="AC75" s="7">
        <v>39.0</v>
      </c>
      <c r="AD75" s="7">
        <v>93.0</v>
      </c>
    </row>
    <row r="76" ht="15.0" customHeight="1">
      <c r="K76" s="7">
        <v>53.0</v>
      </c>
      <c r="L76" s="7">
        <v>10.0</v>
      </c>
      <c r="M76" s="7">
        <v>66.0</v>
      </c>
      <c r="N76" s="7">
        <v>31.0</v>
      </c>
      <c r="O76" s="7">
        <v>7.0</v>
      </c>
      <c r="P76" s="7">
        <v>99.0</v>
      </c>
      <c r="Q76" s="7">
        <v>48.0</v>
      </c>
      <c r="R76" s="7">
        <v>21.0</v>
      </c>
      <c r="S76" s="7">
        <v>85.0</v>
      </c>
      <c r="T76" s="7">
        <v>20.0</v>
      </c>
      <c r="U76" s="7">
        <v>63.0</v>
      </c>
      <c r="V76" s="7">
        <v>37.0</v>
      </c>
      <c r="W76" s="7">
        <v>20.0</v>
      </c>
      <c r="X76" s="7">
        <v>86.0</v>
      </c>
      <c r="Y76" s="7">
        <v>24.0</v>
      </c>
      <c r="Z76" s="7">
        <v>81.0</v>
      </c>
      <c r="AA76" s="7">
        <v>78.0</v>
      </c>
      <c r="AB76" s="7">
        <v>89.0</v>
      </c>
      <c r="AC76" s="7">
        <v>69.0</v>
      </c>
      <c r="AD76" s="7">
        <v>6.0</v>
      </c>
    </row>
    <row r="77" ht="15.0" customHeight="1">
      <c r="K77" s="7">
        <v>79.0</v>
      </c>
      <c r="L77" s="7">
        <v>70.0</v>
      </c>
      <c r="M77" s="7">
        <v>94.0</v>
      </c>
      <c r="N77" s="7">
        <v>39.0</v>
      </c>
      <c r="O77" s="7">
        <v>66.0</v>
      </c>
      <c r="P77" s="7">
        <v>37.0</v>
      </c>
      <c r="Q77" s="7">
        <v>7.0</v>
      </c>
      <c r="R77" s="7">
        <v>78.0</v>
      </c>
      <c r="S77" s="7">
        <v>57.0</v>
      </c>
      <c r="T77" s="7">
        <v>92.0</v>
      </c>
      <c r="U77" s="7">
        <v>31.0</v>
      </c>
      <c r="V77" s="7">
        <v>47.0</v>
      </c>
      <c r="W77" s="7">
        <v>61.0</v>
      </c>
      <c r="X77" s="7">
        <v>93.0</v>
      </c>
      <c r="Y77" s="7">
        <v>13.0</v>
      </c>
      <c r="Z77" s="7">
        <v>91.0</v>
      </c>
      <c r="AA77" s="7">
        <v>62.0</v>
      </c>
      <c r="AB77" s="7">
        <v>70.0</v>
      </c>
      <c r="AC77" s="7">
        <v>41.0</v>
      </c>
      <c r="AD77" s="7">
        <v>3.0</v>
      </c>
    </row>
    <row r="78" ht="15.0" customHeight="1">
      <c r="K78" s="7">
        <v>90.0</v>
      </c>
      <c r="L78" s="7">
        <v>19.0</v>
      </c>
      <c r="M78" s="7">
        <v>84.0</v>
      </c>
      <c r="N78" s="7">
        <v>3.0</v>
      </c>
      <c r="O78" s="7">
        <v>4.0</v>
      </c>
      <c r="P78" s="7">
        <v>48.0</v>
      </c>
      <c r="Q78" s="7">
        <v>34.0</v>
      </c>
      <c r="R78" s="7">
        <v>91.0</v>
      </c>
      <c r="S78" s="7">
        <v>41.0</v>
      </c>
      <c r="T78" s="7">
        <v>11.0</v>
      </c>
      <c r="U78" s="7">
        <v>41.0</v>
      </c>
      <c r="V78" s="7">
        <v>40.0</v>
      </c>
      <c r="W78" s="7">
        <v>59.0</v>
      </c>
      <c r="X78" s="7">
        <v>2.0</v>
      </c>
      <c r="Y78" s="7">
        <v>100.0</v>
      </c>
      <c r="Z78" s="7">
        <v>33.0</v>
      </c>
      <c r="AA78" s="7">
        <v>74.0</v>
      </c>
      <c r="AB78" s="7">
        <v>81.0</v>
      </c>
      <c r="AC78" s="7">
        <v>81.0</v>
      </c>
      <c r="AD78" s="7">
        <v>44.0</v>
      </c>
    </row>
    <row r="79" ht="15.0" customHeight="1">
      <c r="K79" s="7">
        <v>60.0</v>
      </c>
      <c r="L79" s="7">
        <v>59.0</v>
      </c>
      <c r="M79" s="7">
        <v>36.0</v>
      </c>
      <c r="N79" s="7">
        <v>83.0</v>
      </c>
      <c r="O79" s="7">
        <v>90.0</v>
      </c>
      <c r="P79" s="7">
        <v>42.0</v>
      </c>
      <c r="Q79" s="7">
        <v>45.0</v>
      </c>
      <c r="R79" s="7">
        <v>17.0</v>
      </c>
      <c r="S79" s="7">
        <v>64.0</v>
      </c>
      <c r="T79" s="7">
        <v>83.0</v>
      </c>
      <c r="U79" s="7">
        <v>9.0</v>
      </c>
      <c r="V79" s="7">
        <v>66.0</v>
      </c>
      <c r="W79" s="7">
        <v>92.0</v>
      </c>
      <c r="X79" s="7">
        <v>37.0</v>
      </c>
      <c r="Y79" s="7">
        <v>83.0</v>
      </c>
      <c r="Z79" s="7">
        <v>58.0</v>
      </c>
      <c r="AA79" s="7">
        <v>31.0</v>
      </c>
      <c r="AB79" s="7">
        <v>4.0</v>
      </c>
      <c r="AC79" s="7">
        <v>66.0</v>
      </c>
      <c r="AD79" s="7">
        <v>40.0</v>
      </c>
    </row>
    <row r="80" ht="15.0" customHeight="1">
      <c r="K80" s="7">
        <v>67.0</v>
      </c>
      <c r="L80" s="7">
        <v>9.0</v>
      </c>
      <c r="M80" s="7">
        <v>71.0</v>
      </c>
      <c r="N80" s="7">
        <v>3.0</v>
      </c>
      <c r="O80" s="7">
        <v>84.0</v>
      </c>
      <c r="P80" s="7">
        <v>2.0</v>
      </c>
      <c r="Q80" s="7">
        <v>95.0</v>
      </c>
      <c r="R80" s="7">
        <v>44.0</v>
      </c>
      <c r="S80" s="7">
        <v>67.0</v>
      </c>
      <c r="T80" s="7">
        <v>18.0</v>
      </c>
      <c r="U80" s="7">
        <v>14.0</v>
      </c>
      <c r="V80" s="7">
        <v>12.0</v>
      </c>
      <c r="W80" s="7">
        <v>31.0</v>
      </c>
      <c r="X80" s="7">
        <v>77.0</v>
      </c>
      <c r="Y80" s="7">
        <v>11.0</v>
      </c>
      <c r="Z80" s="7">
        <v>53.0</v>
      </c>
      <c r="AA80" s="7">
        <v>7.0</v>
      </c>
      <c r="AB80" s="7">
        <v>56.0</v>
      </c>
      <c r="AC80" s="7">
        <v>47.0</v>
      </c>
      <c r="AD80" s="7">
        <v>7.0</v>
      </c>
    </row>
    <row r="81" ht="15.0" customHeight="1">
      <c r="K81" s="7">
        <v>22.0</v>
      </c>
      <c r="L81" s="7">
        <v>53.0</v>
      </c>
      <c r="M81" s="7">
        <v>52.0</v>
      </c>
      <c r="N81" s="7">
        <v>45.0</v>
      </c>
      <c r="O81" s="7">
        <v>50.0</v>
      </c>
      <c r="P81" s="7">
        <v>20.0</v>
      </c>
      <c r="Q81" s="7">
        <v>39.0</v>
      </c>
      <c r="R81" s="7">
        <v>23.0</v>
      </c>
      <c r="S81" s="7">
        <v>68.0</v>
      </c>
      <c r="T81" s="7">
        <v>48.0</v>
      </c>
      <c r="U81" s="7">
        <v>12.0</v>
      </c>
      <c r="V81" s="7">
        <v>5.0</v>
      </c>
      <c r="W81" s="7">
        <v>79.0</v>
      </c>
      <c r="X81" s="7">
        <v>51.0</v>
      </c>
      <c r="Y81" s="7">
        <v>73.0</v>
      </c>
      <c r="Z81" s="7">
        <v>41.0</v>
      </c>
      <c r="AA81" s="7">
        <v>45.0</v>
      </c>
      <c r="AB81" s="7">
        <v>37.0</v>
      </c>
      <c r="AC81" s="7">
        <v>15.0</v>
      </c>
      <c r="AD81" s="7">
        <v>44.0</v>
      </c>
    </row>
    <row r="82" ht="15.0" customHeight="1">
      <c r="K82" s="7">
        <v>80.0</v>
      </c>
      <c r="L82" s="7">
        <v>17.0</v>
      </c>
      <c r="M82" s="7">
        <v>94.0</v>
      </c>
      <c r="N82" s="7">
        <v>59.0</v>
      </c>
      <c r="O82" s="7">
        <v>82.0</v>
      </c>
      <c r="P82" s="7">
        <v>93.0</v>
      </c>
      <c r="Q82" s="7">
        <v>50.0</v>
      </c>
      <c r="R82" s="7">
        <v>47.0</v>
      </c>
      <c r="S82" s="7">
        <v>67.0</v>
      </c>
      <c r="T82" s="7">
        <v>46.0</v>
      </c>
      <c r="U82" s="7">
        <v>19.0</v>
      </c>
      <c r="V82" s="7">
        <v>28.0</v>
      </c>
      <c r="W82" s="7">
        <v>23.0</v>
      </c>
      <c r="X82" s="7">
        <v>33.0</v>
      </c>
      <c r="Y82" s="7">
        <v>4.0</v>
      </c>
      <c r="Z82" s="7">
        <v>62.0</v>
      </c>
      <c r="AA82" s="7">
        <v>29.0</v>
      </c>
      <c r="AB82" s="7">
        <v>27.0</v>
      </c>
      <c r="AC82" s="7">
        <v>44.0</v>
      </c>
      <c r="AD82" s="7">
        <v>15.0</v>
      </c>
    </row>
    <row r="83" ht="15.0" customHeight="1">
      <c r="K83" s="7">
        <v>86.0</v>
      </c>
      <c r="L83" s="7">
        <v>16.0</v>
      </c>
      <c r="M83" s="7">
        <v>44.0</v>
      </c>
      <c r="N83" s="7">
        <v>67.0</v>
      </c>
      <c r="O83" s="7">
        <v>60.0</v>
      </c>
      <c r="P83" s="7">
        <v>14.0</v>
      </c>
      <c r="Q83" s="7">
        <v>38.0</v>
      </c>
      <c r="R83" s="7">
        <v>99.0</v>
      </c>
      <c r="S83" s="7">
        <v>57.0</v>
      </c>
      <c r="T83" s="7">
        <v>37.0</v>
      </c>
      <c r="U83" s="7">
        <v>53.0</v>
      </c>
      <c r="V83" s="7">
        <v>48.0</v>
      </c>
      <c r="W83" s="7">
        <v>92.0</v>
      </c>
      <c r="X83" s="7">
        <v>63.0</v>
      </c>
      <c r="Y83" s="7">
        <v>14.0</v>
      </c>
      <c r="Z83" s="7">
        <v>15.0</v>
      </c>
      <c r="AA83" s="7">
        <v>52.0</v>
      </c>
      <c r="AB83" s="7">
        <v>50.0</v>
      </c>
      <c r="AC83" s="7">
        <v>92.0</v>
      </c>
      <c r="AD83" s="7">
        <v>43.0</v>
      </c>
    </row>
    <row r="84" ht="15.0" customHeight="1">
      <c r="K84" s="7">
        <v>41.0</v>
      </c>
      <c r="L84" s="7">
        <v>46.0</v>
      </c>
      <c r="M84" s="7">
        <v>51.0</v>
      </c>
      <c r="N84" s="7">
        <v>42.0</v>
      </c>
      <c r="O84" s="7">
        <v>50.0</v>
      </c>
      <c r="P84" s="7">
        <v>52.0</v>
      </c>
      <c r="Q84" s="7">
        <v>38.0</v>
      </c>
      <c r="R84" s="7">
        <v>16.0</v>
      </c>
      <c r="S84" s="7">
        <v>49.0</v>
      </c>
      <c r="T84" s="7">
        <v>60.0</v>
      </c>
      <c r="U84" s="7">
        <v>66.0</v>
      </c>
      <c r="V84" s="7">
        <v>4.0</v>
      </c>
      <c r="W84" s="7">
        <v>10.0</v>
      </c>
      <c r="X84" s="7">
        <v>61.0</v>
      </c>
      <c r="Y84" s="7">
        <v>75.0</v>
      </c>
      <c r="Z84" s="7">
        <v>62.0</v>
      </c>
      <c r="AA84" s="7">
        <v>89.0</v>
      </c>
      <c r="AB84" s="7">
        <v>19.0</v>
      </c>
      <c r="AC84" s="7">
        <v>47.0</v>
      </c>
      <c r="AD84" s="7">
        <v>48.0</v>
      </c>
    </row>
    <row r="85" ht="15.0" customHeight="1">
      <c r="K85" s="7">
        <v>8.0</v>
      </c>
      <c r="L85" s="7">
        <v>66.0</v>
      </c>
      <c r="M85" s="7">
        <v>13.0</v>
      </c>
      <c r="N85" s="7">
        <v>63.0</v>
      </c>
      <c r="O85" s="7">
        <v>76.0</v>
      </c>
      <c r="P85" s="7">
        <v>23.0</v>
      </c>
      <c r="Q85" s="7">
        <v>58.0</v>
      </c>
      <c r="R85" s="7">
        <v>1.0</v>
      </c>
      <c r="S85" s="7">
        <v>70.0</v>
      </c>
      <c r="T85" s="7">
        <v>47.0</v>
      </c>
      <c r="U85" s="7">
        <v>15.0</v>
      </c>
      <c r="V85" s="7">
        <v>11.0</v>
      </c>
      <c r="W85" s="7">
        <v>25.0</v>
      </c>
      <c r="X85" s="7">
        <v>50.0</v>
      </c>
      <c r="Y85" s="7">
        <v>14.0</v>
      </c>
      <c r="Z85" s="7">
        <v>88.0</v>
      </c>
      <c r="AA85" s="7">
        <v>49.0</v>
      </c>
      <c r="AB85" s="7">
        <v>16.0</v>
      </c>
      <c r="AC85" s="7">
        <v>14.0</v>
      </c>
      <c r="AD85" s="7">
        <v>94.0</v>
      </c>
    </row>
    <row r="86" ht="15.0" customHeight="1">
      <c r="K86" s="7">
        <v>58.0</v>
      </c>
      <c r="L86" s="7">
        <v>52.0</v>
      </c>
      <c r="M86" s="7">
        <v>88.0</v>
      </c>
      <c r="N86" s="7">
        <v>11.0</v>
      </c>
      <c r="O86" s="7">
        <v>35.0</v>
      </c>
      <c r="P86" s="7">
        <v>21.0</v>
      </c>
      <c r="Q86" s="7">
        <v>57.0</v>
      </c>
      <c r="R86" s="7">
        <v>6.0</v>
      </c>
      <c r="S86" s="7">
        <v>14.0</v>
      </c>
      <c r="T86" s="7">
        <v>82.0</v>
      </c>
      <c r="U86" s="7">
        <v>3.0</v>
      </c>
      <c r="V86" s="7">
        <v>30.0</v>
      </c>
      <c r="W86" s="7">
        <v>59.0</v>
      </c>
      <c r="X86" s="7">
        <v>11.0</v>
      </c>
      <c r="Y86" s="7">
        <v>72.0</v>
      </c>
      <c r="Z86" s="7">
        <v>82.0</v>
      </c>
      <c r="AA86" s="7">
        <v>26.0</v>
      </c>
      <c r="AB86" s="7">
        <v>50.0</v>
      </c>
      <c r="AC86" s="7">
        <v>63.0</v>
      </c>
      <c r="AD86" s="7">
        <v>41.0</v>
      </c>
    </row>
    <row r="87" ht="15.0" customHeight="1">
      <c r="K87" s="7">
        <v>9.0</v>
      </c>
      <c r="L87" s="7">
        <v>10.0</v>
      </c>
      <c r="M87" s="7">
        <v>80.0</v>
      </c>
      <c r="N87" s="7">
        <v>57.0</v>
      </c>
      <c r="O87" s="7">
        <v>97.0</v>
      </c>
      <c r="P87" s="7">
        <v>49.0</v>
      </c>
      <c r="Q87" s="7">
        <v>89.0</v>
      </c>
      <c r="R87" s="7">
        <v>1.0</v>
      </c>
      <c r="S87" s="7">
        <v>5.0</v>
      </c>
      <c r="T87" s="7">
        <v>83.0</v>
      </c>
      <c r="U87" s="7">
        <v>24.0</v>
      </c>
      <c r="V87" s="7">
        <v>65.0</v>
      </c>
      <c r="W87" s="7">
        <v>32.0</v>
      </c>
      <c r="X87" s="7">
        <v>94.0</v>
      </c>
      <c r="Y87" s="7">
        <v>90.0</v>
      </c>
      <c r="Z87" s="7">
        <v>63.0</v>
      </c>
      <c r="AA87" s="7">
        <v>6.0</v>
      </c>
      <c r="AB87" s="7">
        <v>76.0</v>
      </c>
      <c r="AC87" s="7">
        <v>15.0</v>
      </c>
      <c r="AD87" s="7">
        <v>56.0</v>
      </c>
    </row>
    <row r="88" ht="15.0" customHeight="1">
      <c r="K88" s="7">
        <v>21.0</v>
      </c>
      <c r="L88" s="7">
        <v>23.0</v>
      </c>
      <c r="M88" s="7">
        <v>18.0</v>
      </c>
      <c r="N88" s="7">
        <v>11.0</v>
      </c>
      <c r="O88" s="7">
        <v>83.0</v>
      </c>
      <c r="P88" s="7">
        <v>7.0</v>
      </c>
      <c r="Q88" s="7">
        <v>50.0</v>
      </c>
      <c r="R88" s="7">
        <v>96.0</v>
      </c>
      <c r="S88" s="7">
        <v>3.0</v>
      </c>
      <c r="T88" s="7">
        <v>33.0</v>
      </c>
      <c r="U88" s="7">
        <v>46.0</v>
      </c>
      <c r="V88" s="7">
        <v>95.0</v>
      </c>
      <c r="W88" s="7">
        <v>22.0</v>
      </c>
      <c r="X88" s="7">
        <v>99.0</v>
      </c>
      <c r="Y88" s="7">
        <v>54.0</v>
      </c>
      <c r="Z88" s="7">
        <v>46.0</v>
      </c>
      <c r="AA88" s="7">
        <v>36.0</v>
      </c>
      <c r="AB88" s="7">
        <v>63.0</v>
      </c>
      <c r="AC88" s="7">
        <v>38.0</v>
      </c>
      <c r="AD88" s="7">
        <v>7.0</v>
      </c>
    </row>
    <row r="89" ht="15.0" customHeight="1">
      <c r="K89" s="7">
        <v>64.0</v>
      </c>
      <c r="L89" s="7">
        <v>79.0</v>
      </c>
      <c r="M89" s="7">
        <v>96.0</v>
      </c>
      <c r="N89" s="7">
        <v>60.0</v>
      </c>
      <c r="O89" s="7">
        <v>21.0</v>
      </c>
      <c r="P89" s="7">
        <v>49.0</v>
      </c>
      <c r="Q89" s="7">
        <v>80.0</v>
      </c>
      <c r="R89" s="7">
        <v>80.0</v>
      </c>
      <c r="S89" s="7">
        <v>80.0</v>
      </c>
      <c r="T89" s="7">
        <v>52.0</v>
      </c>
      <c r="U89" s="7">
        <v>4.0</v>
      </c>
      <c r="V89" s="7">
        <v>6.0</v>
      </c>
      <c r="W89" s="7">
        <v>2.0</v>
      </c>
      <c r="X89" s="7">
        <v>96.0</v>
      </c>
      <c r="Y89" s="7">
        <v>16.0</v>
      </c>
      <c r="Z89" s="7">
        <v>42.0</v>
      </c>
      <c r="AA89" s="7">
        <v>51.0</v>
      </c>
      <c r="AB89" s="7">
        <v>15.0</v>
      </c>
      <c r="AC89" s="7">
        <v>38.0</v>
      </c>
      <c r="AD89" s="7">
        <v>59.0</v>
      </c>
    </row>
    <row r="90" ht="15.0" customHeight="1">
      <c r="K90" s="7">
        <v>59.0</v>
      </c>
      <c r="L90" s="7">
        <v>93.0</v>
      </c>
      <c r="M90" s="7">
        <v>64.0</v>
      </c>
      <c r="N90" s="7">
        <v>38.0</v>
      </c>
      <c r="O90" s="7">
        <v>26.0</v>
      </c>
      <c r="P90" s="7">
        <v>71.0</v>
      </c>
      <c r="Q90" s="7">
        <v>1.0</v>
      </c>
      <c r="R90" s="7">
        <v>66.0</v>
      </c>
      <c r="S90" s="7">
        <v>39.0</v>
      </c>
      <c r="T90" s="7">
        <v>49.0</v>
      </c>
      <c r="U90" s="7">
        <v>58.0</v>
      </c>
      <c r="V90" s="7">
        <v>11.0</v>
      </c>
      <c r="W90" s="7">
        <v>42.0</v>
      </c>
      <c r="X90" s="7">
        <v>23.0</v>
      </c>
      <c r="Y90" s="7">
        <v>50.0</v>
      </c>
      <c r="Z90" s="7">
        <v>40.0</v>
      </c>
      <c r="AA90" s="7">
        <v>57.0</v>
      </c>
      <c r="AB90" s="7">
        <v>84.0</v>
      </c>
      <c r="AC90" s="7">
        <v>62.0</v>
      </c>
      <c r="AD90" s="7">
        <v>14.0</v>
      </c>
    </row>
    <row r="91" ht="15.0" customHeight="1">
      <c r="K91" s="7">
        <v>18.0</v>
      </c>
      <c r="L91" s="7">
        <v>54.0</v>
      </c>
      <c r="M91" s="7">
        <v>3.0</v>
      </c>
      <c r="N91" s="7">
        <v>25.0</v>
      </c>
      <c r="O91" s="7">
        <v>10.0</v>
      </c>
      <c r="P91" s="7">
        <v>80.0</v>
      </c>
      <c r="Q91" s="7">
        <v>46.0</v>
      </c>
      <c r="R91" s="7">
        <v>49.0</v>
      </c>
      <c r="S91" s="7">
        <v>26.0</v>
      </c>
      <c r="T91" s="7">
        <v>52.0</v>
      </c>
      <c r="U91" s="7">
        <v>92.0</v>
      </c>
      <c r="V91" s="7">
        <v>36.0</v>
      </c>
      <c r="W91" s="7">
        <v>2.0</v>
      </c>
      <c r="X91" s="7">
        <v>14.0</v>
      </c>
      <c r="Y91" s="7">
        <v>22.0</v>
      </c>
      <c r="Z91" s="7">
        <v>82.0</v>
      </c>
      <c r="AA91" s="7">
        <v>9.0</v>
      </c>
      <c r="AB91" s="7">
        <v>61.0</v>
      </c>
      <c r="AC91" s="7">
        <v>72.0</v>
      </c>
      <c r="AD91" s="7">
        <v>77.0</v>
      </c>
    </row>
    <row r="92" ht="15.0" customHeight="1">
      <c r="K92" s="7">
        <v>17.0</v>
      </c>
      <c r="L92" s="7">
        <v>49.0</v>
      </c>
      <c r="M92" s="7">
        <v>70.0</v>
      </c>
      <c r="N92" s="7">
        <v>22.0</v>
      </c>
      <c r="O92" s="7">
        <v>71.0</v>
      </c>
      <c r="P92" s="7">
        <v>98.0</v>
      </c>
      <c r="Q92" s="7">
        <v>81.0</v>
      </c>
      <c r="R92" s="7">
        <v>44.0</v>
      </c>
      <c r="S92" s="7">
        <v>23.0</v>
      </c>
      <c r="T92" s="7">
        <v>94.0</v>
      </c>
      <c r="U92" s="7">
        <v>46.0</v>
      </c>
      <c r="V92" s="7">
        <v>84.0</v>
      </c>
      <c r="W92" s="7">
        <v>7.0</v>
      </c>
      <c r="X92" s="7">
        <v>72.0</v>
      </c>
      <c r="Y92" s="7">
        <v>88.0</v>
      </c>
      <c r="Z92" s="7">
        <v>46.0</v>
      </c>
      <c r="AA92" s="7">
        <v>64.0</v>
      </c>
      <c r="AB92" s="7">
        <v>51.0</v>
      </c>
      <c r="AC92" s="7">
        <v>68.0</v>
      </c>
      <c r="AD92" s="7">
        <v>71.0</v>
      </c>
    </row>
    <row r="93" ht="15.0" customHeight="1">
      <c r="K93" s="7">
        <v>22.0</v>
      </c>
      <c r="L93" s="7">
        <v>24.0</v>
      </c>
      <c r="M93" s="7">
        <v>96.0</v>
      </c>
      <c r="N93" s="7">
        <v>90.0</v>
      </c>
      <c r="O93" s="7">
        <v>79.0</v>
      </c>
      <c r="P93" s="7">
        <v>26.0</v>
      </c>
      <c r="Q93" s="7">
        <v>13.0</v>
      </c>
      <c r="R93" s="7">
        <v>63.0</v>
      </c>
      <c r="S93" s="7">
        <v>60.0</v>
      </c>
      <c r="T93" s="7">
        <v>59.0</v>
      </c>
      <c r="U93" s="7">
        <v>38.0</v>
      </c>
      <c r="V93" s="7">
        <v>35.0</v>
      </c>
      <c r="W93" s="7">
        <v>22.0</v>
      </c>
      <c r="X93" s="7">
        <v>25.0</v>
      </c>
      <c r="Y93" s="7">
        <v>50.0</v>
      </c>
      <c r="Z93" s="7">
        <v>83.0</v>
      </c>
      <c r="AA93" s="7">
        <v>60.0</v>
      </c>
      <c r="AB93" s="7">
        <v>85.0</v>
      </c>
      <c r="AC93" s="7">
        <v>94.0</v>
      </c>
      <c r="AD93" s="7">
        <v>24.0</v>
      </c>
    </row>
    <row r="94" ht="15.0" customHeight="1">
      <c r="K94" s="7">
        <v>72.0</v>
      </c>
      <c r="L94" s="7">
        <v>62.0</v>
      </c>
      <c r="M94" s="7">
        <v>35.0</v>
      </c>
      <c r="N94" s="7">
        <v>54.0</v>
      </c>
      <c r="O94" s="7">
        <v>98.0</v>
      </c>
      <c r="P94" s="7">
        <v>13.0</v>
      </c>
      <c r="Q94" s="7">
        <v>94.0</v>
      </c>
      <c r="R94" s="7">
        <v>56.0</v>
      </c>
      <c r="S94" s="7">
        <v>28.0</v>
      </c>
      <c r="T94" s="7">
        <v>85.0</v>
      </c>
      <c r="U94" s="7">
        <v>44.0</v>
      </c>
      <c r="V94" s="7">
        <v>97.0</v>
      </c>
      <c r="W94" s="7">
        <v>88.0</v>
      </c>
      <c r="X94" s="7">
        <v>39.0</v>
      </c>
      <c r="Y94" s="7">
        <v>57.0</v>
      </c>
      <c r="Z94" s="7">
        <v>66.0</v>
      </c>
      <c r="AA94" s="7">
        <v>70.0</v>
      </c>
      <c r="AB94" s="7">
        <v>97.0</v>
      </c>
      <c r="AC94" s="7">
        <v>30.0</v>
      </c>
      <c r="AD94" s="7">
        <v>77.0</v>
      </c>
    </row>
    <row r="95" ht="15.0" customHeight="1">
      <c r="K95" s="7">
        <v>56.0</v>
      </c>
      <c r="L95" s="7">
        <v>81.0</v>
      </c>
      <c r="M95" s="7">
        <v>96.0</v>
      </c>
      <c r="N95" s="7">
        <v>90.0</v>
      </c>
      <c r="O95" s="7">
        <v>42.0</v>
      </c>
      <c r="P95" s="7">
        <v>44.0</v>
      </c>
      <c r="Q95" s="7">
        <v>88.0</v>
      </c>
      <c r="R95" s="7">
        <v>33.0</v>
      </c>
      <c r="S95" s="7">
        <v>37.0</v>
      </c>
      <c r="T95" s="7">
        <v>61.0</v>
      </c>
      <c r="U95" s="7">
        <v>67.0</v>
      </c>
      <c r="V95" s="7">
        <v>11.0</v>
      </c>
      <c r="W95" s="7">
        <v>88.0</v>
      </c>
      <c r="X95" s="7">
        <v>12.0</v>
      </c>
      <c r="Y95" s="7">
        <v>51.0</v>
      </c>
      <c r="Z95" s="7">
        <v>21.0</v>
      </c>
      <c r="AA95" s="7">
        <v>40.0</v>
      </c>
      <c r="AB95" s="7">
        <v>12.0</v>
      </c>
      <c r="AC95" s="7">
        <v>10.0</v>
      </c>
      <c r="AD95" s="7">
        <v>37.0</v>
      </c>
    </row>
    <row r="96" ht="15.0" customHeight="1">
      <c r="K96" s="7">
        <v>10.0</v>
      </c>
      <c r="L96" s="7">
        <v>95.0</v>
      </c>
      <c r="M96" s="7">
        <v>47.0</v>
      </c>
      <c r="N96" s="7">
        <v>39.0</v>
      </c>
      <c r="O96" s="7">
        <v>40.0</v>
      </c>
      <c r="P96" s="7">
        <v>74.0</v>
      </c>
      <c r="Q96" s="7">
        <v>48.0</v>
      </c>
      <c r="R96" s="7">
        <v>72.0</v>
      </c>
      <c r="S96" s="7">
        <v>44.0</v>
      </c>
      <c r="T96" s="7">
        <v>83.0</v>
      </c>
      <c r="U96" s="7">
        <v>30.0</v>
      </c>
      <c r="V96" s="7">
        <v>93.0</v>
      </c>
      <c r="W96" s="7">
        <v>97.0</v>
      </c>
      <c r="X96" s="7">
        <v>12.0</v>
      </c>
      <c r="Y96" s="7">
        <v>78.0</v>
      </c>
      <c r="Z96" s="7">
        <v>55.0</v>
      </c>
      <c r="AA96" s="7">
        <v>78.0</v>
      </c>
      <c r="AB96" s="7">
        <v>89.0</v>
      </c>
      <c r="AC96" s="7">
        <v>6.0</v>
      </c>
      <c r="AD96" s="7">
        <v>20.0</v>
      </c>
    </row>
    <row r="97" ht="15.0" customHeight="1">
      <c r="K97" s="7">
        <v>72.0</v>
      </c>
      <c r="L97" s="7">
        <v>77.0</v>
      </c>
      <c r="M97" s="7">
        <v>68.0</v>
      </c>
      <c r="N97" s="7">
        <v>43.0</v>
      </c>
      <c r="O97" s="7">
        <v>75.0</v>
      </c>
      <c r="P97" s="7">
        <v>89.0</v>
      </c>
      <c r="Q97" s="7">
        <v>23.0</v>
      </c>
      <c r="R97" s="7">
        <v>27.0</v>
      </c>
      <c r="S97" s="7">
        <v>53.0</v>
      </c>
      <c r="T97" s="7">
        <v>55.0</v>
      </c>
      <c r="U97" s="7">
        <v>59.0</v>
      </c>
      <c r="V97" s="7">
        <v>36.0</v>
      </c>
      <c r="W97" s="7">
        <v>73.0</v>
      </c>
      <c r="X97" s="7">
        <v>89.0</v>
      </c>
      <c r="Y97" s="7">
        <v>67.0</v>
      </c>
      <c r="Z97" s="7">
        <v>83.0</v>
      </c>
      <c r="AA97" s="7">
        <v>56.0</v>
      </c>
      <c r="AB97" s="7">
        <v>62.0</v>
      </c>
      <c r="AC97" s="7">
        <v>87.0</v>
      </c>
      <c r="AD97" s="7">
        <v>85.0</v>
      </c>
    </row>
    <row r="98" ht="15.0" customHeight="1">
      <c r="K98" s="7">
        <v>72.0</v>
      </c>
      <c r="L98" s="7">
        <v>46.0</v>
      </c>
      <c r="M98" s="7">
        <v>33.0</v>
      </c>
      <c r="N98" s="7">
        <v>91.0</v>
      </c>
      <c r="O98" s="7">
        <v>76.0</v>
      </c>
      <c r="P98" s="7">
        <v>68.0</v>
      </c>
      <c r="Q98" s="7">
        <v>54.0</v>
      </c>
      <c r="R98" s="7">
        <v>82.0</v>
      </c>
      <c r="S98" s="7">
        <v>74.0</v>
      </c>
      <c r="T98" s="7">
        <v>73.0</v>
      </c>
      <c r="U98" s="7">
        <v>26.0</v>
      </c>
      <c r="V98" s="7">
        <v>66.0</v>
      </c>
      <c r="W98" s="7">
        <v>95.0</v>
      </c>
      <c r="X98" s="7">
        <v>46.0</v>
      </c>
      <c r="Y98" s="7">
        <v>21.0</v>
      </c>
      <c r="Z98" s="7">
        <v>56.0</v>
      </c>
      <c r="AA98" s="7">
        <v>46.0</v>
      </c>
      <c r="AB98" s="7">
        <v>19.0</v>
      </c>
      <c r="AC98" s="7">
        <v>80.0</v>
      </c>
      <c r="AD98" s="7">
        <v>14.0</v>
      </c>
    </row>
    <row r="99" ht="15.0" customHeight="1">
      <c r="K99" s="7">
        <v>94.0</v>
      </c>
      <c r="L99" s="7">
        <v>62.0</v>
      </c>
      <c r="M99" s="7">
        <v>70.0</v>
      </c>
      <c r="N99" s="7">
        <v>62.0</v>
      </c>
      <c r="O99" s="7">
        <v>1.0</v>
      </c>
      <c r="P99" s="7">
        <v>71.0</v>
      </c>
      <c r="Q99" s="7">
        <v>46.0</v>
      </c>
      <c r="R99" s="7">
        <v>49.0</v>
      </c>
      <c r="S99" s="7">
        <v>90.0</v>
      </c>
      <c r="T99" s="7">
        <v>97.0</v>
      </c>
      <c r="U99" s="7">
        <v>12.0</v>
      </c>
      <c r="V99" s="7">
        <v>61.0</v>
      </c>
      <c r="W99" s="7">
        <v>50.0</v>
      </c>
      <c r="X99" s="7">
        <v>100.0</v>
      </c>
      <c r="Y99" s="7">
        <v>58.0</v>
      </c>
      <c r="Z99" s="7">
        <v>92.0</v>
      </c>
      <c r="AA99" s="7">
        <v>31.0</v>
      </c>
      <c r="AB99" s="7">
        <v>3.0</v>
      </c>
      <c r="AC99" s="7">
        <v>37.0</v>
      </c>
      <c r="AD99" s="7">
        <v>63.0</v>
      </c>
    </row>
    <row r="100" ht="15.0" customHeight="1">
      <c r="K100" s="7">
        <v>44.0</v>
      </c>
      <c r="L100" s="7">
        <v>16.0</v>
      </c>
      <c r="M100" s="7">
        <v>63.0</v>
      </c>
      <c r="N100" s="7">
        <v>96.0</v>
      </c>
      <c r="O100" s="7">
        <v>93.0</v>
      </c>
      <c r="P100" s="7">
        <v>42.0</v>
      </c>
      <c r="Q100" s="7">
        <v>98.0</v>
      </c>
      <c r="R100" s="7">
        <v>36.0</v>
      </c>
      <c r="S100" s="7">
        <v>32.0</v>
      </c>
      <c r="T100" s="7">
        <v>31.0</v>
      </c>
      <c r="U100" s="7">
        <v>92.0</v>
      </c>
      <c r="V100" s="7">
        <v>30.0</v>
      </c>
      <c r="W100" s="7">
        <v>61.0</v>
      </c>
      <c r="X100" s="7">
        <v>73.0</v>
      </c>
      <c r="Y100" s="7">
        <v>2.0</v>
      </c>
      <c r="Z100" s="7">
        <v>83.0</v>
      </c>
      <c r="AA100" s="7">
        <v>83.0</v>
      </c>
      <c r="AB100" s="7">
        <v>55.0</v>
      </c>
      <c r="AC100" s="7">
        <v>41.0</v>
      </c>
      <c r="AD100" s="7">
        <v>20.0</v>
      </c>
    </row>
    <row r="101" ht="15.0" customHeight="1">
      <c r="K101" s="7">
        <v>4.0</v>
      </c>
      <c r="L101" s="7">
        <v>78.0</v>
      </c>
      <c r="M101" s="7">
        <v>4.0</v>
      </c>
      <c r="N101" s="7">
        <v>57.0</v>
      </c>
      <c r="O101" s="7">
        <v>89.0</v>
      </c>
      <c r="P101" s="7">
        <v>63.0</v>
      </c>
      <c r="Q101" s="7">
        <v>14.0</v>
      </c>
      <c r="R101" s="7">
        <v>63.0</v>
      </c>
      <c r="S101" s="7">
        <v>11.0</v>
      </c>
      <c r="T101" s="7">
        <v>40.0</v>
      </c>
      <c r="U101" s="7">
        <v>87.0</v>
      </c>
      <c r="V101" s="7">
        <v>10.0</v>
      </c>
      <c r="W101" s="7">
        <v>30.0</v>
      </c>
      <c r="X101" s="7">
        <v>39.0</v>
      </c>
      <c r="Y101" s="7">
        <v>51.0</v>
      </c>
      <c r="Z101" s="7">
        <v>55.0</v>
      </c>
      <c r="AA101" s="7">
        <v>34.0</v>
      </c>
      <c r="AB101" s="7">
        <v>74.0</v>
      </c>
      <c r="AC101" s="7">
        <v>72.0</v>
      </c>
      <c r="AD101" s="7">
        <v>58.0</v>
      </c>
    </row>
    <row r="102" ht="15.0" customHeight="1">
      <c r="K102" s="7">
        <v>44.0</v>
      </c>
      <c r="L102" s="7">
        <v>53.0</v>
      </c>
      <c r="M102" s="7">
        <v>42.0</v>
      </c>
      <c r="N102" s="7">
        <v>63.0</v>
      </c>
      <c r="O102" s="7">
        <v>53.0</v>
      </c>
      <c r="P102" s="7">
        <v>73.0</v>
      </c>
      <c r="Q102" s="7">
        <v>15.0</v>
      </c>
      <c r="R102" s="7">
        <v>21.0</v>
      </c>
      <c r="S102" s="7">
        <v>38.0</v>
      </c>
      <c r="T102" s="7">
        <v>47.0</v>
      </c>
      <c r="U102" s="7">
        <v>62.0</v>
      </c>
      <c r="V102" s="7">
        <v>23.0</v>
      </c>
      <c r="W102" s="7">
        <v>62.0</v>
      </c>
      <c r="X102" s="7">
        <v>19.0</v>
      </c>
      <c r="Y102" s="7">
        <v>5.0</v>
      </c>
      <c r="Z102" s="7">
        <v>96.0</v>
      </c>
      <c r="AA102" s="7">
        <v>95.0</v>
      </c>
      <c r="AB102" s="7">
        <v>80.0</v>
      </c>
      <c r="AC102" s="7">
        <v>4.0</v>
      </c>
      <c r="AD102" s="7">
        <v>56.0</v>
      </c>
    </row>
    <row r="103" ht="15.0" customHeight="1">
      <c r="K103" s="7">
        <v>80.0</v>
      </c>
      <c r="L103" s="7">
        <v>8.0</v>
      </c>
      <c r="M103" s="7">
        <v>23.0</v>
      </c>
      <c r="N103" s="7">
        <v>12.0</v>
      </c>
      <c r="O103" s="7">
        <v>57.0</v>
      </c>
      <c r="P103" s="7">
        <v>71.0</v>
      </c>
      <c r="Q103" s="7">
        <v>55.0</v>
      </c>
      <c r="R103" s="7">
        <v>48.0</v>
      </c>
      <c r="S103" s="7">
        <v>77.0</v>
      </c>
      <c r="T103" s="7">
        <v>6.0</v>
      </c>
      <c r="U103" s="7">
        <v>80.0</v>
      </c>
      <c r="V103" s="7">
        <v>63.0</v>
      </c>
      <c r="W103" s="7">
        <v>34.0</v>
      </c>
      <c r="X103" s="7">
        <v>38.0</v>
      </c>
      <c r="Y103" s="7">
        <v>75.0</v>
      </c>
      <c r="Z103" s="7">
        <v>73.0</v>
      </c>
      <c r="AA103" s="7">
        <v>65.0</v>
      </c>
      <c r="AB103" s="7">
        <v>62.0</v>
      </c>
      <c r="AC103" s="7">
        <v>50.0</v>
      </c>
      <c r="AD103" s="7">
        <v>41.0</v>
      </c>
    </row>
    <row r="104" ht="15.0" customHeight="1">
      <c r="K104" s="7">
        <v>41.0</v>
      </c>
      <c r="L104" s="7">
        <v>77.0</v>
      </c>
      <c r="M104" s="7">
        <v>13.0</v>
      </c>
      <c r="N104" s="7">
        <v>57.0</v>
      </c>
      <c r="O104" s="7">
        <v>84.0</v>
      </c>
      <c r="P104" s="7">
        <v>1.0</v>
      </c>
      <c r="Q104" s="7">
        <v>92.0</v>
      </c>
      <c r="R104" s="7">
        <v>13.0</v>
      </c>
      <c r="S104" s="7">
        <v>19.0</v>
      </c>
      <c r="T104" s="7">
        <v>73.0</v>
      </c>
      <c r="U104" s="7">
        <v>93.0</v>
      </c>
      <c r="V104" s="7">
        <v>13.0</v>
      </c>
      <c r="W104" s="7">
        <v>72.0</v>
      </c>
      <c r="X104" s="7">
        <v>10.0</v>
      </c>
      <c r="Y104" s="7">
        <v>45.0</v>
      </c>
      <c r="Z104" s="7">
        <v>43.0</v>
      </c>
      <c r="AA104" s="7">
        <v>66.0</v>
      </c>
      <c r="AB104" s="7">
        <v>64.0</v>
      </c>
      <c r="AC104" s="7">
        <v>68.0</v>
      </c>
      <c r="AD104" s="7">
        <v>9.0</v>
      </c>
    </row>
    <row r="105" ht="15.0" customHeight="1">
      <c r="K105" s="7">
        <v>21.0</v>
      </c>
      <c r="L105" s="7">
        <v>28.0</v>
      </c>
      <c r="M105" s="7">
        <v>20.0</v>
      </c>
      <c r="N105" s="7">
        <v>14.0</v>
      </c>
      <c r="O105" s="7">
        <v>34.0</v>
      </c>
      <c r="P105" s="7">
        <v>77.0</v>
      </c>
      <c r="Q105" s="7">
        <v>12.0</v>
      </c>
      <c r="R105" s="7">
        <v>47.0</v>
      </c>
      <c r="S105" s="7">
        <v>30.0</v>
      </c>
      <c r="T105" s="7">
        <v>32.0</v>
      </c>
      <c r="U105" s="7">
        <v>43.0</v>
      </c>
      <c r="V105" s="7">
        <v>59.0</v>
      </c>
      <c r="W105" s="7">
        <v>89.0</v>
      </c>
      <c r="X105" s="7">
        <v>24.0</v>
      </c>
      <c r="Y105" s="7">
        <v>56.0</v>
      </c>
      <c r="Z105" s="7">
        <v>64.0</v>
      </c>
      <c r="AA105" s="7">
        <v>44.0</v>
      </c>
      <c r="AB105" s="7">
        <v>26.0</v>
      </c>
      <c r="AC105" s="7">
        <v>47.0</v>
      </c>
      <c r="AD105" s="7">
        <v>31.0</v>
      </c>
    </row>
    <row r="106" ht="15.0" customHeight="1">
      <c r="K106" s="7">
        <v>35.0</v>
      </c>
      <c r="L106" s="7">
        <v>79.0</v>
      </c>
      <c r="M106" s="7">
        <v>17.0</v>
      </c>
      <c r="N106" s="7">
        <v>53.0</v>
      </c>
      <c r="O106" s="7">
        <v>48.0</v>
      </c>
      <c r="P106" s="7">
        <v>31.0</v>
      </c>
      <c r="Q106" s="7">
        <v>52.0</v>
      </c>
      <c r="R106" s="7">
        <v>29.0</v>
      </c>
      <c r="S106" s="7">
        <v>16.0</v>
      </c>
      <c r="T106" s="7">
        <v>42.0</v>
      </c>
      <c r="U106" s="7">
        <v>32.0</v>
      </c>
      <c r="V106" s="7">
        <v>29.0</v>
      </c>
      <c r="W106" s="7">
        <v>99.0</v>
      </c>
      <c r="X106" s="7">
        <v>56.0</v>
      </c>
      <c r="Y106" s="7">
        <v>63.0</v>
      </c>
      <c r="Z106" s="7">
        <v>14.0</v>
      </c>
      <c r="AA106" s="7">
        <v>30.0</v>
      </c>
      <c r="AB106" s="7">
        <v>28.0</v>
      </c>
      <c r="AC106" s="7">
        <v>94.0</v>
      </c>
      <c r="AD106" s="7">
        <v>59.0</v>
      </c>
    </row>
    <row r="107" ht="15.0" customHeight="1">
      <c r="K107" s="7">
        <v>44.0</v>
      </c>
      <c r="L107" s="7">
        <v>19.0</v>
      </c>
      <c r="M107" s="7">
        <v>27.0</v>
      </c>
      <c r="N107" s="7">
        <v>44.0</v>
      </c>
      <c r="O107" s="7">
        <v>81.0</v>
      </c>
      <c r="P107" s="7">
        <v>54.0</v>
      </c>
      <c r="Q107" s="7">
        <v>47.0</v>
      </c>
      <c r="R107" s="7">
        <v>8.0</v>
      </c>
      <c r="S107" s="7">
        <v>24.0</v>
      </c>
      <c r="T107" s="7">
        <v>67.0</v>
      </c>
      <c r="U107" s="7">
        <v>7.0</v>
      </c>
      <c r="V107" s="7">
        <v>84.0</v>
      </c>
      <c r="W107" s="7">
        <v>28.0</v>
      </c>
      <c r="X107" s="7">
        <v>77.0</v>
      </c>
      <c r="Y107" s="7">
        <v>28.0</v>
      </c>
      <c r="Z107" s="7">
        <v>76.0</v>
      </c>
      <c r="AA107" s="7">
        <v>27.0</v>
      </c>
      <c r="AB107" s="7">
        <v>96.0</v>
      </c>
      <c r="AC107" s="7">
        <v>84.0</v>
      </c>
      <c r="AD107" s="7">
        <v>6.0</v>
      </c>
    </row>
    <row r="108" ht="15.0" customHeight="1">
      <c r="K108" s="7">
        <v>38.0</v>
      </c>
      <c r="L108" s="7">
        <v>82.0</v>
      </c>
      <c r="M108" s="7">
        <v>78.0</v>
      </c>
      <c r="N108" s="7">
        <v>93.0</v>
      </c>
      <c r="O108" s="7">
        <v>9.0</v>
      </c>
      <c r="P108" s="7">
        <v>49.0</v>
      </c>
      <c r="Q108" s="7">
        <v>1.0</v>
      </c>
      <c r="R108" s="7">
        <v>20.0</v>
      </c>
      <c r="S108" s="7">
        <v>76.0</v>
      </c>
      <c r="T108" s="7">
        <v>63.0</v>
      </c>
      <c r="U108" s="7">
        <v>63.0</v>
      </c>
      <c r="V108" s="7">
        <v>77.0</v>
      </c>
      <c r="W108" s="7">
        <v>16.0</v>
      </c>
      <c r="X108" s="7">
        <v>95.0</v>
      </c>
      <c r="Y108" s="7">
        <v>82.0</v>
      </c>
      <c r="Z108" s="7">
        <v>15.0</v>
      </c>
      <c r="AA108" s="7">
        <v>8.0</v>
      </c>
      <c r="AB108" s="7">
        <v>4.0</v>
      </c>
      <c r="AC108" s="7">
        <v>41.0</v>
      </c>
      <c r="AD108" s="7">
        <v>50.0</v>
      </c>
    </row>
    <row r="109" ht="15.0" customHeight="1">
      <c r="K109" s="7">
        <v>45.0</v>
      </c>
      <c r="L109" s="7">
        <v>91.0</v>
      </c>
      <c r="M109" s="7">
        <v>77.0</v>
      </c>
      <c r="N109" s="7">
        <v>37.0</v>
      </c>
      <c r="O109" s="7">
        <v>45.0</v>
      </c>
      <c r="P109" s="7">
        <v>46.0</v>
      </c>
      <c r="Q109" s="7">
        <v>5.0</v>
      </c>
      <c r="R109" s="7">
        <v>71.0</v>
      </c>
      <c r="S109" s="7">
        <v>47.0</v>
      </c>
      <c r="T109" s="7">
        <v>15.0</v>
      </c>
      <c r="U109" s="7">
        <v>18.0</v>
      </c>
      <c r="V109" s="7">
        <v>46.0</v>
      </c>
      <c r="W109" s="7">
        <v>36.0</v>
      </c>
      <c r="X109" s="7">
        <v>8.0</v>
      </c>
      <c r="Y109" s="7">
        <v>63.0</v>
      </c>
      <c r="Z109" s="7">
        <v>8.0</v>
      </c>
      <c r="AA109" s="7">
        <v>15.0</v>
      </c>
      <c r="AB109" s="7">
        <v>28.0</v>
      </c>
      <c r="AC109" s="7">
        <v>32.0</v>
      </c>
      <c r="AD109" s="7">
        <v>30.0</v>
      </c>
    </row>
    <row r="110" ht="15.0" customHeight="1">
      <c r="K110" s="7">
        <v>47.0</v>
      </c>
      <c r="L110" s="7">
        <v>24.0</v>
      </c>
      <c r="M110" s="7">
        <v>39.0</v>
      </c>
      <c r="N110" s="7">
        <v>50.0</v>
      </c>
      <c r="O110" s="7">
        <v>25.0</v>
      </c>
      <c r="P110" s="7">
        <v>65.0</v>
      </c>
      <c r="Q110" s="7">
        <v>52.0</v>
      </c>
      <c r="R110" s="7">
        <v>71.0</v>
      </c>
      <c r="S110" s="7">
        <v>14.0</v>
      </c>
      <c r="T110" s="7">
        <v>24.0</v>
      </c>
      <c r="U110" s="7">
        <v>94.0</v>
      </c>
      <c r="V110" s="7">
        <v>59.0</v>
      </c>
      <c r="W110" s="7">
        <v>63.0</v>
      </c>
      <c r="X110" s="7">
        <v>65.0</v>
      </c>
      <c r="Y110" s="7">
        <v>31.0</v>
      </c>
      <c r="Z110" s="7">
        <v>93.0</v>
      </c>
      <c r="AA110" s="7">
        <v>16.0</v>
      </c>
      <c r="AB110" s="7">
        <v>71.0</v>
      </c>
      <c r="AC110" s="7">
        <v>88.0</v>
      </c>
      <c r="AD110" s="7">
        <v>3.0</v>
      </c>
    </row>
    <row r="111" ht="15.0" customHeight="1">
      <c r="K111" s="7">
        <v>64.0</v>
      </c>
      <c r="L111" s="7">
        <v>36.0</v>
      </c>
      <c r="M111" s="7">
        <v>57.0</v>
      </c>
      <c r="N111" s="7">
        <v>8.0</v>
      </c>
      <c r="O111" s="7">
        <v>7.0</v>
      </c>
      <c r="P111" s="7">
        <v>85.0</v>
      </c>
      <c r="Q111" s="7">
        <v>97.0</v>
      </c>
      <c r="R111" s="7">
        <v>6.0</v>
      </c>
      <c r="S111" s="7">
        <v>16.0</v>
      </c>
      <c r="T111" s="7">
        <v>11.0</v>
      </c>
      <c r="U111" s="7">
        <v>84.0</v>
      </c>
      <c r="V111" s="7">
        <v>28.0</v>
      </c>
      <c r="W111" s="7">
        <v>95.0</v>
      </c>
      <c r="X111" s="7">
        <v>38.0</v>
      </c>
      <c r="Y111" s="7">
        <v>72.0</v>
      </c>
      <c r="Z111" s="7">
        <v>50.0</v>
      </c>
      <c r="AA111" s="7">
        <v>5.0</v>
      </c>
      <c r="AB111" s="7">
        <v>84.0</v>
      </c>
      <c r="AC111" s="7">
        <v>15.0</v>
      </c>
      <c r="AD111" s="7">
        <v>2.0</v>
      </c>
    </row>
    <row r="112" ht="15.0" customHeight="1">
      <c r="K112" s="7">
        <v>79.0</v>
      </c>
      <c r="L112" s="7">
        <v>62.0</v>
      </c>
      <c r="M112" s="7">
        <v>44.0</v>
      </c>
      <c r="N112" s="7">
        <v>21.0</v>
      </c>
      <c r="O112" s="7">
        <v>75.0</v>
      </c>
      <c r="P112" s="7">
        <v>43.0</v>
      </c>
      <c r="Q112" s="7">
        <v>58.0</v>
      </c>
      <c r="R112" s="7">
        <v>44.0</v>
      </c>
      <c r="S112" s="7">
        <v>84.0</v>
      </c>
      <c r="T112" s="7">
        <v>64.0</v>
      </c>
      <c r="U112" s="7">
        <v>99.0</v>
      </c>
      <c r="V112" s="7">
        <v>80.0</v>
      </c>
      <c r="W112" s="7">
        <v>70.0</v>
      </c>
      <c r="X112" s="7">
        <v>84.0</v>
      </c>
      <c r="Y112" s="7">
        <v>97.0</v>
      </c>
      <c r="Z112" s="7">
        <v>90.0</v>
      </c>
      <c r="AA112" s="7">
        <v>3.0</v>
      </c>
      <c r="AB112" s="7">
        <v>93.0</v>
      </c>
      <c r="AC112" s="7">
        <v>96.0</v>
      </c>
      <c r="AD112" s="7">
        <v>47.0</v>
      </c>
    </row>
    <row r="113" ht="15.0" customHeight="1">
      <c r="K113" s="7">
        <v>25.0</v>
      </c>
      <c r="L113" s="7">
        <v>11.0</v>
      </c>
      <c r="M113" s="7">
        <v>56.0</v>
      </c>
      <c r="N113" s="7">
        <v>79.0</v>
      </c>
      <c r="O113" s="7">
        <v>80.0</v>
      </c>
      <c r="P113" s="7">
        <v>68.0</v>
      </c>
      <c r="Q113" s="7">
        <v>68.0</v>
      </c>
      <c r="R113" s="7">
        <v>25.0</v>
      </c>
      <c r="S113" s="7">
        <v>21.0</v>
      </c>
      <c r="T113" s="7">
        <v>63.0</v>
      </c>
      <c r="U113" s="7">
        <v>85.0</v>
      </c>
      <c r="V113" s="7">
        <v>79.0</v>
      </c>
      <c r="W113" s="7">
        <v>37.0</v>
      </c>
      <c r="X113" s="7">
        <v>69.0</v>
      </c>
      <c r="Y113" s="7">
        <v>82.0</v>
      </c>
      <c r="Z113" s="7">
        <v>95.0</v>
      </c>
      <c r="AA113" s="7">
        <v>100.0</v>
      </c>
      <c r="AB113" s="7">
        <v>71.0</v>
      </c>
      <c r="AC113" s="7">
        <v>26.0</v>
      </c>
      <c r="AD113" s="7">
        <v>58.0</v>
      </c>
    </row>
    <row r="114" ht="15.0" customHeight="1">
      <c r="K114" s="7">
        <v>47.0</v>
      </c>
      <c r="L114" s="7">
        <v>1.0</v>
      </c>
      <c r="M114" s="7">
        <v>96.0</v>
      </c>
      <c r="N114" s="7">
        <v>34.0</v>
      </c>
      <c r="O114" s="7">
        <v>33.0</v>
      </c>
      <c r="P114" s="7">
        <v>30.0</v>
      </c>
      <c r="Q114" s="7">
        <v>92.0</v>
      </c>
      <c r="R114" s="7">
        <v>70.0</v>
      </c>
      <c r="S114" s="7">
        <v>17.0</v>
      </c>
      <c r="T114" s="7">
        <v>3.0</v>
      </c>
      <c r="U114" s="7">
        <v>22.0</v>
      </c>
      <c r="V114" s="7">
        <v>59.0</v>
      </c>
      <c r="W114" s="7">
        <v>5.0</v>
      </c>
      <c r="X114" s="7">
        <v>36.0</v>
      </c>
      <c r="Y114" s="7">
        <v>3.0</v>
      </c>
      <c r="Z114" s="7">
        <v>39.0</v>
      </c>
      <c r="AA114" s="7">
        <v>52.0</v>
      </c>
      <c r="AB114" s="7">
        <v>1.0</v>
      </c>
      <c r="AC114" s="7">
        <v>45.0</v>
      </c>
      <c r="AD114" s="7">
        <v>7.0</v>
      </c>
    </row>
    <row r="115" ht="15.0" customHeight="1">
      <c r="K115" s="7">
        <v>2.0</v>
      </c>
      <c r="L115" s="7">
        <v>65.0</v>
      </c>
      <c r="M115" s="7">
        <v>45.0</v>
      </c>
      <c r="N115" s="7">
        <v>17.0</v>
      </c>
      <c r="O115" s="7">
        <v>6.0</v>
      </c>
      <c r="P115" s="7">
        <v>16.0</v>
      </c>
      <c r="Q115" s="7">
        <v>19.0</v>
      </c>
      <c r="R115" s="7">
        <v>61.0</v>
      </c>
      <c r="S115" s="7">
        <v>9.0</v>
      </c>
      <c r="T115" s="7">
        <v>23.0</v>
      </c>
      <c r="U115" s="7">
        <v>37.0</v>
      </c>
      <c r="V115" s="7">
        <v>48.0</v>
      </c>
      <c r="W115" s="7">
        <v>20.0</v>
      </c>
      <c r="X115" s="7">
        <v>20.0</v>
      </c>
      <c r="Y115" s="7">
        <v>40.0</v>
      </c>
      <c r="Z115" s="7">
        <v>75.0</v>
      </c>
      <c r="AA115" s="7">
        <v>65.0</v>
      </c>
      <c r="AB115" s="7">
        <v>42.0</v>
      </c>
      <c r="AC115" s="7">
        <v>17.0</v>
      </c>
      <c r="AD115" s="7">
        <v>70.0</v>
      </c>
    </row>
    <row r="116" ht="15.0" customHeight="1">
      <c r="K116" s="7">
        <v>73.0</v>
      </c>
      <c r="L116" s="7">
        <v>21.0</v>
      </c>
      <c r="M116" s="7">
        <v>96.0</v>
      </c>
      <c r="N116" s="7">
        <v>87.0</v>
      </c>
      <c r="O116" s="7">
        <v>87.0</v>
      </c>
      <c r="P116" s="7">
        <v>33.0</v>
      </c>
      <c r="Q116" s="7">
        <v>95.0</v>
      </c>
      <c r="R116" s="7">
        <v>99.0</v>
      </c>
      <c r="S116" s="7">
        <v>19.0</v>
      </c>
      <c r="T116" s="7">
        <v>92.0</v>
      </c>
      <c r="U116" s="7">
        <v>88.0</v>
      </c>
      <c r="V116" s="7">
        <v>4.0</v>
      </c>
      <c r="W116" s="7">
        <v>57.0</v>
      </c>
      <c r="X116" s="7">
        <v>79.0</v>
      </c>
      <c r="Y116" s="7">
        <v>9.0</v>
      </c>
      <c r="Z116" s="7">
        <v>84.0</v>
      </c>
      <c r="AA116" s="7">
        <v>2.0</v>
      </c>
      <c r="AB116" s="7">
        <v>41.0</v>
      </c>
      <c r="AC116" s="7">
        <v>9.0</v>
      </c>
      <c r="AD116" s="7">
        <v>13.0</v>
      </c>
    </row>
    <row r="117" ht="15.0" customHeight="1">
      <c r="K117" s="7">
        <v>97.0</v>
      </c>
      <c r="L117" s="7">
        <v>29.0</v>
      </c>
      <c r="M117" s="7">
        <v>26.0</v>
      </c>
      <c r="N117" s="7">
        <v>8.0</v>
      </c>
      <c r="O117" s="7">
        <v>25.0</v>
      </c>
      <c r="P117" s="7">
        <v>35.0</v>
      </c>
      <c r="Q117" s="7">
        <v>27.0</v>
      </c>
      <c r="R117" s="7">
        <v>30.0</v>
      </c>
      <c r="S117" s="7">
        <v>69.0</v>
      </c>
      <c r="T117" s="7">
        <v>28.0</v>
      </c>
      <c r="U117" s="7">
        <v>63.0</v>
      </c>
      <c r="V117" s="7">
        <v>84.0</v>
      </c>
      <c r="W117" s="7">
        <v>25.0</v>
      </c>
      <c r="X117" s="7">
        <v>27.0</v>
      </c>
      <c r="Y117" s="7">
        <v>3.0</v>
      </c>
      <c r="Z117" s="7">
        <v>4.0</v>
      </c>
      <c r="AA117" s="7">
        <v>44.0</v>
      </c>
      <c r="AB117" s="7">
        <v>79.0</v>
      </c>
      <c r="AC117" s="7">
        <v>55.0</v>
      </c>
      <c r="AD117" s="7">
        <v>61.0</v>
      </c>
    </row>
    <row r="118" ht="15.0" customHeight="1">
      <c r="K118" s="7">
        <v>62.0</v>
      </c>
      <c r="L118" s="7">
        <v>31.0</v>
      </c>
      <c r="M118" s="7">
        <v>48.0</v>
      </c>
      <c r="N118" s="7">
        <v>1.0</v>
      </c>
      <c r="O118" s="7">
        <v>100.0</v>
      </c>
      <c r="P118" s="7">
        <v>11.0</v>
      </c>
      <c r="Q118" s="7">
        <v>71.0</v>
      </c>
      <c r="R118" s="7">
        <v>77.0</v>
      </c>
      <c r="S118" s="7">
        <v>87.0</v>
      </c>
      <c r="T118" s="7">
        <v>38.0</v>
      </c>
      <c r="U118" s="7">
        <v>88.0</v>
      </c>
      <c r="V118" s="7">
        <v>82.0</v>
      </c>
      <c r="W118" s="7">
        <v>92.0</v>
      </c>
      <c r="X118" s="7">
        <v>100.0</v>
      </c>
      <c r="Y118" s="7">
        <v>100.0</v>
      </c>
      <c r="Z118" s="7">
        <v>32.0</v>
      </c>
      <c r="AA118" s="7">
        <v>59.0</v>
      </c>
      <c r="AB118" s="7">
        <v>7.0</v>
      </c>
      <c r="AC118" s="7">
        <v>1.0</v>
      </c>
      <c r="AD118" s="7">
        <v>72.0</v>
      </c>
    </row>
    <row r="119" ht="15.0" customHeight="1">
      <c r="K119" s="7">
        <v>22.0</v>
      </c>
      <c r="L119" s="7">
        <v>42.0</v>
      </c>
      <c r="M119" s="7">
        <v>23.0</v>
      </c>
      <c r="N119" s="7">
        <v>87.0</v>
      </c>
      <c r="O119" s="7">
        <v>55.0</v>
      </c>
      <c r="P119" s="7">
        <v>73.0</v>
      </c>
      <c r="Q119" s="7">
        <v>89.0</v>
      </c>
      <c r="R119" s="7">
        <v>22.0</v>
      </c>
      <c r="S119" s="7">
        <v>73.0</v>
      </c>
      <c r="T119" s="7">
        <v>27.0</v>
      </c>
      <c r="U119" s="7">
        <v>67.0</v>
      </c>
      <c r="V119" s="7">
        <v>74.0</v>
      </c>
      <c r="W119" s="7">
        <v>73.0</v>
      </c>
      <c r="X119" s="7">
        <v>32.0</v>
      </c>
      <c r="Y119" s="7">
        <v>35.0</v>
      </c>
      <c r="Z119" s="7">
        <v>100.0</v>
      </c>
      <c r="AA119" s="7">
        <v>22.0</v>
      </c>
      <c r="AB119" s="7">
        <v>60.0</v>
      </c>
      <c r="AC119" s="7">
        <v>37.0</v>
      </c>
      <c r="AD119" s="7">
        <v>62.0</v>
      </c>
    </row>
    <row r="120" ht="15.0" customHeight="1">
      <c r="K120" s="7">
        <v>48.0</v>
      </c>
      <c r="L120" s="7">
        <v>12.0</v>
      </c>
      <c r="M120" s="7">
        <v>99.0</v>
      </c>
      <c r="N120" s="7">
        <v>78.0</v>
      </c>
      <c r="O120" s="7">
        <v>21.0</v>
      </c>
      <c r="P120" s="7">
        <v>25.0</v>
      </c>
      <c r="Q120" s="7">
        <v>58.0</v>
      </c>
      <c r="R120" s="7">
        <v>88.0</v>
      </c>
      <c r="S120" s="7">
        <v>4.0</v>
      </c>
      <c r="T120" s="7">
        <v>39.0</v>
      </c>
      <c r="U120" s="7">
        <v>15.0</v>
      </c>
      <c r="V120" s="7">
        <v>5.0</v>
      </c>
      <c r="W120" s="7">
        <v>10.0</v>
      </c>
      <c r="X120" s="7">
        <v>51.0</v>
      </c>
      <c r="Y120" s="7">
        <v>64.0</v>
      </c>
      <c r="Z120" s="7">
        <v>23.0</v>
      </c>
      <c r="AA120" s="7">
        <v>93.0</v>
      </c>
      <c r="AB120" s="7">
        <v>67.0</v>
      </c>
      <c r="AC120" s="7">
        <v>3.0</v>
      </c>
      <c r="AD120" s="7">
        <v>84.0</v>
      </c>
    </row>
    <row r="121" ht="15.0" customHeight="1">
      <c r="K121" s="7">
        <v>63.0</v>
      </c>
      <c r="L121" s="7">
        <v>62.0</v>
      </c>
      <c r="M121" s="7">
        <v>60.0</v>
      </c>
      <c r="N121" s="7">
        <v>7.0</v>
      </c>
      <c r="O121" s="7">
        <v>95.0</v>
      </c>
      <c r="P121" s="7">
        <v>7.0</v>
      </c>
      <c r="Q121" s="7">
        <v>9.0</v>
      </c>
      <c r="R121" s="7">
        <v>20.0</v>
      </c>
      <c r="S121" s="7">
        <v>37.0</v>
      </c>
      <c r="T121" s="7">
        <v>63.0</v>
      </c>
      <c r="U121" s="7">
        <v>33.0</v>
      </c>
      <c r="V121" s="7">
        <v>60.0</v>
      </c>
      <c r="W121" s="7">
        <v>25.0</v>
      </c>
      <c r="X121" s="7">
        <v>59.0</v>
      </c>
      <c r="Y121" s="7">
        <v>91.0</v>
      </c>
      <c r="Z121" s="7">
        <v>15.0</v>
      </c>
      <c r="AA121" s="7">
        <v>76.0</v>
      </c>
      <c r="AB121" s="7">
        <v>44.0</v>
      </c>
      <c r="AC121" s="7">
        <v>28.0</v>
      </c>
      <c r="AD121" s="7">
        <v>70.0</v>
      </c>
    </row>
    <row r="122" ht="15.0" customHeight="1">
      <c r="K122" s="7">
        <v>59.0</v>
      </c>
      <c r="L122" s="7">
        <v>83.0</v>
      </c>
      <c r="M122" s="7">
        <v>41.0</v>
      </c>
      <c r="N122" s="7">
        <v>52.0</v>
      </c>
      <c r="O122" s="7">
        <v>33.0</v>
      </c>
      <c r="P122" s="7">
        <v>77.0</v>
      </c>
      <c r="Q122" s="7">
        <v>59.0</v>
      </c>
      <c r="R122" s="7">
        <v>28.0</v>
      </c>
      <c r="S122" s="7">
        <v>78.0</v>
      </c>
      <c r="T122" s="7">
        <v>49.0</v>
      </c>
      <c r="U122" s="7">
        <v>16.0</v>
      </c>
      <c r="V122" s="7">
        <v>17.0</v>
      </c>
      <c r="W122" s="7">
        <v>13.0</v>
      </c>
      <c r="X122" s="7">
        <v>92.0</v>
      </c>
      <c r="Y122" s="7">
        <v>8.0</v>
      </c>
      <c r="Z122" s="7">
        <v>77.0</v>
      </c>
      <c r="AA122" s="7">
        <v>38.0</v>
      </c>
      <c r="AB122" s="7">
        <v>83.0</v>
      </c>
      <c r="AC122" s="7">
        <v>41.0</v>
      </c>
      <c r="AD122" s="7">
        <v>91.0</v>
      </c>
    </row>
    <row r="123" ht="15.0" customHeight="1">
      <c r="K123" s="7">
        <v>23.0</v>
      </c>
      <c r="L123" s="7">
        <v>53.0</v>
      </c>
      <c r="M123" s="7">
        <v>55.0</v>
      </c>
      <c r="N123" s="7">
        <v>94.0</v>
      </c>
      <c r="O123" s="7">
        <v>79.0</v>
      </c>
      <c r="P123" s="7">
        <v>73.0</v>
      </c>
      <c r="Q123" s="7">
        <v>53.0</v>
      </c>
      <c r="R123" s="7">
        <v>45.0</v>
      </c>
      <c r="S123" s="7">
        <v>93.0</v>
      </c>
      <c r="T123" s="7">
        <v>69.0</v>
      </c>
      <c r="U123" s="7">
        <v>6.0</v>
      </c>
      <c r="V123" s="7">
        <v>55.0</v>
      </c>
      <c r="W123" s="7">
        <v>98.0</v>
      </c>
      <c r="X123" s="7">
        <v>4.0</v>
      </c>
      <c r="Y123" s="7">
        <v>99.0</v>
      </c>
      <c r="Z123" s="7">
        <v>58.0</v>
      </c>
      <c r="AA123" s="7">
        <v>5.0</v>
      </c>
      <c r="AB123" s="7">
        <v>92.0</v>
      </c>
      <c r="AC123" s="7">
        <v>23.0</v>
      </c>
      <c r="AD123" s="7">
        <v>45.0</v>
      </c>
    </row>
    <row r="124" ht="15.0" customHeight="1">
      <c r="K124" s="7">
        <v>73.0</v>
      </c>
      <c r="L124" s="7">
        <v>85.0</v>
      </c>
      <c r="M124" s="7">
        <v>62.0</v>
      </c>
      <c r="N124" s="7">
        <v>26.0</v>
      </c>
      <c r="O124" s="7">
        <v>65.0</v>
      </c>
      <c r="P124" s="7">
        <v>82.0</v>
      </c>
      <c r="Q124" s="7">
        <v>48.0</v>
      </c>
      <c r="R124" s="7">
        <v>55.0</v>
      </c>
      <c r="S124" s="7">
        <v>5.0</v>
      </c>
      <c r="T124" s="7">
        <v>82.0</v>
      </c>
      <c r="U124" s="7">
        <v>50.0</v>
      </c>
      <c r="V124" s="7">
        <v>68.0</v>
      </c>
      <c r="W124" s="7">
        <v>83.0</v>
      </c>
      <c r="X124" s="7">
        <v>6.0</v>
      </c>
      <c r="Y124" s="7">
        <v>32.0</v>
      </c>
      <c r="Z124" s="7">
        <v>7.0</v>
      </c>
      <c r="AA124" s="7">
        <v>84.0</v>
      </c>
      <c r="AB124" s="7">
        <v>77.0</v>
      </c>
      <c r="AC124" s="7">
        <v>76.0</v>
      </c>
      <c r="AD124" s="7">
        <v>56.0</v>
      </c>
    </row>
    <row r="125" ht="15.0" customHeight="1">
      <c r="K125" s="7">
        <v>87.0</v>
      </c>
      <c r="L125" s="7">
        <v>76.0</v>
      </c>
      <c r="M125" s="7">
        <v>44.0</v>
      </c>
      <c r="N125" s="7">
        <v>15.0</v>
      </c>
      <c r="O125" s="7">
        <v>5.0</v>
      </c>
      <c r="P125" s="7">
        <v>76.0</v>
      </c>
      <c r="Q125" s="7">
        <v>8.0</v>
      </c>
      <c r="R125" s="7">
        <v>73.0</v>
      </c>
      <c r="S125" s="7">
        <v>54.0</v>
      </c>
      <c r="T125" s="7">
        <v>18.0</v>
      </c>
      <c r="U125" s="7">
        <v>3.0</v>
      </c>
      <c r="V125" s="7">
        <v>40.0</v>
      </c>
      <c r="W125" s="7">
        <v>51.0</v>
      </c>
      <c r="X125" s="7">
        <v>87.0</v>
      </c>
      <c r="Y125" s="7">
        <v>91.0</v>
      </c>
      <c r="Z125" s="7">
        <v>87.0</v>
      </c>
      <c r="AA125" s="7">
        <v>50.0</v>
      </c>
      <c r="AB125" s="7">
        <v>92.0</v>
      </c>
      <c r="AC125" s="7">
        <v>62.0</v>
      </c>
      <c r="AD125" s="7">
        <v>81.0</v>
      </c>
    </row>
    <row r="126" ht="15.0" customHeight="1">
      <c r="K126" s="7">
        <v>25.0</v>
      </c>
      <c r="L126" s="7">
        <v>36.0</v>
      </c>
      <c r="M126" s="7">
        <v>61.0</v>
      </c>
      <c r="N126" s="7">
        <v>5.0</v>
      </c>
      <c r="O126" s="7">
        <v>95.0</v>
      </c>
      <c r="P126" s="7">
        <v>95.0</v>
      </c>
      <c r="Q126" s="7">
        <v>55.0</v>
      </c>
      <c r="R126" s="7">
        <v>44.0</v>
      </c>
      <c r="S126" s="7">
        <v>81.0</v>
      </c>
      <c r="T126" s="7">
        <v>51.0</v>
      </c>
      <c r="U126" s="7">
        <v>39.0</v>
      </c>
      <c r="V126" s="7">
        <v>13.0</v>
      </c>
      <c r="W126" s="7">
        <v>30.0</v>
      </c>
      <c r="X126" s="7">
        <v>54.0</v>
      </c>
      <c r="Y126" s="7">
        <v>49.0</v>
      </c>
      <c r="Z126" s="7">
        <v>1.0</v>
      </c>
      <c r="AA126" s="7">
        <v>31.0</v>
      </c>
      <c r="AB126" s="7">
        <v>100.0</v>
      </c>
      <c r="AC126" s="7">
        <v>16.0</v>
      </c>
      <c r="AD126" s="7">
        <v>40.0</v>
      </c>
    </row>
    <row r="127" ht="15.0" customHeight="1">
      <c r="K127" s="7">
        <v>87.0</v>
      </c>
      <c r="L127" s="7">
        <v>49.0</v>
      </c>
      <c r="M127" s="7">
        <v>6.0</v>
      </c>
      <c r="N127" s="7">
        <v>24.0</v>
      </c>
      <c r="O127" s="7">
        <v>96.0</v>
      </c>
      <c r="P127" s="7">
        <v>32.0</v>
      </c>
      <c r="Q127" s="7">
        <v>90.0</v>
      </c>
      <c r="R127" s="7">
        <v>43.0</v>
      </c>
      <c r="S127" s="7">
        <v>43.0</v>
      </c>
      <c r="T127" s="7">
        <v>36.0</v>
      </c>
      <c r="U127" s="7">
        <v>37.0</v>
      </c>
      <c r="V127" s="7">
        <v>56.0</v>
      </c>
      <c r="W127" s="7">
        <v>47.0</v>
      </c>
      <c r="X127" s="7">
        <v>79.0</v>
      </c>
      <c r="Y127" s="7">
        <v>51.0</v>
      </c>
      <c r="Z127" s="7">
        <v>14.0</v>
      </c>
      <c r="AA127" s="7">
        <v>2.0</v>
      </c>
      <c r="AB127" s="7">
        <v>55.0</v>
      </c>
      <c r="AC127" s="7">
        <v>93.0</v>
      </c>
      <c r="AD127" s="7">
        <v>38.0</v>
      </c>
    </row>
    <row r="128" ht="15.0" customHeight="1">
      <c r="K128" s="7">
        <v>1.0</v>
      </c>
      <c r="L128" s="7">
        <v>65.0</v>
      </c>
      <c r="M128" s="7">
        <v>3.0</v>
      </c>
      <c r="N128" s="7">
        <v>98.0</v>
      </c>
      <c r="O128" s="7">
        <v>88.0</v>
      </c>
      <c r="P128" s="7">
        <v>93.0</v>
      </c>
      <c r="Q128" s="7">
        <v>52.0</v>
      </c>
      <c r="R128" s="7">
        <v>26.0</v>
      </c>
      <c r="S128" s="7">
        <v>76.0</v>
      </c>
      <c r="T128" s="7">
        <v>97.0</v>
      </c>
      <c r="U128" s="7">
        <v>51.0</v>
      </c>
      <c r="V128" s="7">
        <v>42.0</v>
      </c>
      <c r="W128" s="7">
        <v>54.0</v>
      </c>
      <c r="X128" s="7">
        <v>3.0</v>
      </c>
      <c r="Y128" s="7">
        <v>84.0</v>
      </c>
      <c r="Z128" s="7">
        <v>69.0</v>
      </c>
      <c r="AA128" s="7">
        <v>53.0</v>
      </c>
      <c r="AB128" s="7">
        <v>19.0</v>
      </c>
      <c r="AC128" s="7">
        <v>95.0</v>
      </c>
      <c r="AD128" s="7">
        <v>95.0</v>
      </c>
    </row>
    <row r="129" ht="15.0" customHeight="1">
      <c r="K129" s="7">
        <v>25.0</v>
      </c>
      <c r="L129" s="7">
        <v>7.0</v>
      </c>
      <c r="M129" s="7">
        <v>5.0</v>
      </c>
      <c r="N129" s="7">
        <v>62.0</v>
      </c>
      <c r="O129" s="7">
        <v>60.0</v>
      </c>
      <c r="P129" s="7">
        <v>41.0</v>
      </c>
      <c r="Q129" s="7">
        <v>36.0</v>
      </c>
      <c r="R129" s="7">
        <v>43.0</v>
      </c>
      <c r="S129" s="7">
        <v>94.0</v>
      </c>
      <c r="T129" s="7">
        <v>66.0</v>
      </c>
      <c r="U129" s="7">
        <v>60.0</v>
      </c>
      <c r="V129" s="7">
        <v>24.0</v>
      </c>
      <c r="W129" s="7">
        <v>100.0</v>
      </c>
      <c r="X129" s="7">
        <v>23.0</v>
      </c>
      <c r="Y129" s="7">
        <v>72.0</v>
      </c>
      <c r="Z129" s="7">
        <v>92.0</v>
      </c>
      <c r="AA129" s="7">
        <v>42.0</v>
      </c>
      <c r="AB129" s="7">
        <v>63.0</v>
      </c>
      <c r="AC129" s="7">
        <v>99.0</v>
      </c>
      <c r="AD129" s="7">
        <v>96.0</v>
      </c>
    </row>
    <row r="130" ht="15.0" customHeight="1">
      <c r="K130" s="7">
        <v>3.0</v>
      </c>
      <c r="L130" s="7">
        <v>15.0</v>
      </c>
      <c r="M130" s="7">
        <v>36.0</v>
      </c>
      <c r="N130" s="7">
        <v>21.0</v>
      </c>
      <c r="O130" s="7">
        <v>81.0</v>
      </c>
      <c r="P130" s="7">
        <v>37.0</v>
      </c>
      <c r="Q130" s="7">
        <v>48.0</v>
      </c>
      <c r="R130" s="7">
        <v>67.0</v>
      </c>
      <c r="S130" s="7">
        <v>87.0</v>
      </c>
      <c r="T130" s="7">
        <v>79.0</v>
      </c>
      <c r="U130" s="7">
        <v>56.0</v>
      </c>
      <c r="V130" s="7">
        <v>50.0</v>
      </c>
      <c r="W130" s="7">
        <v>52.0</v>
      </c>
      <c r="X130" s="7">
        <v>6.0</v>
      </c>
      <c r="Y130" s="7">
        <v>49.0</v>
      </c>
      <c r="Z130" s="7">
        <v>61.0</v>
      </c>
      <c r="AA130" s="7">
        <v>93.0</v>
      </c>
      <c r="AB130" s="7">
        <v>86.0</v>
      </c>
      <c r="AC130" s="7">
        <v>70.0</v>
      </c>
      <c r="AD130" s="7">
        <v>67.0</v>
      </c>
    </row>
    <row r="131" ht="15.0" customHeight="1">
      <c r="K131" s="7">
        <v>21.0</v>
      </c>
      <c r="L131" s="7">
        <v>88.0</v>
      </c>
      <c r="M131" s="7">
        <v>92.0</v>
      </c>
      <c r="N131" s="7">
        <v>53.0</v>
      </c>
      <c r="O131" s="7">
        <v>26.0</v>
      </c>
      <c r="P131" s="7">
        <v>82.0</v>
      </c>
      <c r="Q131" s="7">
        <v>74.0</v>
      </c>
      <c r="R131" s="7">
        <v>30.0</v>
      </c>
      <c r="S131" s="7">
        <v>71.0</v>
      </c>
      <c r="T131" s="7">
        <v>37.0</v>
      </c>
      <c r="U131" s="7">
        <v>57.0</v>
      </c>
      <c r="V131" s="7">
        <v>38.0</v>
      </c>
      <c r="W131" s="7">
        <v>79.0</v>
      </c>
      <c r="X131" s="7">
        <v>52.0</v>
      </c>
      <c r="Y131" s="7">
        <v>81.0</v>
      </c>
      <c r="Z131" s="7">
        <v>29.0</v>
      </c>
      <c r="AA131" s="7">
        <v>93.0</v>
      </c>
      <c r="AB131" s="7">
        <v>50.0</v>
      </c>
      <c r="AC131" s="7">
        <v>46.0</v>
      </c>
      <c r="AD131" s="7">
        <v>53.0</v>
      </c>
    </row>
    <row r="132" ht="15.0" customHeight="1">
      <c r="K132" s="7">
        <v>46.0</v>
      </c>
      <c r="L132" s="7">
        <v>8.0</v>
      </c>
      <c r="M132" s="7">
        <v>27.0</v>
      </c>
      <c r="N132" s="7">
        <v>24.0</v>
      </c>
      <c r="O132" s="7">
        <v>80.0</v>
      </c>
      <c r="P132" s="7">
        <v>66.0</v>
      </c>
      <c r="Q132" s="7">
        <v>74.0</v>
      </c>
      <c r="R132" s="7">
        <v>33.0</v>
      </c>
      <c r="S132" s="7">
        <v>76.0</v>
      </c>
      <c r="T132" s="7">
        <v>70.0</v>
      </c>
      <c r="U132" s="7">
        <v>91.0</v>
      </c>
      <c r="V132" s="7">
        <v>60.0</v>
      </c>
      <c r="W132" s="7">
        <v>83.0</v>
      </c>
      <c r="X132" s="7">
        <v>26.0</v>
      </c>
      <c r="Y132" s="7">
        <v>92.0</v>
      </c>
      <c r="Z132" s="7">
        <v>63.0</v>
      </c>
      <c r="AA132" s="7">
        <v>37.0</v>
      </c>
      <c r="AB132" s="7">
        <v>72.0</v>
      </c>
      <c r="AC132" s="7">
        <v>38.0</v>
      </c>
      <c r="AD132" s="7">
        <v>66.0</v>
      </c>
    </row>
    <row r="133" ht="15.0" customHeight="1">
      <c r="K133" s="7">
        <v>41.0</v>
      </c>
      <c r="L133" s="7">
        <v>32.0</v>
      </c>
      <c r="M133" s="7">
        <v>70.0</v>
      </c>
      <c r="N133" s="7">
        <v>57.0</v>
      </c>
      <c r="O133" s="7">
        <v>7.0</v>
      </c>
      <c r="P133" s="7">
        <v>68.0</v>
      </c>
      <c r="Q133" s="7">
        <v>37.0</v>
      </c>
      <c r="R133" s="7">
        <v>55.0</v>
      </c>
      <c r="S133" s="7">
        <v>84.0</v>
      </c>
      <c r="T133" s="7">
        <v>29.0</v>
      </c>
      <c r="U133" s="7">
        <v>57.0</v>
      </c>
      <c r="V133" s="7">
        <v>5.0</v>
      </c>
      <c r="W133" s="7">
        <v>82.0</v>
      </c>
      <c r="X133" s="7">
        <v>48.0</v>
      </c>
      <c r="Y133" s="7">
        <v>26.0</v>
      </c>
      <c r="Z133" s="7">
        <v>40.0</v>
      </c>
      <c r="AA133" s="7">
        <v>20.0</v>
      </c>
      <c r="AB133" s="7">
        <v>7.0</v>
      </c>
      <c r="AC133" s="7">
        <v>84.0</v>
      </c>
      <c r="AD133" s="7">
        <v>34.0</v>
      </c>
    </row>
    <row r="134" ht="15.0" customHeight="1">
      <c r="K134" s="7">
        <v>74.0</v>
      </c>
      <c r="L134" s="7">
        <v>5.0</v>
      </c>
      <c r="M134" s="7">
        <v>50.0</v>
      </c>
      <c r="N134" s="7">
        <v>73.0</v>
      </c>
      <c r="O134" s="7">
        <v>14.0</v>
      </c>
      <c r="P134" s="7">
        <v>35.0</v>
      </c>
      <c r="Q134" s="7">
        <v>70.0</v>
      </c>
      <c r="R134" s="7">
        <v>87.0</v>
      </c>
      <c r="S134" s="7">
        <v>65.0</v>
      </c>
      <c r="T134" s="7">
        <v>56.0</v>
      </c>
      <c r="U134" s="7">
        <v>85.0</v>
      </c>
      <c r="V134" s="7">
        <v>51.0</v>
      </c>
      <c r="W134" s="7">
        <v>54.0</v>
      </c>
      <c r="X134" s="7">
        <v>75.0</v>
      </c>
      <c r="Y134" s="7">
        <v>88.0</v>
      </c>
      <c r="Z134" s="7">
        <v>27.0</v>
      </c>
      <c r="AA134" s="7">
        <v>35.0</v>
      </c>
      <c r="AB134" s="7">
        <v>13.0</v>
      </c>
      <c r="AC134" s="7">
        <v>20.0</v>
      </c>
      <c r="AD134" s="7">
        <v>28.0</v>
      </c>
    </row>
    <row r="135" ht="15.0" customHeight="1">
      <c r="K135" s="7">
        <v>8.0</v>
      </c>
      <c r="L135" s="7">
        <v>52.0</v>
      </c>
      <c r="M135" s="7">
        <v>77.0</v>
      </c>
      <c r="N135" s="7">
        <v>79.0</v>
      </c>
      <c r="O135" s="7">
        <v>18.0</v>
      </c>
      <c r="P135" s="7">
        <v>82.0</v>
      </c>
      <c r="Q135" s="7">
        <v>17.0</v>
      </c>
      <c r="R135" s="7">
        <v>29.0</v>
      </c>
      <c r="S135" s="7">
        <v>56.0</v>
      </c>
      <c r="T135" s="7">
        <v>56.0</v>
      </c>
      <c r="U135" s="7">
        <v>56.0</v>
      </c>
      <c r="V135" s="7">
        <v>43.0</v>
      </c>
      <c r="W135" s="7">
        <v>30.0</v>
      </c>
      <c r="X135" s="7">
        <v>82.0</v>
      </c>
      <c r="Y135" s="7">
        <v>39.0</v>
      </c>
      <c r="Z135" s="7">
        <v>9.0</v>
      </c>
      <c r="AA135" s="7">
        <v>11.0</v>
      </c>
      <c r="AB135" s="7">
        <v>36.0</v>
      </c>
      <c r="AC135" s="7">
        <v>50.0</v>
      </c>
      <c r="AD135" s="7">
        <v>33.0</v>
      </c>
    </row>
    <row r="136" ht="15.0" customHeight="1">
      <c r="K136" s="7">
        <v>64.0</v>
      </c>
      <c r="L136" s="7">
        <v>28.0</v>
      </c>
      <c r="M136" s="7">
        <v>1.0</v>
      </c>
      <c r="N136" s="7">
        <v>99.0</v>
      </c>
      <c r="O136" s="7">
        <v>41.0</v>
      </c>
      <c r="P136" s="7">
        <v>63.0</v>
      </c>
      <c r="Q136" s="7">
        <v>89.0</v>
      </c>
      <c r="R136" s="7">
        <v>69.0</v>
      </c>
      <c r="S136" s="7">
        <v>97.0</v>
      </c>
      <c r="T136" s="7">
        <v>26.0</v>
      </c>
      <c r="U136" s="7">
        <v>50.0</v>
      </c>
      <c r="V136" s="7">
        <v>30.0</v>
      </c>
      <c r="W136" s="7">
        <v>9.0</v>
      </c>
      <c r="X136" s="7">
        <v>44.0</v>
      </c>
      <c r="Y136" s="7">
        <v>38.0</v>
      </c>
      <c r="Z136" s="7">
        <v>9.0</v>
      </c>
      <c r="AA136" s="7">
        <v>19.0</v>
      </c>
      <c r="AB136" s="7">
        <v>25.0</v>
      </c>
      <c r="AC136" s="7">
        <v>64.0</v>
      </c>
      <c r="AD136" s="7">
        <v>74.0</v>
      </c>
    </row>
    <row r="137" ht="15.0" customHeight="1">
      <c r="K137" s="7">
        <v>60.0</v>
      </c>
      <c r="L137" s="7">
        <v>75.0</v>
      </c>
      <c r="M137" s="7">
        <v>59.0</v>
      </c>
      <c r="N137" s="7">
        <v>23.0</v>
      </c>
      <c r="O137" s="7">
        <v>50.0</v>
      </c>
      <c r="P137" s="7">
        <v>98.0</v>
      </c>
      <c r="Q137" s="7">
        <v>8.0</v>
      </c>
      <c r="R137" s="7">
        <v>91.0</v>
      </c>
      <c r="S137" s="7">
        <v>84.0</v>
      </c>
      <c r="T137" s="7">
        <v>25.0</v>
      </c>
      <c r="U137" s="7">
        <v>59.0</v>
      </c>
      <c r="V137" s="7">
        <v>21.0</v>
      </c>
      <c r="W137" s="7">
        <v>50.0</v>
      </c>
      <c r="X137" s="7">
        <v>94.0</v>
      </c>
      <c r="Y137" s="7">
        <v>4.0</v>
      </c>
      <c r="Z137" s="7">
        <v>32.0</v>
      </c>
      <c r="AA137" s="7">
        <v>36.0</v>
      </c>
      <c r="AB137" s="7">
        <v>13.0</v>
      </c>
      <c r="AC137" s="7">
        <v>71.0</v>
      </c>
      <c r="AD137" s="7">
        <v>60.0</v>
      </c>
    </row>
    <row r="138" ht="15.0" customHeight="1">
      <c r="K138" s="7">
        <v>24.0</v>
      </c>
      <c r="L138" s="7">
        <v>32.0</v>
      </c>
      <c r="M138" s="7">
        <v>42.0</v>
      </c>
      <c r="N138" s="7">
        <v>22.0</v>
      </c>
      <c r="O138" s="7">
        <v>45.0</v>
      </c>
      <c r="P138" s="7">
        <v>40.0</v>
      </c>
      <c r="Q138" s="7">
        <v>78.0</v>
      </c>
      <c r="R138" s="7">
        <v>92.0</v>
      </c>
      <c r="S138" s="7">
        <v>9.0</v>
      </c>
      <c r="T138" s="7">
        <v>76.0</v>
      </c>
      <c r="U138" s="7">
        <v>58.0</v>
      </c>
      <c r="V138" s="7">
        <v>32.0</v>
      </c>
      <c r="W138" s="7">
        <v>44.0</v>
      </c>
      <c r="X138" s="7">
        <v>50.0</v>
      </c>
      <c r="Y138" s="7">
        <v>57.0</v>
      </c>
      <c r="Z138" s="7">
        <v>98.0</v>
      </c>
      <c r="AA138" s="7">
        <v>55.0</v>
      </c>
      <c r="AB138" s="7">
        <v>18.0</v>
      </c>
      <c r="AC138" s="7">
        <v>18.0</v>
      </c>
      <c r="AD138" s="7">
        <v>88.0</v>
      </c>
    </row>
    <row r="139" ht="15.0" customHeight="1">
      <c r="K139" s="7">
        <v>66.0</v>
      </c>
      <c r="L139" s="7">
        <v>100.0</v>
      </c>
      <c r="M139" s="7">
        <v>97.0</v>
      </c>
      <c r="N139" s="7">
        <v>47.0</v>
      </c>
      <c r="O139" s="7">
        <v>89.0</v>
      </c>
      <c r="P139" s="7">
        <v>46.0</v>
      </c>
      <c r="Q139" s="7">
        <v>89.0</v>
      </c>
      <c r="R139" s="7">
        <v>73.0</v>
      </c>
      <c r="S139" s="7">
        <v>33.0</v>
      </c>
      <c r="T139" s="7">
        <v>29.0</v>
      </c>
      <c r="U139" s="7">
        <v>43.0</v>
      </c>
      <c r="V139" s="7">
        <v>46.0</v>
      </c>
      <c r="W139" s="7">
        <v>41.0</v>
      </c>
      <c r="X139" s="7">
        <v>83.0</v>
      </c>
      <c r="Y139" s="7">
        <v>59.0</v>
      </c>
      <c r="Z139" s="7">
        <v>75.0</v>
      </c>
      <c r="AA139" s="7">
        <v>66.0</v>
      </c>
      <c r="AB139" s="7">
        <v>65.0</v>
      </c>
      <c r="AC139" s="7">
        <v>88.0</v>
      </c>
      <c r="AD139" s="7">
        <v>32.0</v>
      </c>
    </row>
    <row r="140" ht="15.0" customHeight="1">
      <c r="K140" s="7">
        <v>5.0</v>
      </c>
      <c r="L140" s="7">
        <v>21.0</v>
      </c>
      <c r="M140" s="7">
        <v>61.0</v>
      </c>
      <c r="N140" s="7">
        <v>56.0</v>
      </c>
      <c r="O140" s="7">
        <v>43.0</v>
      </c>
      <c r="P140" s="7">
        <v>59.0</v>
      </c>
      <c r="Q140" s="7">
        <v>39.0</v>
      </c>
      <c r="R140" s="7">
        <v>19.0</v>
      </c>
      <c r="S140" s="7">
        <v>41.0</v>
      </c>
      <c r="T140" s="7">
        <v>82.0</v>
      </c>
      <c r="U140" s="7">
        <v>2.0</v>
      </c>
      <c r="V140" s="7">
        <v>73.0</v>
      </c>
      <c r="W140" s="7">
        <v>84.0</v>
      </c>
      <c r="X140" s="7">
        <v>3.0</v>
      </c>
      <c r="Y140" s="7">
        <v>11.0</v>
      </c>
      <c r="Z140" s="7">
        <v>36.0</v>
      </c>
      <c r="AA140" s="7">
        <v>69.0</v>
      </c>
      <c r="AB140" s="7">
        <v>53.0</v>
      </c>
      <c r="AC140" s="7">
        <v>10.0</v>
      </c>
      <c r="AD140" s="7">
        <v>33.0</v>
      </c>
    </row>
    <row r="141" ht="15.0" customHeight="1">
      <c r="K141" s="7">
        <v>51.0</v>
      </c>
      <c r="L141" s="7">
        <v>11.0</v>
      </c>
      <c r="M141" s="7">
        <v>13.0</v>
      </c>
      <c r="N141" s="7">
        <v>49.0</v>
      </c>
      <c r="O141" s="7">
        <v>60.0</v>
      </c>
      <c r="P141" s="7">
        <v>16.0</v>
      </c>
      <c r="Q141" s="7">
        <v>15.0</v>
      </c>
      <c r="R141" s="7">
        <v>94.0</v>
      </c>
      <c r="S141" s="7">
        <v>67.0</v>
      </c>
      <c r="T141" s="7">
        <v>91.0</v>
      </c>
      <c r="U141" s="7">
        <v>32.0</v>
      </c>
      <c r="V141" s="7">
        <v>65.0</v>
      </c>
      <c r="W141" s="7">
        <v>21.0</v>
      </c>
      <c r="X141" s="7">
        <v>89.0</v>
      </c>
      <c r="Y141" s="7">
        <v>53.0</v>
      </c>
      <c r="Z141" s="7">
        <v>90.0</v>
      </c>
      <c r="AA141" s="7">
        <v>23.0</v>
      </c>
      <c r="AB141" s="7">
        <v>79.0</v>
      </c>
      <c r="AC141" s="7">
        <v>75.0</v>
      </c>
      <c r="AD141" s="7">
        <v>37.0</v>
      </c>
    </row>
    <row r="142" ht="15.0" customHeight="1">
      <c r="K142" s="7">
        <v>80.0</v>
      </c>
      <c r="L142" s="7">
        <v>38.0</v>
      </c>
      <c r="M142" s="7">
        <v>15.0</v>
      </c>
      <c r="N142" s="7">
        <v>55.0</v>
      </c>
      <c r="O142" s="7">
        <v>84.0</v>
      </c>
      <c r="P142" s="7">
        <v>4.0</v>
      </c>
      <c r="Q142" s="7">
        <v>68.0</v>
      </c>
      <c r="R142" s="7">
        <v>40.0</v>
      </c>
      <c r="S142" s="7">
        <v>85.0</v>
      </c>
      <c r="T142" s="7">
        <v>2.0</v>
      </c>
      <c r="U142" s="7">
        <v>68.0</v>
      </c>
      <c r="V142" s="7">
        <v>46.0</v>
      </c>
      <c r="W142" s="7">
        <v>3.0</v>
      </c>
      <c r="X142" s="7">
        <v>49.0</v>
      </c>
      <c r="Y142" s="7">
        <v>96.0</v>
      </c>
      <c r="Z142" s="7">
        <v>43.0</v>
      </c>
      <c r="AA142" s="7">
        <v>66.0</v>
      </c>
      <c r="AB142" s="7">
        <v>16.0</v>
      </c>
      <c r="AC142" s="7">
        <v>68.0</v>
      </c>
      <c r="AD142" s="7">
        <v>85.0</v>
      </c>
    </row>
    <row r="143" ht="15.0" customHeight="1">
      <c r="K143" s="7">
        <v>69.0</v>
      </c>
      <c r="L143" s="7">
        <v>59.0</v>
      </c>
      <c r="M143" s="7">
        <v>95.0</v>
      </c>
      <c r="N143" s="7">
        <v>21.0</v>
      </c>
      <c r="O143" s="7">
        <v>59.0</v>
      </c>
      <c r="P143" s="7">
        <v>78.0</v>
      </c>
      <c r="Q143" s="7">
        <v>9.0</v>
      </c>
      <c r="R143" s="7">
        <v>59.0</v>
      </c>
      <c r="S143" s="7">
        <v>36.0</v>
      </c>
      <c r="T143" s="7">
        <v>68.0</v>
      </c>
      <c r="U143" s="7">
        <v>21.0</v>
      </c>
      <c r="V143" s="7">
        <v>98.0</v>
      </c>
      <c r="W143" s="7">
        <v>28.0</v>
      </c>
      <c r="X143" s="7">
        <v>28.0</v>
      </c>
      <c r="Y143" s="7">
        <v>43.0</v>
      </c>
      <c r="Z143" s="7">
        <v>75.0</v>
      </c>
      <c r="AA143" s="7">
        <v>15.0</v>
      </c>
      <c r="AB143" s="7">
        <v>15.0</v>
      </c>
      <c r="AC143" s="7">
        <v>46.0</v>
      </c>
      <c r="AD143" s="7">
        <v>97.0</v>
      </c>
    </row>
    <row r="144" ht="15.0" customHeight="1">
      <c r="K144" s="7">
        <v>44.0</v>
      </c>
      <c r="L144" s="7">
        <v>43.0</v>
      </c>
      <c r="M144" s="7">
        <v>36.0</v>
      </c>
      <c r="N144" s="7">
        <v>99.0</v>
      </c>
      <c r="O144" s="7">
        <v>84.0</v>
      </c>
      <c r="P144" s="7">
        <v>57.0</v>
      </c>
      <c r="Q144" s="7">
        <v>72.0</v>
      </c>
      <c r="R144" s="7">
        <v>11.0</v>
      </c>
      <c r="S144" s="7">
        <v>93.0</v>
      </c>
      <c r="T144" s="7">
        <v>84.0</v>
      </c>
      <c r="U144" s="7">
        <v>75.0</v>
      </c>
      <c r="V144" s="7">
        <v>56.0</v>
      </c>
      <c r="W144" s="7">
        <v>15.0</v>
      </c>
      <c r="X144" s="7">
        <v>80.0</v>
      </c>
      <c r="Y144" s="7">
        <v>83.0</v>
      </c>
      <c r="Z144" s="7">
        <v>32.0</v>
      </c>
      <c r="AA144" s="7">
        <v>36.0</v>
      </c>
      <c r="AB144" s="7">
        <v>100.0</v>
      </c>
      <c r="AC144" s="7">
        <v>78.0</v>
      </c>
      <c r="AD144" s="7">
        <v>96.0</v>
      </c>
    </row>
    <row r="145" ht="15.0" customHeight="1">
      <c r="K145" s="7">
        <v>36.0</v>
      </c>
      <c r="L145" s="7">
        <v>96.0</v>
      </c>
      <c r="M145" s="7">
        <v>63.0</v>
      </c>
      <c r="N145" s="7">
        <v>2.0</v>
      </c>
      <c r="O145" s="7">
        <v>69.0</v>
      </c>
      <c r="P145" s="7">
        <v>5.0</v>
      </c>
      <c r="Q145" s="7">
        <v>56.0</v>
      </c>
      <c r="R145" s="7">
        <v>70.0</v>
      </c>
      <c r="S145" s="7">
        <v>66.0</v>
      </c>
      <c r="T145" s="7">
        <v>65.0</v>
      </c>
      <c r="U145" s="7">
        <v>75.0</v>
      </c>
      <c r="V145" s="7">
        <v>10.0</v>
      </c>
      <c r="W145" s="7">
        <v>97.0</v>
      </c>
      <c r="X145" s="7">
        <v>100.0</v>
      </c>
      <c r="Y145" s="7">
        <v>60.0</v>
      </c>
      <c r="Z145" s="7">
        <v>1.0</v>
      </c>
      <c r="AA145" s="7">
        <v>52.0</v>
      </c>
      <c r="AB145" s="7">
        <v>42.0</v>
      </c>
      <c r="AC145" s="7">
        <v>8.0</v>
      </c>
      <c r="AD145" s="7">
        <v>90.0</v>
      </c>
    </row>
    <row r="146" ht="15.0" customHeight="1">
      <c r="K146" s="7">
        <v>90.0</v>
      </c>
      <c r="L146" s="7">
        <v>35.0</v>
      </c>
      <c r="M146" s="7">
        <v>33.0</v>
      </c>
      <c r="N146" s="7">
        <v>45.0</v>
      </c>
      <c r="O146" s="7">
        <v>100.0</v>
      </c>
      <c r="P146" s="7">
        <v>95.0</v>
      </c>
      <c r="Q146" s="7">
        <v>30.0</v>
      </c>
      <c r="R146" s="7">
        <v>23.0</v>
      </c>
      <c r="S146" s="7">
        <v>92.0</v>
      </c>
      <c r="T146" s="7">
        <v>15.0</v>
      </c>
      <c r="U146" s="7">
        <v>64.0</v>
      </c>
      <c r="V146" s="7">
        <v>41.0</v>
      </c>
      <c r="W146" s="7">
        <v>25.0</v>
      </c>
      <c r="X146" s="7">
        <v>55.0</v>
      </c>
      <c r="Y146" s="7">
        <v>7.0</v>
      </c>
      <c r="Z146" s="7">
        <v>30.0</v>
      </c>
      <c r="AA146" s="7">
        <v>61.0</v>
      </c>
      <c r="AB146" s="7">
        <v>71.0</v>
      </c>
      <c r="AC146" s="7">
        <v>5.0</v>
      </c>
      <c r="AD146" s="7">
        <v>68.0</v>
      </c>
    </row>
    <row r="147" ht="15.0" customHeight="1">
      <c r="K147" s="7">
        <v>29.0</v>
      </c>
      <c r="L147" s="7">
        <v>11.0</v>
      </c>
      <c r="M147" s="7">
        <v>97.0</v>
      </c>
      <c r="N147" s="7">
        <v>85.0</v>
      </c>
      <c r="O147" s="7">
        <v>100.0</v>
      </c>
      <c r="P147" s="7">
        <v>17.0</v>
      </c>
      <c r="Q147" s="7">
        <v>81.0</v>
      </c>
      <c r="R147" s="7">
        <v>87.0</v>
      </c>
      <c r="S147" s="7">
        <v>5.0</v>
      </c>
      <c r="T147" s="7">
        <v>71.0</v>
      </c>
      <c r="U147" s="7">
        <v>57.0</v>
      </c>
      <c r="V147" s="7">
        <v>87.0</v>
      </c>
      <c r="W147" s="7">
        <v>40.0</v>
      </c>
      <c r="X147" s="7">
        <v>30.0</v>
      </c>
      <c r="Y147" s="7">
        <v>39.0</v>
      </c>
      <c r="Z147" s="7">
        <v>55.0</v>
      </c>
      <c r="AA147" s="7">
        <v>79.0</v>
      </c>
      <c r="AB147" s="7">
        <v>98.0</v>
      </c>
      <c r="AC147" s="7">
        <v>85.0</v>
      </c>
      <c r="AD147" s="7">
        <v>23.0</v>
      </c>
    </row>
    <row r="148" ht="15.0" customHeight="1">
      <c r="K148" s="7">
        <v>87.0</v>
      </c>
      <c r="L148" s="7">
        <v>99.0</v>
      </c>
      <c r="M148" s="7">
        <v>83.0</v>
      </c>
      <c r="N148" s="7">
        <v>90.0</v>
      </c>
      <c r="O148" s="7">
        <v>96.0</v>
      </c>
      <c r="P148" s="7">
        <v>54.0</v>
      </c>
      <c r="Q148" s="7">
        <v>33.0</v>
      </c>
      <c r="R148" s="7">
        <v>56.0</v>
      </c>
      <c r="S148" s="7">
        <v>59.0</v>
      </c>
      <c r="T148" s="7">
        <v>32.0</v>
      </c>
      <c r="U148" s="7">
        <v>34.0</v>
      </c>
      <c r="V148" s="7">
        <v>56.0</v>
      </c>
      <c r="W148" s="7">
        <v>17.0</v>
      </c>
      <c r="X148" s="7">
        <v>12.0</v>
      </c>
      <c r="Y148" s="7">
        <v>94.0</v>
      </c>
      <c r="Z148" s="7">
        <v>57.0</v>
      </c>
      <c r="AA148" s="7">
        <v>99.0</v>
      </c>
      <c r="AB148" s="7">
        <v>20.0</v>
      </c>
      <c r="AC148" s="7">
        <v>35.0</v>
      </c>
      <c r="AD148" s="7">
        <v>92.0</v>
      </c>
    </row>
    <row r="149" ht="15.0" customHeight="1">
      <c r="K149" s="7">
        <v>80.0</v>
      </c>
      <c r="L149" s="7">
        <v>41.0</v>
      </c>
      <c r="M149" s="7">
        <v>1.0</v>
      </c>
      <c r="N149" s="7">
        <v>99.0</v>
      </c>
      <c r="O149" s="7">
        <v>56.0</v>
      </c>
      <c r="P149" s="7">
        <v>87.0</v>
      </c>
      <c r="Q149" s="7">
        <v>85.0</v>
      </c>
      <c r="R149" s="7">
        <v>74.0</v>
      </c>
      <c r="S149" s="7">
        <v>85.0</v>
      </c>
      <c r="T149" s="7">
        <v>29.0</v>
      </c>
      <c r="U149" s="7">
        <v>6.0</v>
      </c>
      <c r="V149" s="7">
        <v>73.0</v>
      </c>
      <c r="W149" s="7">
        <v>40.0</v>
      </c>
      <c r="X149" s="7">
        <v>42.0</v>
      </c>
      <c r="Y149" s="7">
        <v>65.0</v>
      </c>
      <c r="Z149" s="7">
        <v>73.0</v>
      </c>
      <c r="AA149" s="7">
        <v>22.0</v>
      </c>
      <c r="AB149" s="7">
        <v>7.0</v>
      </c>
      <c r="AC149" s="7">
        <v>7.0</v>
      </c>
      <c r="AD149" s="7">
        <v>99.0</v>
      </c>
    </row>
    <row r="150" ht="15.0" customHeight="1">
      <c r="K150" s="7">
        <v>67.0</v>
      </c>
      <c r="L150" s="7">
        <v>86.0</v>
      </c>
      <c r="M150" s="7">
        <v>89.0</v>
      </c>
      <c r="N150" s="7">
        <v>90.0</v>
      </c>
      <c r="O150" s="7">
        <v>17.0</v>
      </c>
      <c r="P150" s="7">
        <v>97.0</v>
      </c>
      <c r="Q150" s="7">
        <v>64.0</v>
      </c>
      <c r="R150" s="7">
        <v>6.0</v>
      </c>
      <c r="S150" s="7">
        <v>43.0</v>
      </c>
      <c r="T150" s="7">
        <v>23.0</v>
      </c>
      <c r="U150" s="7">
        <v>3.0</v>
      </c>
      <c r="V150" s="7">
        <v>74.0</v>
      </c>
      <c r="W150" s="7">
        <v>60.0</v>
      </c>
      <c r="X150" s="7">
        <v>9.0</v>
      </c>
      <c r="Y150" s="7">
        <v>26.0</v>
      </c>
      <c r="Z150" s="7">
        <v>83.0</v>
      </c>
      <c r="AA150" s="7">
        <v>36.0</v>
      </c>
      <c r="AB150" s="7">
        <v>58.0</v>
      </c>
      <c r="AC150" s="7">
        <v>66.0</v>
      </c>
      <c r="AD150" s="7">
        <v>35.0</v>
      </c>
    </row>
    <row r="151" ht="15.0" customHeight="1">
      <c r="K151" s="7">
        <v>78.0</v>
      </c>
      <c r="L151" s="7">
        <v>98.0</v>
      </c>
      <c r="M151" s="7">
        <v>73.0</v>
      </c>
      <c r="N151" s="7">
        <v>2.0</v>
      </c>
      <c r="O151" s="7">
        <v>43.0</v>
      </c>
      <c r="P151" s="7">
        <v>55.0</v>
      </c>
      <c r="Q151" s="7">
        <v>81.0</v>
      </c>
      <c r="R151" s="7">
        <v>46.0</v>
      </c>
      <c r="S151" s="7">
        <v>6.0</v>
      </c>
      <c r="T151" s="7">
        <v>58.0</v>
      </c>
      <c r="U151" s="7">
        <v>18.0</v>
      </c>
      <c r="V151" s="7">
        <v>96.0</v>
      </c>
      <c r="W151" s="7">
        <v>91.0</v>
      </c>
      <c r="X151" s="7">
        <v>86.0</v>
      </c>
      <c r="Y151" s="7">
        <v>93.0</v>
      </c>
      <c r="Z151" s="7">
        <v>2.0</v>
      </c>
      <c r="AA151" s="7">
        <v>100.0</v>
      </c>
      <c r="AB151" s="7">
        <v>15.0</v>
      </c>
      <c r="AC151" s="7">
        <v>54.0</v>
      </c>
      <c r="AD151" s="7">
        <v>54.0</v>
      </c>
    </row>
    <row r="152" ht="15.0" customHeight="1">
      <c r="K152" s="7">
        <v>59.0</v>
      </c>
      <c r="L152" s="7">
        <v>7.0</v>
      </c>
      <c r="M152" s="7">
        <v>61.0</v>
      </c>
      <c r="N152" s="7">
        <v>27.0</v>
      </c>
      <c r="O152" s="7">
        <v>45.0</v>
      </c>
      <c r="P152" s="7">
        <v>25.0</v>
      </c>
      <c r="Q152" s="7">
        <v>32.0</v>
      </c>
      <c r="R152" s="7">
        <v>47.0</v>
      </c>
      <c r="S152" s="7">
        <v>66.0</v>
      </c>
      <c r="T152" s="7">
        <v>95.0</v>
      </c>
      <c r="U152" s="7">
        <v>22.0</v>
      </c>
      <c r="V152" s="7">
        <v>31.0</v>
      </c>
      <c r="W152" s="7">
        <v>61.0</v>
      </c>
      <c r="X152" s="7">
        <v>93.0</v>
      </c>
      <c r="Y152" s="7">
        <v>26.0</v>
      </c>
      <c r="Z152" s="7">
        <v>3.0</v>
      </c>
      <c r="AA152" s="7">
        <v>67.0</v>
      </c>
      <c r="AB152" s="7">
        <v>9.0</v>
      </c>
      <c r="AC152" s="7">
        <v>3.0</v>
      </c>
      <c r="AD152" s="7">
        <v>38.0</v>
      </c>
    </row>
    <row r="153" ht="15.0" customHeight="1">
      <c r="K153" s="7">
        <v>50.0</v>
      </c>
      <c r="L153" s="7">
        <v>65.0</v>
      </c>
      <c r="M153" s="7">
        <v>6.0</v>
      </c>
      <c r="N153" s="7">
        <v>73.0</v>
      </c>
      <c r="O153" s="7">
        <v>62.0</v>
      </c>
      <c r="P153" s="7">
        <v>5.0</v>
      </c>
      <c r="Q153" s="7">
        <v>96.0</v>
      </c>
      <c r="R153" s="7">
        <v>69.0</v>
      </c>
      <c r="S153" s="7">
        <v>65.0</v>
      </c>
      <c r="T153" s="7">
        <v>21.0</v>
      </c>
      <c r="U153" s="7">
        <v>72.0</v>
      </c>
      <c r="V153" s="7">
        <v>10.0</v>
      </c>
      <c r="W153" s="7">
        <v>27.0</v>
      </c>
      <c r="X153" s="7">
        <v>58.0</v>
      </c>
      <c r="Y153" s="7">
        <v>29.0</v>
      </c>
      <c r="Z153" s="7">
        <v>28.0</v>
      </c>
      <c r="AA153" s="7">
        <v>35.0</v>
      </c>
      <c r="AB153" s="7">
        <v>27.0</v>
      </c>
      <c r="AC153" s="7">
        <v>68.0</v>
      </c>
      <c r="AD153" s="7">
        <v>2.0</v>
      </c>
    </row>
    <row r="154" ht="15.0" customHeight="1">
      <c r="K154" s="7">
        <v>91.0</v>
      </c>
      <c r="L154" s="7">
        <v>58.0</v>
      </c>
      <c r="M154" s="7">
        <v>44.0</v>
      </c>
      <c r="N154" s="7">
        <v>11.0</v>
      </c>
      <c r="O154" s="7">
        <v>100.0</v>
      </c>
      <c r="P154" s="7">
        <v>82.0</v>
      </c>
      <c r="Q154" s="7">
        <v>50.0</v>
      </c>
      <c r="R154" s="7">
        <v>28.0</v>
      </c>
      <c r="S154" s="7">
        <v>26.0</v>
      </c>
      <c r="T154" s="7">
        <v>93.0</v>
      </c>
      <c r="U154" s="7">
        <v>81.0</v>
      </c>
      <c r="V154" s="7">
        <v>15.0</v>
      </c>
      <c r="W154" s="7">
        <v>33.0</v>
      </c>
      <c r="X154" s="7">
        <v>49.0</v>
      </c>
      <c r="Y154" s="7">
        <v>62.0</v>
      </c>
      <c r="Z154" s="7">
        <v>75.0</v>
      </c>
      <c r="AA154" s="7">
        <v>50.0</v>
      </c>
      <c r="AB154" s="7">
        <v>5.0</v>
      </c>
      <c r="AC154" s="7">
        <v>45.0</v>
      </c>
      <c r="AD154" s="7">
        <v>20.0</v>
      </c>
    </row>
    <row r="155" ht="15.0" customHeight="1">
      <c r="K155" s="7">
        <v>36.0</v>
      </c>
      <c r="L155" s="7">
        <v>92.0</v>
      </c>
      <c r="M155" s="7">
        <v>28.0</v>
      </c>
      <c r="N155" s="7">
        <v>37.0</v>
      </c>
      <c r="O155" s="7">
        <v>38.0</v>
      </c>
      <c r="P155" s="7">
        <v>4.0</v>
      </c>
      <c r="Q155" s="7">
        <v>30.0</v>
      </c>
      <c r="R155" s="7">
        <v>99.0</v>
      </c>
      <c r="S155" s="7">
        <v>17.0</v>
      </c>
      <c r="T155" s="7">
        <v>88.0</v>
      </c>
      <c r="U155" s="7">
        <v>37.0</v>
      </c>
      <c r="V155" s="7">
        <v>90.0</v>
      </c>
      <c r="W155" s="7">
        <v>1.0</v>
      </c>
      <c r="X155" s="7">
        <v>77.0</v>
      </c>
      <c r="Y155" s="7">
        <v>59.0</v>
      </c>
      <c r="Z155" s="7">
        <v>61.0</v>
      </c>
      <c r="AA155" s="7">
        <v>73.0</v>
      </c>
      <c r="AB155" s="7">
        <v>66.0</v>
      </c>
      <c r="AC155" s="7">
        <v>32.0</v>
      </c>
      <c r="AD155" s="7">
        <v>39.0</v>
      </c>
    </row>
    <row r="156" ht="15.0" customHeight="1">
      <c r="K156" s="7">
        <v>93.0</v>
      </c>
      <c r="L156" s="7">
        <v>31.0</v>
      </c>
      <c r="M156" s="7">
        <v>27.0</v>
      </c>
      <c r="N156" s="7">
        <v>55.0</v>
      </c>
      <c r="O156" s="7">
        <v>85.0</v>
      </c>
      <c r="P156" s="7">
        <v>54.0</v>
      </c>
      <c r="Q156" s="7">
        <v>65.0</v>
      </c>
      <c r="R156" s="7">
        <v>94.0</v>
      </c>
      <c r="S156" s="7">
        <v>90.0</v>
      </c>
      <c r="T156" s="7">
        <v>56.0</v>
      </c>
      <c r="U156" s="7">
        <v>4.0</v>
      </c>
      <c r="V156" s="7">
        <v>3.0</v>
      </c>
      <c r="W156" s="7">
        <v>84.0</v>
      </c>
      <c r="X156" s="7">
        <v>8.0</v>
      </c>
      <c r="Y156" s="7">
        <v>56.0</v>
      </c>
      <c r="Z156" s="7">
        <v>20.0</v>
      </c>
      <c r="AA156" s="7">
        <v>9.0</v>
      </c>
      <c r="AB156" s="7">
        <v>91.0</v>
      </c>
      <c r="AC156" s="7">
        <v>72.0</v>
      </c>
      <c r="AD156" s="7">
        <v>19.0</v>
      </c>
    </row>
    <row r="157" ht="15.0" customHeight="1">
      <c r="K157" s="7">
        <v>31.0</v>
      </c>
      <c r="L157" s="7">
        <v>42.0</v>
      </c>
      <c r="M157" s="7">
        <v>27.0</v>
      </c>
      <c r="N157" s="7">
        <v>37.0</v>
      </c>
      <c r="O157" s="7">
        <v>83.0</v>
      </c>
      <c r="P157" s="7">
        <v>42.0</v>
      </c>
      <c r="Q157" s="7">
        <v>5.0</v>
      </c>
      <c r="R157" s="7">
        <v>43.0</v>
      </c>
      <c r="S157" s="7">
        <v>24.0</v>
      </c>
      <c r="T157" s="7">
        <v>68.0</v>
      </c>
      <c r="U157" s="7">
        <v>57.0</v>
      </c>
      <c r="V157" s="7">
        <v>97.0</v>
      </c>
      <c r="W157" s="7">
        <v>67.0</v>
      </c>
      <c r="X157" s="7">
        <v>13.0</v>
      </c>
      <c r="Y157" s="7">
        <v>41.0</v>
      </c>
      <c r="Z157" s="7">
        <v>20.0</v>
      </c>
      <c r="AA157" s="7">
        <v>38.0</v>
      </c>
      <c r="AB157" s="7">
        <v>39.0</v>
      </c>
      <c r="AC157" s="7">
        <v>11.0</v>
      </c>
      <c r="AD157" s="7">
        <v>46.0</v>
      </c>
    </row>
    <row r="158" ht="15.0" customHeight="1">
      <c r="K158" s="7">
        <v>32.0</v>
      </c>
      <c r="L158" s="7">
        <v>76.0</v>
      </c>
      <c r="M158" s="7">
        <v>74.0</v>
      </c>
      <c r="N158" s="7">
        <v>40.0</v>
      </c>
      <c r="O158" s="7">
        <v>8.0</v>
      </c>
      <c r="P158" s="7">
        <v>61.0</v>
      </c>
      <c r="Q158" s="7">
        <v>46.0</v>
      </c>
      <c r="R158" s="7">
        <v>73.0</v>
      </c>
      <c r="S158" s="7">
        <v>31.0</v>
      </c>
      <c r="T158" s="7">
        <v>92.0</v>
      </c>
      <c r="U158" s="7">
        <v>79.0</v>
      </c>
      <c r="V158" s="7">
        <v>87.0</v>
      </c>
      <c r="W158" s="7">
        <v>18.0</v>
      </c>
      <c r="X158" s="7">
        <v>8.0</v>
      </c>
      <c r="Y158" s="7">
        <v>70.0</v>
      </c>
      <c r="Z158" s="7">
        <v>43.0</v>
      </c>
      <c r="AA158" s="7">
        <v>40.0</v>
      </c>
      <c r="AB158" s="7">
        <v>74.0</v>
      </c>
      <c r="AC158" s="7">
        <v>98.0</v>
      </c>
      <c r="AD158" s="7">
        <v>73.0</v>
      </c>
    </row>
    <row r="159" ht="15.0" customHeight="1">
      <c r="K159" s="7">
        <v>36.0</v>
      </c>
      <c r="L159" s="7">
        <v>13.0</v>
      </c>
      <c r="M159" s="7">
        <v>30.0</v>
      </c>
      <c r="N159" s="7">
        <v>44.0</v>
      </c>
      <c r="O159" s="7">
        <v>71.0</v>
      </c>
      <c r="P159" s="7">
        <v>60.0</v>
      </c>
      <c r="Q159" s="7">
        <v>83.0</v>
      </c>
      <c r="R159" s="7">
        <v>68.0</v>
      </c>
      <c r="S159" s="7">
        <v>76.0</v>
      </c>
      <c r="T159" s="7">
        <v>20.0</v>
      </c>
      <c r="U159" s="7">
        <v>8.0</v>
      </c>
      <c r="V159" s="7">
        <v>48.0</v>
      </c>
      <c r="W159" s="7">
        <v>25.0</v>
      </c>
      <c r="X159" s="7">
        <v>58.0</v>
      </c>
      <c r="Y159" s="7">
        <v>33.0</v>
      </c>
      <c r="Z159" s="7">
        <v>53.0</v>
      </c>
      <c r="AA159" s="7">
        <v>72.0</v>
      </c>
      <c r="AB159" s="7">
        <v>18.0</v>
      </c>
      <c r="AC159" s="7">
        <v>12.0</v>
      </c>
      <c r="AD159" s="7">
        <v>41.0</v>
      </c>
    </row>
    <row r="160" ht="15.0" customHeight="1">
      <c r="K160" s="7">
        <v>10.0</v>
      </c>
      <c r="L160" s="7">
        <v>72.0</v>
      </c>
      <c r="M160" s="7">
        <v>34.0</v>
      </c>
      <c r="N160" s="7">
        <v>68.0</v>
      </c>
      <c r="O160" s="7">
        <v>46.0</v>
      </c>
      <c r="P160" s="7">
        <v>1.0</v>
      </c>
      <c r="Q160" s="7">
        <v>35.0</v>
      </c>
      <c r="R160" s="7">
        <v>84.0</v>
      </c>
      <c r="S160" s="7">
        <v>32.0</v>
      </c>
      <c r="T160" s="7">
        <v>34.0</v>
      </c>
      <c r="U160" s="7">
        <v>98.0</v>
      </c>
      <c r="V160" s="7">
        <v>27.0</v>
      </c>
      <c r="W160" s="7">
        <v>52.0</v>
      </c>
      <c r="X160" s="7">
        <v>51.0</v>
      </c>
      <c r="Y160" s="7">
        <v>8.0</v>
      </c>
      <c r="Z160" s="7">
        <v>16.0</v>
      </c>
      <c r="AA160" s="7">
        <v>61.0</v>
      </c>
      <c r="AB160" s="7">
        <v>6.0</v>
      </c>
      <c r="AC160" s="7">
        <v>68.0</v>
      </c>
      <c r="AD160" s="7">
        <v>43.0</v>
      </c>
    </row>
    <row r="161" ht="15.0" customHeight="1">
      <c r="K161" s="7">
        <v>51.0</v>
      </c>
      <c r="L161" s="7">
        <v>41.0</v>
      </c>
      <c r="M161" s="7">
        <v>64.0</v>
      </c>
      <c r="N161" s="7">
        <v>66.0</v>
      </c>
      <c r="O161" s="7">
        <v>64.0</v>
      </c>
      <c r="P161" s="7">
        <v>25.0</v>
      </c>
      <c r="Q161" s="7">
        <v>66.0</v>
      </c>
      <c r="R161" s="7">
        <v>21.0</v>
      </c>
      <c r="S161" s="7">
        <v>38.0</v>
      </c>
      <c r="T161" s="7">
        <v>45.0</v>
      </c>
      <c r="U161" s="7">
        <v>31.0</v>
      </c>
      <c r="V161" s="7">
        <v>34.0</v>
      </c>
      <c r="W161" s="7">
        <v>17.0</v>
      </c>
      <c r="X161" s="7">
        <v>4.0</v>
      </c>
      <c r="Y161" s="7">
        <v>83.0</v>
      </c>
      <c r="Z161" s="7">
        <v>1.0</v>
      </c>
      <c r="AA161" s="7">
        <v>60.0</v>
      </c>
      <c r="AB161" s="7">
        <v>22.0</v>
      </c>
      <c r="AC161" s="7">
        <v>74.0</v>
      </c>
      <c r="AD161" s="7">
        <v>33.0</v>
      </c>
    </row>
    <row r="162" ht="15.0" customHeight="1">
      <c r="K162" s="7">
        <v>54.0</v>
      </c>
      <c r="L162" s="7">
        <v>51.0</v>
      </c>
      <c r="M162" s="7">
        <v>44.0</v>
      </c>
      <c r="N162" s="7">
        <v>70.0</v>
      </c>
      <c r="O162" s="7">
        <v>39.0</v>
      </c>
      <c r="P162" s="7">
        <v>66.0</v>
      </c>
      <c r="Q162" s="7">
        <v>38.0</v>
      </c>
      <c r="R162" s="7">
        <v>21.0</v>
      </c>
      <c r="S162" s="7">
        <v>74.0</v>
      </c>
      <c r="T162" s="7">
        <v>64.0</v>
      </c>
      <c r="U162" s="7">
        <v>99.0</v>
      </c>
      <c r="V162" s="7">
        <v>18.0</v>
      </c>
      <c r="W162" s="7">
        <v>98.0</v>
      </c>
      <c r="X162" s="7">
        <v>18.0</v>
      </c>
      <c r="Y162" s="7">
        <v>51.0</v>
      </c>
      <c r="Z162" s="7">
        <v>87.0</v>
      </c>
      <c r="AA162" s="7">
        <v>36.0</v>
      </c>
      <c r="AB162" s="7">
        <v>70.0</v>
      </c>
      <c r="AC162" s="7">
        <v>19.0</v>
      </c>
      <c r="AD162" s="7">
        <v>46.0</v>
      </c>
    </row>
    <row r="163" ht="15.0" customHeight="1">
      <c r="K163" s="7">
        <v>18.0</v>
      </c>
      <c r="L163" s="7">
        <v>22.0</v>
      </c>
      <c r="M163" s="7">
        <v>68.0</v>
      </c>
      <c r="N163" s="7">
        <v>19.0</v>
      </c>
      <c r="O163" s="7">
        <v>62.0</v>
      </c>
      <c r="P163" s="7">
        <v>49.0</v>
      </c>
      <c r="Q163" s="7">
        <v>31.0</v>
      </c>
      <c r="R163" s="7">
        <v>98.0</v>
      </c>
      <c r="S163" s="7">
        <v>76.0</v>
      </c>
      <c r="T163" s="7">
        <v>84.0</v>
      </c>
      <c r="U163" s="7">
        <v>89.0</v>
      </c>
      <c r="V163" s="7">
        <v>100.0</v>
      </c>
      <c r="W163" s="7">
        <v>96.0</v>
      </c>
      <c r="X163" s="7">
        <v>9.0</v>
      </c>
      <c r="Y163" s="7">
        <v>25.0</v>
      </c>
      <c r="Z163" s="7">
        <v>81.0</v>
      </c>
      <c r="AA163" s="7">
        <v>17.0</v>
      </c>
      <c r="AB163" s="7">
        <v>67.0</v>
      </c>
      <c r="AC163" s="7">
        <v>34.0</v>
      </c>
      <c r="AD163" s="7">
        <v>71.0</v>
      </c>
    </row>
    <row r="164" ht="15.0" customHeight="1">
      <c r="K164" s="7">
        <v>20.0</v>
      </c>
      <c r="L164" s="7">
        <v>36.0</v>
      </c>
      <c r="M164" s="7">
        <v>76.0</v>
      </c>
      <c r="N164" s="7">
        <v>29.0</v>
      </c>
      <c r="O164" s="7">
        <v>14.0</v>
      </c>
      <c r="P164" s="7">
        <v>36.0</v>
      </c>
      <c r="Q164" s="7">
        <v>22.0</v>
      </c>
      <c r="R164" s="7">
        <v>14.0</v>
      </c>
      <c r="S164" s="7">
        <v>68.0</v>
      </c>
      <c r="T164" s="7">
        <v>87.0</v>
      </c>
      <c r="U164" s="7">
        <v>89.0</v>
      </c>
      <c r="V164" s="7">
        <v>5.0</v>
      </c>
      <c r="W164" s="7">
        <v>42.0</v>
      </c>
      <c r="X164" s="7">
        <v>37.0</v>
      </c>
      <c r="Y164" s="7">
        <v>65.0</v>
      </c>
      <c r="Z164" s="7">
        <v>87.0</v>
      </c>
      <c r="AA164" s="7">
        <v>48.0</v>
      </c>
      <c r="AB164" s="7">
        <v>98.0</v>
      </c>
      <c r="AC164" s="7">
        <v>10.0</v>
      </c>
      <c r="AD164" s="7">
        <v>82.0</v>
      </c>
    </row>
    <row r="165" ht="15.0" customHeight="1">
      <c r="K165" s="7">
        <v>84.0</v>
      </c>
      <c r="L165" s="7">
        <v>81.0</v>
      </c>
      <c r="M165" s="7">
        <v>83.0</v>
      </c>
      <c r="N165" s="7">
        <v>45.0</v>
      </c>
      <c r="O165" s="7">
        <v>67.0</v>
      </c>
      <c r="P165" s="7">
        <v>76.0</v>
      </c>
      <c r="Q165" s="7">
        <v>65.0</v>
      </c>
      <c r="R165" s="7">
        <v>53.0</v>
      </c>
      <c r="S165" s="7">
        <v>76.0</v>
      </c>
      <c r="T165" s="7">
        <v>100.0</v>
      </c>
      <c r="U165" s="7">
        <v>39.0</v>
      </c>
      <c r="V165" s="7">
        <v>47.0</v>
      </c>
      <c r="W165" s="7">
        <v>28.0</v>
      </c>
      <c r="X165" s="7">
        <v>59.0</v>
      </c>
      <c r="Y165" s="7">
        <v>9.0</v>
      </c>
      <c r="Z165" s="7">
        <v>22.0</v>
      </c>
      <c r="AA165" s="7">
        <v>39.0</v>
      </c>
      <c r="AB165" s="7">
        <v>98.0</v>
      </c>
      <c r="AC165" s="7">
        <v>65.0</v>
      </c>
      <c r="AD165" s="7">
        <v>19.0</v>
      </c>
    </row>
    <row r="166" ht="15.0" customHeight="1">
      <c r="K166" s="7">
        <v>2.0</v>
      </c>
      <c r="L166" s="7">
        <v>32.0</v>
      </c>
      <c r="M166" s="7">
        <v>35.0</v>
      </c>
      <c r="N166" s="7">
        <v>35.0</v>
      </c>
      <c r="O166" s="7">
        <v>77.0</v>
      </c>
      <c r="P166" s="7">
        <v>100.0</v>
      </c>
      <c r="Q166" s="7">
        <v>51.0</v>
      </c>
      <c r="R166" s="7">
        <v>81.0</v>
      </c>
      <c r="S166" s="7">
        <v>67.0</v>
      </c>
      <c r="T166" s="7">
        <v>46.0</v>
      </c>
      <c r="U166" s="7">
        <v>93.0</v>
      </c>
      <c r="V166" s="7">
        <v>8.0</v>
      </c>
      <c r="W166" s="7">
        <v>83.0</v>
      </c>
      <c r="X166" s="7">
        <v>32.0</v>
      </c>
      <c r="Y166" s="7">
        <v>57.0</v>
      </c>
      <c r="Z166" s="7">
        <v>16.0</v>
      </c>
      <c r="AA166" s="7">
        <v>16.0</v>
      </c>
      <c r="AB166" s="7">
        <v>71.0</v>
      </c>
      <c r="AC166" s="7">
        <v>27.0</v>
      </c>
      <c r="AD166" s="7">
        <v>37.0</v>
      </c>
    </row>
    <row r="167" ht="15.0" customHeight="1">
      <c r="K167" s="7">
        <v>80.0</v>
      </c>
      <c r="L167" s="7">
        <v>80.0</v>
      </c>
      <c r="M167" s="7">
        <v>49.0</v>
      </c>
      <c r="N167" s="7">
        <v>44.0</v>
      </c>
      <c r="O167" s="7">
        <v>55.0</v>
      </c>
      <c r="P167" s="7">
        <v>44.0</v>
      </c>
      <c r="Q167" s="7">
        <v>25.0</v>
      </c>
      <c r="R167" s="7">
        <v>53.0</v>
      </c>
      <c r="S167" s="7">
        <v>58.0</v>
      </c>
      <c r="T167" s="7">
        <v>86.0</v>
      </c>
      <c r="U167" s="7">
        <v>24.0</v>
      </c>
      <c r="V167" s="7">
        <v>87.0</v>
      </c>
      <c r="W167" s="7">
        <v>48.0</v>
      </c>
      <c r="X167" s="7">
        <v>65.0</v>
      </c>
      <c r="Y167" s="7">
        <v>79.0</v>
      </c>
      <c r="Z167" s="7">
        <v>38.0</v>
      </c>
      <c r="AA167" s="7">
        <v>7.0</v>
      </c>
      <c r="AB167" s="7">
        <v>90.0</v>
      </c>
      <c r="AC167" s="7">
        <v>6.0</v>
      </c>
      <c r="AD167" s="7">
        <v>23.0</v>
      </c>
    </row>
    <row r="168" ht="15.0" customHeight="1">
      <c r="K168" s="7">
        <v>6.0</v>
      </c>
      <c r="L168" s="7">
        <v>73.0</v>
      </c>
      <c r="M168" s="7">
        <v>48.0</v>
      </c>
      <c r="N168" s="7">
        <v>54.0</v>
      </c>
      <c r="O168" s="7">
        <v>20.0</v>
      </c>
      <c r="P168" s="7">
        <v>12.0</v>
      </c>
      <c r="Q168" s="7">
        <v>73.0</v>
      </c>
      <c r="R168" s="7">
        <v>27.0</v>
      </c>
      <c r="S168" s="7">
        <v>82.0</v>
      </c>
      <c r="T168" s="7">
        <v>47.0</v>
      </c>
      <c r="U168" s="7">
        <v>50.0</v>
      </c>
      <c r="V168" s="7">
        <v>73.0</v>
      </c>
      <c r="W168" s="7">
        <v>76.0</v>
      </c>
      <c r="X168" s="7">
        <v>6.0</v>
      </c>
      <c r="Y168" s="7">
        <v>98.0</v>
      </c>
      <c r="Z168" s="7">
        <v>65.0</v>
      </c>
      <c r="AA168" s="7">
        <v>19.0</v>
      </c>
      <c r="AB168" s="7">
        <v>51.0</v>
      </c>
      <c r="AC168" s="7">
        <v>78.0</v>
      </c>
      <c r="AD168" s="7">
        <v>92.0</v>
      </c>
    </row>
    <row r="169" ht="15.0" customHeight="1">
      <c r="K169" s="7">
        <v>55.0</v>
      </c>
      <c r="L169" s="7">
        <v>88.0</v>
      </c>
      <c r="M169" s="7">
        <v>39.0</v>
      </c>
      <c r="N169" s="7">
        <v>92.0</v>
      </c>
      <c r="O169" s="7">
        <v>91.0</v>
      </c>
      <c r="P169" s="7">
        <v>88.0</v>
      </c>
      <c r="Q169" s="7">
        <v>70.0</v>
      </c>
      <c r="R169" s="7">
        <v>97.0</v>
      </c>
      <c r="S169" s="7">
        <v>86.0</v>
      </c>
      <c r="T169" s="7">
        <v>53.0</v>
      </c>
      <c r="U169" s="7">
        <v>95.0</v>
      </c>
      <c r="V169" s="7">
        <v>13.0</v>
      </c>
      <c r="W169" s="7">
        <v>61.0</v>
      </c>
      <c r="X169" s="7">
        <v>27.0</v>
      </c>
      <c r="Y169" s="7">
        <v>56.0</v>
      </c>
      <c r="Z169" s="7">
        <v>89.0</v>
      </c>
      <c r="AA169" s="7">
        <v>25.0</v>
      </c>
      <c r="AB169" s="7">
        <v>88.0</v>
      </c>
      <c r="AC169" s="7">
        <v>73.0</v>
      </c>
      <c r="AD169" s="7">
        <v>49.0</v>
      </c>
    </row>
    <row r="170" ht="15.0" customHeight="1">
      <c r="K170" s="7">
        <v>6.0</v>
      </c>
      <c r="L170" s="7">
        <v>14.0</v>
      </c>
      <c r="M170" s="7">
        <v>68.0</v>
      </c>
      <c r="N170" s="7">
        <v>28.0</v>
      </c>
      <c r="O170" s="7">
        <v>42.0</v>
      </c>
      <c r="P170" s="7">
        <v>87.0</v>
      </c>
      <c r="Q170" s="7">
        <v>68.0</v>
      </c>
      <c r="R170" s="7">
        <v>86.0</v>
      </c>
      <c r="S170" s="7">
        <v>16.0</v>
      </c>
      <c r="T170" s="7">
        <v>68.0</v>
      </c>
      <c r="U170" s="7">
        <v>5.0</v>
      </c>
      <c r="V170" s="7">
        <v>12.0</v>
      </c>
      <c r="W170" s="7">
        <v>97.0</v>
      </c>
      <c r="X170" s="7">
        <v>43.0</v>
      </c>
      <c r="Y170" s="7">
        <v>44.0</v>
      </c>
      <c r="Z170" s="7">
        <v>78.0</v>
      </c>
      <c r="AA170" s="7">
        <v>72.0</v>
      </c>
      <c r="AB170" s="7">
        <v>71.0</v>
      </c>
      <c r="AC170" s="7">
        <v>82.0</v>
      </c>
      <c r="AD170" s="7">
        <v>28.0</v>
      </c>
    </row>
    <row r="171" ht="15.0" customHeight="1">
      <c r="K171" s="7">
        <v>6.0</v>
      </c>
      <c r="L171" s="7">
        <v>85.0</v>
      </c>
      <c r="M171" s="7">
        <v>2.0</v>
      </c>
      <c r="N171" s="7">
        <v>88.0</v>
      </c>
      <c r="O171" s="7">
        <v>9.0</v>
      </c>
      <c r="P171" s="7">
        <v>46.0</v>
      </c>
      <c r="Q171" s="7">
        <v>3.0</v>
      </c>
      <c r="R171" s="7">
        <v>68.0</v>
      </c>
      <c r="S171" s="7">
        <v>30.0</v>
      </c>
      <c r="T171" s="7">
        <v>79.0</v>
      </c>
      <c r="U171" s="7">
        <v>3.0</v>
      </c>
      <c r="V171" s="7">
        <v>77.0</v>
      </c>
      <c r="W171" s="7">
        <v>14.0</v>
      </c>
      <c r="X171" s="7">
        <v>12.0</v>
      </c>
      <c r="Y171" s="7">
        <v>10.0</v>
      </c>
      <c r="Z171" s="7">
        <v>13.0</v>
      </c>
      <c r="AA171" s="7">
        <v>29.0</v>
      </c>
      <c r="AB171" s="7">
        <v>6.0</v>
      </c>
      <c r="AC171" s="7">
        <v>30.0</v>
      </c>
      <c r="AD171" s="7">
        <v>35.0</v>
      </c>
    </row>
    <row r="172" ht="15.0" customHeight="1">
      <c r="K172" s="7">
        <v>48.0</v>
      </c>
      <c r="L172" s="7">
        <v>82.0</v>
      </c>
      <c r="M172" s="7">
        <v>90.0</v>
      </c>
      <c r="N172" s="7">
        <v>87.0</v>
      </c>
      <c r="O172" s="7">
        <v>29.0</v>
      </c>
      <c r="P172" s="7">
        <v>56.0</v>
      </c>
      <c r="Q172" s="7">
        <v>68.0</v>
      </c>
      <c r="R172" s="7">
        <v>54.0</v>
      </c>
      <c r="S172" s="7">
        <v>49.0</v>
      </c>
      <c r="T172" s="7">
        <v>100.0</v>
      </c>
      <c r="U172" s="7">
        <v>34.0</v>
      </c>
      <c r="V172" s="7">
        <v>93.0</v>
      </c>
      <c r="W172" s="7">
        <v>31.0</v>
      </c>
      <c r="X172" s="7">
        <v>39.0</v>
      </c>
      <c r="Y172" s="7">
        <v>85.0</v>
      </c>
      <c r="Z172" s="7">
        <v>87.0</v>
      </c>
      <c r="AA172" s="7">
        <v>70.0</v>
      </c>
      <c r="AB172" s="7">
        <v>67.0</v>
      </c>
      <c r="AC172" s="7">
        <v>32.0</v>
      </c>
      <c r="AD172" s="7">
        <v>69.0</v>
      </c>
    </row>
    <row r="173" ht="15.0" customHeight="1">
      <c r="K173" s="7">
        <v>49.0</v>
      </c>
      <c r="L173" s="7">
        <v>16.0</v>
      </c>
      <c r="M173" s="7">
        <v>70.0</v>
      </c>
      <c r="N173" s="7">
        <v>33.0</v>
      </c>
      <c r="O173" s="7">
        <v>38.0</v>
      </c>
      <c r="P173" s="7">
        <v>89.0</v>
      </c>
      <c r="Q173" s="7">
        <v>89.0</v>
      </c>
      <c r="R173" s="7">
        <v>38.0</v>
      </c>
      <c r="S173" s="7">
        <v>22.0</v>
      </c>
      <c r="T173" s="7">
        <v>56.0</v>
      </c>
      <c r="U173" s="7">
        <v>2.0</v>
      </c>
      <c r="V173" s="7">
        <v>22.0</v>
      </c>
      <c r="W173" s="7">
        <v>71.0</v>
      </c>
      <c r="X173" s="7">
        <v>10.0</v>
      </c>
      <c r="Y173" s="7">
        <v>74.0</v>
      </c>
      <c r="Z173" s="7">
        <v>95.0</v>
      </c>
      <c r="AA173" s="7">
        <v>96.0</v>
      </c>
      <c r="AB173" s="7">
        <v>34.0</v>
      </c>
      <c r="AC173" s="7">
        <v>99.0</v>
      </c>
      <c r="AD173" s="7">
        <v>53.0</v>
      </c>
    </row>
    <row r="174" ht="15.0" customHeight="1">
      <c r="K174" s="7">
        <v>89.0</v>
      </c>
      <c r="L174" s="7">
        <v>65.0</v>
      </c>
      <c r="M174" s="7">
        <v>76.0</v>
      </c>
      <c r="N174" s="7">
        <v>38.0</v>
      </c>
      <c r="O174" s="7">
        <v>66.0</v>
      </c>
      <c r="P174" s="7">
        <v>65.0</v>
      </c>
      <c r="Q174" s="7">
        <v>90.0</v>
      </c>
      <c r="R174" s="7">
        <v>52.0</v>
      </c>
      <c r="S174" s="7">
        <v>67.0</v>
      </c>
      <c r="T174" s="7">
        <v>74.0</v>
      </c>
      <c r="U174" s="7">
        <v>77.0</v>
      </c>
      <c r="V174" s="7">
        <v>95.0</v>
      </c>
      <c r="W174" s="7">
        <v>88.0</v>
      </c>
      <c r="X174" s="7">
        <v>25.0</v>
      </c>
      <c r="Y174" s="7">
        <v>10.0</v>
      </c>
      <c r="Z174" s="7">
        <v>67.0</v>
      </c>
      <c r="AA174" s="7">
        <v>89.0</v>
      </c>
      <c r="AB174" s="7">
        <v>69.0</v>
      </c>
      <c r="AC174" s="7">
        <v>42.0</v>
      </c>
      <c r="AD174" s="7">
        <v>2.0</v>
      </c>
    </row>
    <row r="175" ht="15.0" customHeight="1">
      <c r="K175" s="7">
        <v>82.0</v>
      </c>
      <c r="L175" s="7">
        <v>96.0</v>
      </c>
      <c r="M175" s="7">
        <v>81.0</v>
      </c>
      <c r="N175" s="7">
        <v>70.0</v>
      </c>
      <c r="O175" s="7">
        <v>57.0</v>
      </c>
      <c r="P175" s="7">
        <v>16.0</v>
      </c>
      <c r="Q175" s="7">
        <v>56.0</v>
      </c>
      <c r="R175" s="7">
        <v>37.0</v>
      </c>
      <c r="S175" s="7">
        <v>50.0</v>
      </c>
      <c r="T175" s="7">
        <v>6.0</v>
      </c>
      <c r="U175" s="7">
        <v>73.0</v>
      </c>
      <c r="V175" s="7">
        <v>11.0</v>
      </c>
      <c r="W175" s="7">
        <v>82.0</v>
      </c>
      <c r="X175" s="7">
        <v>8.0</v>
      </c>
      <c r="Y175" s="7">
        <v>78.0</v>
      </c>
      <c r="Z175" s="7">
        <v>66.0</v>
      </c>
      <c r="AA175" s="7">
        <v>30.0</v>
      </c>
      <c r="AB175" s="7">
        <v>97.0</v>
      </c>
      <c r="AC175" s="7">
        <v>83.0</v>
      </c>
      <c r="AD175" s="7">
        <v>68.0</v>
      </c>
    </row>
    <row r="176" ht="15.0" customHeight="1">
      <c r="K176" s="7">
        <v>29.0</v>
      </c>
      <c r="L176" s="7">
        <v>39.0</v>
      </c>
      <c r="M176" s="7">
        <v>13.0</v>
      </c>
      <c r="N176" s="7">
        <v>40.0</v>
      </c>
      <c r="O176" s="7">
        <v>71.0</v>
      </c>
      <c r="P176" s="7">
        <v>72.0</v>
      </c>
      <c r="Q176" s="7">
        <v>68.0</v>
      </c>
      <c r="R176" s="7">
        <v>55.0</v>
      </c>
      <c r="S176" s="7">
        <v>21.0</v>
      </c>
      <c r="T176" s="7">
        <v>65.0</v>
      </c>
      <c r="U176" s="7">
        <v>45.0</v>
      </c>
      <c r="V176" s="7">
        <v>30.0</v>
      </c>
      <c r="W176" s="7">
        <v>73.0</v>
      </c>
      <c r="X176" s="7">
        <v>36.0</v>
      </c>
      <c r="Y176" s="7">
        <v>83.0</v>
      </c>
      <c r="Z176" s="7">
        <v>50.0</v>
      </c>
      <c r="AA176" s="7">
        <v>28.0</v>
      </c>
      <c r="AB176" s="7">
        <v>39.0</v>
      </c>
      <c r="AC176" s="7">
        <v>57.0</v>
      </c>
      <c r="AD176" s="7">
        <v>91.0</v>
      </c>
    </row>
    <row r="177" ht="15.0" customHeight="1">
      <c r="K177" s="7">
        <v>11.0</v>
      </c>
      <c r="L177" s="7">
        <v>49.0</v>
      </c>
      <c r="M177" s="7">
        <v>96.0</v>
      </c>
      <c r="N177" s="7">
        <v>18.0</v>
      </c>
      <c r="O177" s="7">
        <v>36.0</v>
      </c>
      <c r="P177" s="7">
        <v>30.0</v>
      </c>
      <c r="Q177" s="7">
        <v>71.0</v>
      </c>
      <c r="R177" s="7">
        <v>10.0</v>
      </c>
      <c r="S177" s="7">
        <v>51.0</v>
      </c>
      <c r="T177" s="7">
        <v>32.0</v>
      </c>
      <c r="U177" s="7">
        <v>27.0</v>
      </c>
      <c r="V177" s="7">
        <v>8.0</v>
      </c>
      <c r="W177" s="7">
        <v>26.0</v>
      </c>
      <c r="X177" s="7">
        <v>2.0</v>
      </c>
      <c r="Y177" s="7">
        <v>45.0</v>
      </c>
      <c r="Z177" s="7">
        <v>59.0</v>
      </c>
      <c r="AA177" s="7">
        <v>81.0</v>
      </c>
      <c r="AB177" s="7">
        <v>53.0</v>
      </c>
      <c r="AC177" s="7">
        <v>1.0</v>
      </c>
      <c r="AD177" s="7">
        <v>75.0</v>
      </c>
    </row>
    <row r="178" ht="15.0" customHeight="1">
      <c r="K178" s="7">
        <v>43.0</v>
      </c>
      <c r="L178" s="7">
        <v>21.0</v>
      </c>
      <c r="M178" s="7">
        <v>73.0</v>
      </c>
      <c r="N178" s="7">
        <v>40.0</v>
      </c>
      <c r="O178" s="7">
        <v>37.0</v>
      </c>
      <c r="P178" s="7">
        <v>28.0</v>
      </c>
      <c r="Q178" s="7">
        <v>24.0</v>
      </c>
      <c r="R178" s="7">
        <v>4.0</v>
      </c>
      <c r="S178" s="7">
        <v>14.0</v>
      </c>
      <c r="T178" s="7">
        <v>56.0</v>
      </c>
      <c r="U178" s="7">
        <v>65.0</v>
      </c>
      <c r="V178" s="7">
        <v>78.0</v>
      </c>
      <c r="W178" s="7">
        <v>7.0</v>
      </c>
      <c r="X178" s="7">
        <v>74.0</v>
      </c>
      <c r="Y178" s="7">
        <v>71.0</v>
      </c>
      <c r="Z178" s="7">
        <v>47.0</v>
      </c>
      <c r="AA178" s="7">
        <v>1.0</v>
      </c>
      <c r="AB178" s="7">
        <v>30.0</v>
      </c>
      <c r="AC178" s="7">
        <v>27.0</v>
      </c>
      <c r="AD178" s="7">
        <v>76.0</v>
      </c>
    </row>
    <row r="179" ht="15.0" customHeight="1">
      <c r="K179" s="7">
        <v>17.0</v>
      </c>
      <c r="L179" s="7">
        <v>77.0</v>
      </c>
      <c r="M179" s="7">
        <v>29.0</v>
      </c>
      <c r="N179" s="7">
        <v>50.0</v>
      </c>
      <c r="O179" s="7">
        <v>77.0</v>
      </c>
      <c r="P179" s="7">
        <v>10.0</v>
      </c>
      <c r="Q179" s="7">
        <v>53.0</v>
      </c>
      <c r="R179" s="7">
        <v>30.0</v>
      </c>
      <c r="S179" s="7">
        <v>55.0</v>
      </c>
      <c r="T179" s="7">
        <v>77.0</v>
      </c>
      <c r="U179" s="7">
        <v>79.0</v>
      </c>
      <c r="V179" s="7">
        <v>48.0</v>
      </c>
      <c r="W179" s="7">
        <v>25.0</v>
      </c>
      <c r="X179" s="7">
        <v>70.0</v>
      </c>
      <c r="Y179" s="7">
        <v>87.0</v>
      </c>
      <c r="Z179" s="7">
        <v>64.0</v>
      </c>
      <c r="AA179" s="7">
        <v>15.0</v>
      </c>
      <c r="AB179" s="7">
        <v>15.0</v>
      </c>
      <c r="AC179" s="7">
        <v>72.0</v>
      </c>
      <c r="AD179" s="7">
        <v>32.0</v>
      </c>
    </row>
    <row r="180" ht="15.0" customHeight="1">
      <c r="K180" s="7">
        <v>100.0</v>
      </c>
      <c r="L180" s="7">
        <v>87.0</v>
      </c>
      <c r="M180" s="7">
        <v>58.0</v>
      </c>
      <c r="N180" s="7">
        <v>88.0</v>
      </c>
      <c r="O180" s="7">
        <v>19.0</v>
      </c>
      <c r="P180" s="7">
        <v>44.0</v>
      </c>
      <c r="Q180" s="7">
        <v>54.0</v>
      </c>
      <c r="R180" s="7">
        <v>82.0</v>
      </c>
      <c r="S180" s="7">
        <v>62.0</v>
      </c>
      <c r="T180" s="7">
        <v>18.0</v>
      </c>
      <c r="U180" s="7">
        <v>84.0</v>
      </c>
      <c r="V180" s="7">
        <v>10.0</v>
      </c>
      <c r="W180" s="7">
        <v>61.0</v>
      </c>
      <c r="X180" s="7">
        <v>51.0</v>
      </c>
      <c r="Y180" s="7">
        <v>76.0</v>
      </c>
      <c r="Z180" s="7">
        <v>97.0</v>
      </c>
      <c r="AA180" s="7">
        <v>63.0</v>
      </c>
      <c r="AB180" s="7">
        <v>47.0</v>
      </c>
      <c r="AC180" s="7">
        <v>53.0</v>
      </c>
      <c r="AD180" s="7">
        <v>29.0</v>
      </c>
    </row>
    <row r="181" ht="15.0" customHeight="1">
      <c r="K181" s="7">
        <v>65.0</v>
      </c>
      <c r="L181" s="7">
        <v>56.0</v>
      </c>
      <c r="M181" s="7">
        <v>63.0</v>
      </c>
      <c r="N181" s="7">
        <v>89.0</v>
      </c>
      <c r="O181" s="7">
        <v>78.0</v>
      </c>
      <c r="P181" s="7">
        <v>60.0</v>
      </c>
      <c r="Q181" s="7">
        <v>49.0</v>
      </c>
      <c r="R181" s="7">
        <v>39.0</v>
      </c>
      <c r="S181" s="7">
        <v>34.0</v>
      </c>
      <c r="T181" s="7">
        <v>92.0</v>
      </c>
      <c r="U181" s="7">
        <v>15.0</v>
      </c>
      <c r="V181" s="7">
        <v>100.0</v>
      </c>
      <c r="W181" s="7">
        <v>19.0</v>
      </c>
      <c r="X181" s="7">
        <v>90.0</v>
      </c>
      <c r="Y181" s="7">
        <v>16.0</v>
      </c>
      <c r="Z181" s="7">
        <v>86.0</v>
      </c>
      <c r="AA181" s="7">
        <v>11.0</v>
      </c>
      <c r="AB181" s="7">
        <v>76.0</v>
      </c>
      <c r="AC181" s="7">
        <v>81.0</v>
      </c>
      <c r="AD181" s="7">
        <v>39.0</v>
      </c>
    </row>
    <row r="182" ht="15.0" customHeight="1">
      <c r="K182" s="7">
        <v>26.0</v>
      </c>
      <c r="L182" s="7">
        <v>50.0</v>
      </c>
      <c r="M182" s="7">
        <v>7.0</v>
      </c>
      <c r="N182" s="7">
        <v>90.0</v>
      </c>
      <c r="O182" s="7">
        <v>32.0</v>
      </c>
      <c r="P182" s="7">
        <v>25.0</v>
      </c>
      <c r="Q182" s="7">
        <v>80.0</v>
      </c>
      <c r="R182" s="7">
        <v>80.0</v>
      </c>
      <c r="S182" s="7">
        <v>9.0</v>
      </c>
      <c r="T182" s="7">
        <v>77.0</v>
      </c>
      <c r="U182" s="7">
        <v>47.0</v>
      </c>
      <c r="V182" s="7">
        <v>84.0</v>
      </c>
      <c r="W182" s="7">
        <v>5.0</v>
      </c>
      <c r="X182" s="7">
        <v>91.0</v>
      </c>
      <c r="Y182" s="7">
        <v>13.0</v>
      </c>
      <c r="Z182" s="7">
        <v>8.0</v>
      </c>
      <c r="AA182" s="7">
        <v>39.0</v>
      </c>
      <c r="AB182" s="7">
        <v>81.0</v>
      </c>
      <c r="AC182" s="7">
        <v>4.0</v>
      </c>
      <c r="AD182" s="7">
        <v>61.0</v>
      </c>
    </row>
    <row r="183" ht="15.0" customHeight="1">
      <c r="K183" s="7">
        <v>85.0</v>
      </c>
      <c r="L183" s="7">
        <v>4.0</v>
      </c>
      <c r="M183" s="7">
        <v>11.0</v>
      </c>
      <c r="N183" s="7">
        <v>95.0</v>
      </c>
      <c r="O183" s="7">
        <v>8.0</v>
      </c>
      <c r="P183" s="7">
        <v>72.0</v>
      </c>
      <c r="Q183" s="7">
        <v>16.0</v>
      </c>
      <c r="R183" s="7">
        <v>30.0</v>
      </c>
      <c r="S183" s="7">
        <v>36.0</v>
      </c>
      <c r="T183" s="7">
        <v>6.0</v>
      </c>
      <c r="U183" s="7">
        <v>38.0</v>
      </c>
      <c r="V183" s="7">
        <v>31.0</v>
      </c>
      <c r="W183" s="7">
        <v>51.0</v>
      </c>
      <c r="X183" s="7">
        <v>87.0</v>
      </c>
      <c r="Y183" s="7">
        <v>63.0</v>
      </c>
      <c r="Z183" s="7">
        <v>27.0</v>
      </c>
      <c r="AA183" s="7">
        <v>45.0</v>
      </c>
      <c r="AB183" s="7">
        <v>49.0</v>
      </c>
      <c r="AC183" s="7">
        <v>50.0</v>
      </c>
      <c r="AD183" s="7">
        <v>65.0</v>
      </c>
    </row>
    <row r="184" ht="15.0" customHeight="1">
      <c r="K184" s="7">
        <v>27.0</v>
      </c>
      <c r="L184" s="7">
        <v>34.0</v>
      </c>
      <c r="M184" s="7">
        <v>52.0</v>
      </c>
      <c r="N184" s="7">
        <v>95.0</v>
      </c>
      <c r="O184" s="7">
        <v>58.0</v>
      </c>
      <c r="P184" s="7">
        <v>72.0</v>
      </c>
      <c r="Q184" s="7">
        <v>88.0</v>
      </c>
      <c r="R184" s="7">
        <v>48.0</v>
      </c>
      <c r="S184" s="7">
        <v>92.0</v>
      </c>
      <c r="T184" s="7">
        <v>13.0</v>
      </c>
      <c r="U184" s="7">
        <v>86.0</v>
      </c>
      <c r="V184" s="7">
        <v>93.0</v>
      </c>
      <c r="W184" s="7">
        <v>91.0</v>
      </c>
      <c r="X184" s="7">
        <v>28.0</v>
      </c>
      <c r="Y184" s="7">
        <v>46.0</v>
      </c>
      <c r="Z184" s="7">
        <v>23.0</v>
      </c>
      <c r="AA184" s="7">
        <v>88.0</v>
      </c>
      <c r="AB184" s="7">
        <v>85.0</v>
      </c>
      <c r="AC184" s="7">
        <v>35.0</v>
      </c>
      <c r="AD184" s="7">
        <v>40.0</v>
      </c>
    </row>
    <row r="185" ht="15.0" customHeight="1">
      <c r="K185" s="7">
        <v>74.0</v>
      </c>
      <c r="L185" s="7">
        <v>50.0</v>
      </c>
      <c r="M185" s="7">
        <v>36.0</v>
      </c>
      <c r="N185" s="7">
        <v>79.0</v>
      </c>
      <c r="O185" s="7">
        <v>4.0</v>
      </c>
      <c r="P185" s="7">
        <v>91.0</v>
      </c>
      <c r="Q185" s="7">
        <v>62.0</v>
      </c>
      <c r="R185" s="7">
        <v>30.0</v>
      </c>
      <c r="S185" s="7">
        <v>79.0</v>
      </c>
      <c r="T185" s="7">
        <v>44.0</v>
      </c>
      <c r="U185" s="7">
        <v>2.0</v>
      </c>
      <c r="V185" s="7">
        <v>18.0</v>
      </c>
      <c r="W185" s="7">
        <v>39.0</v>
      </c>
      <c r="X185" s="7">
        <v>47.0</v>
      </c>
      <c r="Y185" s="7">
        <v>58.0</v>
      </c>
      <c r="Z185" s="7">
        <v>8.0</v>
      </c>
      <c r="AA185" s="7">
        <v>15.0</v>
      </c>
      <c r="AB185" s="7">
        <v>90.0</v>
      </c>
      <c r="AC185" s="7">
        <v>15.0</v>
      </c>
      <c r="AD185" s="7">
        <v>32.0</v>
      </c>
    </row>
    <row r="186" ht="15.0" customHeight="1">
      <c r="K186" s="7">
        <v>90.0</v>
      </c>
      <c r="L186" s="7">
        <v>4.0</v>
      </c>
      <c r="M186" s="7">
        <v>53.0</v>
      </c>
      <c r="N186" s="7">
        <v>74.0</v>
      </c>
      <c r="O186" s="7">
        <v>9.0</v>
      </c>
      <c r="P186" s="7">
        <v>37.0</v>
      </c>
      <c r="Q186" s="7">
        <v>100.0</v>
      </c>
      <c r="R186" s="7">
        <v>77.0</v>
      </c>
      <c r="S186" s="7">
        <v>22.0</v>
      </c>
      <c r="T186" s="7">
        <v>19.0</v>
      </c>
      <c r="U186" s="7">
        <v>16.0</v>
      </c>
      <c r="V186" s="7">
        <v>51.0</v>
      </c>
      <c r="W186" s="7">
        <v>66.0</v>
      </c>
      <c r="X186" s="7">
        <v>27.0</v>
      </c>
      <c r="Y186" s="7">
        <v>68.0</v>
      </c>
      <c r="Z186" s="7">
        <v>38.0</v>
      </c>
      <c r="AA186" s="7">
        <v>35.0</v>
      </c>
      <c r="AB186" s="7">
        <v>85.0</v>
      </c>
      <c r="AC186" s="7">
        <v>43.0</v>
      </c>
      <c r="AD186" s="7">
        <v>24.0</v>
      </c>
    </row>
    <row r="187" ht="15.0" customHeight="1">
      <c r="K187" s="7">
        <v>81.0</v>
      </c>
      <c r="L187" s="7">
        <v>67.0</v>
      </c>
      <c r="M187" s="7">
        <v>18.0</v>
      </c>
      <c r="N187" s="7">
        <v>3.0</v>
      </c>
      <c r="O187" s="7">
        <v>36.0</v>
      </c>
      <c r="P187" s="7">
        <v>41.0</v>
      </c>
      <c r="Q187" s="7">
        <v>24.0</v>
      </c>
      <c r="R187" s="7">
        <v>51.0</v>
      </c>
      <c r="S187" s="7">
        <v>89.0</v>
      </c>
      <c r="T187" s="7">
        <v>8.0</v>
      </c>
      <c r="U187" s="7">
        <v>90.0</v>
      </c>
      <c r="V187" s="7">
        <v>100.0</v>
      </c>
      <c r="W187" s="7">
        <v>27.0</v>
      </c>
      <c r="X187" s="7">
        <v>59.0</v>
      </c>
      <c r="Y187" s="7">
        <v>4.0</v>
      </c>
      <c r="Z187" s="7">
        <v>52.0</v>
      </c>
      <c r="AA187" s="7">
        <v>3.0</v>
      </c>
      <c r="AB187" s="7">
        <v>43.0</v>
      </c>
      <c r="AC187" s="7">
        <v>57.0</v>
      </c>
      <c r="AD187" s="7">
        <v>17.0</v>
      </c>
    </row>
    <row r="188" ht="15.0" customHeight="1">
      <c r="K188" s="7">
        <v>87.0</v>
      </c>
      <c r="L188" s="7">
        <v>10.0</v>
      </c>
      <c r="M188" s="7">
        <v>62.0</v>
      </c>
      <c r="N188" s="7">
        <v>20.0</v>
      </c>
      <c r="O188" s="7">
        <v>81.0</v>
      </c>
      <c r="P188" s="7">
        <v>35.0</v>
      </c>
      <c r="Q188" s="7">
        <v>2.0</v>
      </c>
      <c r="R188" s="7">
        <v>71.0</v>
      </c>
      <c r="S188" s="7">
        <v>26.0</v>
      </c>
      <c r="T188" s="7">
        <v>27.0</v>
      </c>
      <c r="U188" s="7">
        <v>50.0</v>
      </c>
      <c r="V188" s="7">
        <v>100.0</v>
      </c>
      <c r="W188" s="7">
        <v>5.0</v>
      </c>
      <c r="X188" s="7">
        <v>12.0</v>
      </c>
      <c r="Y188" s="7">
        <v>62.0</v>
      </c>
      <c r="Z188" s="7">
        <v>10.0</v>
      </c>
      <c r="AA188" s="7">
        <v>44.0</v>
      </c>
      <c r="AB188" s="7">
        <v>48.0</v>
      </c>
      <c r="AC188" s="7">
        <v>71.0</v>
      </c>
      <c r="AD188" s="7">
        <v>75.0</v>
      </c>
    </row>
    <row r="189" ht="15.0" customHeight="1">
      <c r="K189" s="7">
        <v>85.0</v>
      </c>
      <c r="L189" s="7">
        <v>30.0</v>
      </c>
      <c r="M189" s="7">
        <v>97.0</v>
      </c>
      <c r="N189" s="7">
        <v>86.0</v>
      </c>
      <c r="O189" s="7">
        <v>13.0</v>
      </c>
      <c r="P189" s="7">
        <v>26.0</v>
      </c>
      <c r="Q189" s="7">
        <v>91.0</v>
      </c>
      <c r="R189" s="7">
        <v>11.0</v>
      </c>
      <c r="S189" s="7">
        <v>80.0</v>
      </c>
      <c r="T189" s="7">
        <v>60.0</v>
      </c>
      <c r="U189" s="7">
        <v>98.0</v>
      </c>
      <c r="V189" s="7">
        <v>27.0</v>
      </c>
      <c r="W189" s="7">
        <v>76.0</v>
      </c>
      <c r="X189" s="7">
        <v>20.0</v>
      </c>
      <c r="Y189" s="7">
        <v>63.0</v>
      </c>
      <c r="Z189" s="7">
        <v>11.0</v>
      </c>
      <c r="AA189" s="7">
        <v>98.0</v>
      </c>
      <c r="AB189" s="7">
        <v>3.0</v>
      </c>
      <c r="AC189" s="7">
        <v>100.0</v>
      </c>
      <c r="AD189" s="7">
        <v>16.0</v>
      </c>
    </row>
    <row r="190" ht="15.0" customHeight="1">
      <c r="K190" s="7">
        <v>63.0</v>
      </c>
      <c r="L190" s="7">
        <v>71.0</v>
      </c>
      <c r="M190" s="7">
        <v>10.0</v>
      </c>
      <c r="N190" s="7">
        <v>68.0</v>
      </c>
      <c r="O190" s="7">
        <v>99.0</v>
      </c>
      <c r="P190" s="7">
        <v>9.0</v>
      </c>
      <c r="Q190" s="7">
        <v>92.0</v>
      </c>
      <c r="R190" s="7">
        <v>4.0</v>
      </c>
      <c r="S190" s="7">
        <v>75.0</v>
      </c>
      <c r="T190" s="7">
        <v>99.0</v>
      </c>
      <c r="U190" s="7">
        <v>24.0</v>
      </c>
      <c r="V190" s="7">
        <v>10.0</v>
      </c>
      <c r="W190" s="7">
        <v>49.0</v>
      </c>
      <c r="X190" s="7">
        <v>30.0</v>
      </c>
      <c r="Y190" s="7">
        <v>29.0</v>
      </c>
      <c r="Z190" s="7">
        <v>55.0</v>
      </c>
      <c r="AA190" s="7">
        <v>16.0</v>
      </c>
      <c r="AB190" s="7">
        <v>28.0</v>
      </c>
      <c r="AC190" s="7">
        <v>9.0</v>
      </c>
      <c r="AD190" s="7">
        <v>72.0</v>
      </c>
    </row>
    <row r="191" ht="15.0" customHeight="1">
      <c r="K191" s="7">
        <v>8.0</v>
      </c>
      <c r="L191" s="7">
        <v>18.0</v>
      </c>
      <c r="M191" s="7">
        <v>40.0</v>
      </c>
      <c r="N191" s="7">
        <v>81.0</v>
      </c>
      <c r="O191" s="7">
        <v>20.0</v>
      </c>
      <c r="P191" s="7">
        <v>19.0</v>
      </c>
      <c r="Q191" s="7">
        <v>21.0</v>
      </c>
      <c r="R191" s="7">
        <v>59.0</v>
      </c>
      <c r="S191" s="7">
        <v>12.0</v>
      </c>
      <c r="T191" s="7">
        <v>4.0</v>
      </c>
      <c r="U191" s="7">
        <v>72.0</v>
      </c>
      <c r="V191" s="7">
        <v>22.0</v>
      </c>
      <c r="W191" s="7">
        <v>93.0</v>
      </c>
      <c r="X191" s="7">
        <v>40.0</v>
      </c>
      <c r="Y191" s="7">
        <v>35.0</v>
      </c>
      <c r="Z191" s="7">
        <v>2.0</v>
      </c>
      <c r="AA191" s="7">
        <v>82.0</v>
      </c>
      <c r="AB191" s="7">
        <v>85.0</v>
      </c>
      <c r="AC191" s="7">
        <v>97.0</v>
      </c>
      <c r="AD191" s="7">
        <v>87.0</v>
      </c>
    </row>
    <row r="192" ht="15.0" customHeight="1">
      <c r="K192" s="7">
        <v>14.0</v>
      </c>
      <c r="L192" s="7">
        <v>23.0</v>
      </c>
      <c r="M192" s="7">
        <v>86.0</v>
      </c>
      <c r="N192" s="7">
        <v>50.0</v>
      </c>
      <c r="O192" s="7">
        <v>65.0</v>
      </c>
      <c r="P192" s="7">
        <v>69.0</v>
      </c>
      <c r="Q192" s="7">
        <v>52.0</v>
      </c>
      <c r="R192" s="7">
        <v>75.0</v>
      </c>
      <c r="S192" s="7">
        <v>28.0</v>
      </c>
      <c r="T192" s="7">
        <v>71.0</v>
      </c>
      <c r="U192" s="7">
        <v>32.0</v>
      </c>
      <c r="V192" s="7">
        <v>60.0</v>
      </c>
      <c r="W192" s="7">
        <v>39.0</v>
      </c>
      <c r="X192" s="7">
        <v>88.0</v>
      </c>
      <c r="Y192" s="7">
        <v>93.0</v>
      </c>
      <c r="Z192" s="7">
        <v>51.0</v>
      </c>
      <c r="AA192" s="7">
        <v>32.0</v>
      </c>
      <c r="AB192" s="7">
        <v>82.0</v>
      </c>
      <c r="AC192" s="7">
        <v>69.0</v>
      </c>
      <c r="AD192" s="7">
        <v>51.0</v>
      </c>
    </row>
    <row r="193" ht="15.0" customHeight="1">
      <c r="K193" s="7">
        <v>70.0</v>
      </c>
      <c r="L193" s="7">
        <v>68.0</v>
      </c>
      <c r="M193" s="7">
        <v>65.0</v>
      </c>
      <c r="N193" s="7">
        <v>22.0</v>
      </c>
      <c r="O193" s="7">
        <v>38.0</v>
      </c>
      <c r="P193" s="7">
        <v>67.0</v>
      </c>
      <c r="Q193" s="7">
        <v>79.0</v>
      </c>
      <c r="R193" s="7">
        <v>97.0</v>
      </c>
      <c r="S193" s="7">
        <v>13.0</v>
      </c>
      <c r="T193" s="7">
        <v>88.0</v>
      </c>
      <c r="U193" s="7">
        <v>93.0</v>
      </c>
      <c r="V193" s="7">
        <v>51.0</v>
      </c>
      <c r="W193" s="7">
        <v>51.0</v>
      </c>
      <c r="X193" s="7">
        <v>17.0</v>
      </c>
      <c r="Y193" s="7">
        <v>89.0</v>
      </c>
      <c r="Z193" s="7">
        <v>70.0</v>
      </c>
      <c r="AA193" s="7">
        <v>63.0</v>
      </c>
      <c r="AB193" s="7">
        <v>68.0</v>
      </c>
      <c r="AC193" s="7">
        <v>73.0</v>
      </c>
      <c r="AD193" s="7">
        <v>42.0</v>
      </c>
    </row>
    <row r="194" ht="15.0" customHeight="1">
      <c r="K194" s="7">
        <v>35.0</v>
      </c>
      <c r="L194" s="7">
        <v>20.0</v>
      </c>
      <c r="M194" s="7">
        <v>39.0</v>
      </c>
      <c r="N194" s="7">
        <v>36.0</v>
      </c>
      <c r="O194" s="7">
        <v>60.0</v>
      </c>
      <c r="P194" s="7">
        <v>83.0</v>
      </c>
      <c r="Q194" s="7">
        <v>62.0</v>
      </c>
      <c r="R194" s="7">
        <v>69.0</v>
      </c>
      <c r="S194" s="7">
        <v>11.0</v>
      </c>
      <c r="T194" s="7">
        <v>42.0</v>
      </c>
      <c r="U194" s="7">
        <v>51.0</v>
      </c>
      <c r="V194" s="7">
        <v>34.0</v>
      </c>
      <c r="W194" s="7">
        <v>36.0</v>
      </c>
      <c r="X194" s="7">
        <v>50.0</v>
      </c>
      <c r="Y194" s="7">
        <v>48.0</v>
      </c>
      <c r="Z194" s="7">
        <v>7.0</v>
      </c>
      <c r="AA194" s="7">
        <v>7.0</v>
      </c>
      <c r="AB194" s="7">
        <v>34.0</v>
      </c>
      <c r="AC194" s="7">
        <v>32.0</v>
      </c>
      <c r="AD194" s="7">
        <v>16.0</v>
      </c>
    </row>
    <row r="195" ht="15.0" customHeight="1">
      <c r="K195" s="7">
        <v>24.0</v>
      </c>
      <c r="L195" s="7">
        <v>42.0</v>
      </c>
      <c r="M195" s="7">
        <v>69.0</v>
      </c>
      <c r="N195" s="7">
        <v>77.0</v>
      </c>
      <c r="O195" s="7">
        <v>10.0</v>
      </c>
      <c r="P195" s="7">
        <v>87.0</v>
      </c>
      <c r="Q195" s="7">
        <v>33.0</v>
      </c>
      <c r="R195" s="7">
        <v>4.0</v>
      </c>
      <c r="S195" s="7">
        <v>55.0</v>
      </c>
      <c r="T195" s="7">
        <v>91.0</v>
      </c>
      <c r="U195" s="7">
        <v>52.0</v>
      </c>
      <c r="V195" s="7">
        <v>15.0</v>
      </c>
      <c r="W195" s="7">
        <v>62.0</v>
      </c>
      <c r="X195" s="7">
        <v>12.0</v>
      </c>
      <c r="Y195" s="7">
        <v>7.0</v>
      </c>
      <c r="Z195" s="7">
        <v>66.0</v>
      </c>
      <c r="AA195" s="7">
        <v>38.0</v>
      </c>
      <c r="AB195" s="7">
        <v>41.0</v>
      </c>
      <c r="AC195" s="7">
        <v>87.0</v>
      </c>
      <c r="AD195" s="7">
        <v>41.0</v>
      </c>
    </row>
    <row r="196" ht="15.0" customHeight="1">
      <c r="K196" s="7">
        <v>66.0</v>
      </c>
      <c r="L196" s="7">
        <v>34.0</v>
      </c>
      <c r="M196" s="7">
        <v>71.0</v>
      </c>
      <c r="N196" s="7">
        <v>48.0</v>
      </c>
      <c r="O196" s="7">
        <v>48.0</v>
      </c>
      <c r="P196" s="7">
        <v>54.0</v>
      </c>
      <c r="Q196" s="7">
        <v>45.0</v>
      </c>
      <c r="R196" s="7">
        <v>82.0</v>
      </c>
      <c r="S196" s="7">
        <v>35.0</v>
      </c>
      <c r="T196" s="7">
        <v>14.0</v>
      </c>
      <c r="U196" s="7">
        <v>54.0</v>
      </c>
      <c r="V196" s="7">
        <v>11.0</v>
      </c>
      <c r="W196" s="7">
        <v>40.0</v>
      </c>
      <c r="X196" s="7">
        <v>58.0</v>
      </c>
      <c r="Y196" s="7">
        <v>23.0</v>
      </c>
      <c r="Z196" s="7">
        <v>97.0</v>
      </c>
      <c r="AA196" s="7">
        <v>30.0</v>
      </c>
      <c r="AB196" s="7">
        <v>5.0</v>
      </c>
      <c r="AC196" s="7">
        <v>84.0</v>
      </c>
      <c r="AD196" s="7">
        <v>59.0</v>
      </c>
    </row>
    <row r="197" ht="15.0" customHeight="1">
      <c r="K197" s="7">
        <v>75.0</v>
      </c>
      <c r="L197" s="7">
        <v>35.0</v>
      </c>
      <c r="M197" s="7">
        <v>7.0</v>
      </c>
      <c r="N197" s="7">
        <v>53.0</v>
      </c>
      <c r="O197" s="7">
        <v>28.0</v>
      </c>
      <c r="P197" s="7">
        <v>9.0</v>
      </c>
      <c r="Q197" s="7">
        <v>82.0</v>
      </c>
      <c r="R197" s="7">
        <v>61.0</v>
      </c>
      <c r="S197" s="7">
        <v>82.0</v>
      </c>
      <c r="T197" s="7">
        <v>66.0</v>
      </c>
      <c r="U197" s="7">
        <v>43.0</v>
      </c>
      <c r="V197" s="7">
        <v>90.0</v>
      </c>
      <c r="W197" s="7">
        <v>67.0</v>
      </c>
      <c r="X197" s="7">
        <v>21.0</v>
      </c>
      <c r="Y197" s="7">
        <v>39.0</v>
      </c>
      <c r="Z197" s="7">
        <v>41.0</v>
      </c>
      <c r="AA197" s="7">
        <v>13.0</v>
      </c>
      <c r="AB197" s="7">
        <v>30.0</v>
      </c>
      <c r="AC197" s="7">
        <v>75.0</v>
      </c>
      <c r="AD197" s="7">
        <v>20.0</v>
      </c>
    </row>
    <row r="198" ht="15.0" customHeight="1">
      <c r="K198" s="7">
        <v>47.0</v>
      </c>
      <c r="L198" s="7">
        <v>61.0</v>
      </c>
      <c r="M198" s="7">
        <v>39.0</v>
      </c>
      <c r="N198" s="7">
        <v>77.0</v>
      </c>
      <c r="O198" s="7">
        <v>63.0</v>
      </c>
      <c r="P198" s="7">
        <v>54.0</v>
      </c>
      <c r="Q198" s="7">
        <v>89.0</v>
      </c>
      <c r="R198" s="7">
        <v>92.0</v>
      </c>
      <c r="S198" s="7">
        <v>56.0</v>
      </c>
      <c r="T198" s="7">
        <v>91.0</v>
      </c>
      <c r="U198" s="7">
        <v>73.0</v>
      </c>
      <c r="V198" s="7">
        <v>69.0</v>
      </c>
      <c r="W198" s="7">
        <v>83.0</v>
      </c>
      <c r="X198" s="7">
        <v>17.0</v>
      </c>
      <c r="Y198" s="7">
        <v>19.0</v>
      </c>
      <c r="Z198" s="7">
        <v>16.0</v>
      </c>
      <c r="AA198" s="7">
        <v>84.0</v>
      </c>
      <c r="AB198" s="7">
        <v>43.0</v>
      </c>
      <c r="AC198" s="7">
        <v>31.0</v>
      </c>
      <c r="AD198" s="7">
        <v>27.0</v>
      </c>
    </row>
    <row r="199" ht="15.0" customHeight="1">
      <c r="K199" s="7">
        <v>75.0</v>
      </c>
      <c r="L199" s="7">
        <v>83.0</v>
      </c>
      <c r="M199" s="7">
        <v>38.0</v>
      </c>
      <c r="N199" s="7">
        <v>56.0</v>
      </c>
      <c r="O199" s="7">
        <v>55.0</v>
      </c>
      <c r="P199" s="7">
        <v>5.0</v>
      </c>
      <c r="Q199" s="7">
        <v>96.0</v>
      </c>
      <c r="R199" s="7">
        <v>90.0</v>
      </c>
      <c r="S199" s="7">
        <v>75.0</v>
      </c>
      <c r="T199" s="7">
        <v>65.0</v>
      </c>
      <c r="U199" s="7">
        <v>80.0</v>
      </c>
      <c r="V199" s="7">
        <v>18.0</v>
      </c>
      <c r="W199" s="7">
        <v>42.0</v>
      </c>
      <c r="X199" s="7">
        <v>64.0</v>
      </c>
      <c r="Y199" s="7">
        <v>31.0</v>
      </c>
      <c r="Z199" s="7">
        <v>92.0</v>
      </c>
      <c r="AA199" s="7">
        <v>65.0</v>
      </c>
      <c r="AB199" s="7">
        <v>83.0</v>
      </c>
      <c r="AC199" s="7">
        <v>1.0</v>
      </c>
      <c r="AD199" s="7">
        <v>33.0</v>
      </c>
    </row>
    <row r="200" ht="15.0" customHeight="1">
      <c r="K200" s="7">
        <v>62.0</v>
      </c>
      <c r="L200" s="7">
        <v>32.0</v>
      </c>
      <c r="M200" s="7">
        <v>49.0</v>
      </c>
      <c r="N200" s="7">
        <v>76.0</v>
      </c>
      <c r="O200" s="7">
        <v>59.0</v>
      </c>
      <c r="P200" s="7">
        <v>48.0</v>
      </c>
      <c r="Q200" s="7">
        <v>40.0</v>
      </c>
      <c r="R200" s="7">
        <v>29.0</v>
      </c>
      <c r="S200" s="7">
        <v>33.0</v>
      </c>
      <c r="T200" s="7">
        <v>60.0</v>
      </c>
      <c r="U200" s="7">
        <v>20.0</v>
      </c>
      <c r="V200" s="7">
        <v>82.0</v>
      </c>
      <c r="W200" s="7">
        <v>56.0</v>
      </c>
      <c r="X200" s="7">
        <v>87.0</v>
      </c>
      <c r="Y200" s="7">
        <v>70.0</v>
      </c>
      <c r="Z200" s="7">
        <v>7.0</v>
      </c>
      <c r="AA200" s="7">
        <v>74.0</v>
      </c>
      <c r="AB200" s="7">
        <v>16.0</v>
      </c>
      <c r="AC200" s="7">
        <v>95.0</v>
      </c>
      <c r="AD200" s="7">
        <v>60.0</v>
      </c>
    </row>
    <row r="201" ht="15.0" customHeight="1">
      <c r="K201" s="7">
        <v>90.0</v>
      </c>
      <c r="L201" s="7">
        <v>2.0</v>
      </c>
      <c r="M201" s="7">
        <v>31.0</v>
      </c>
      <c r="N201" s="7">
        <v>1.0</v>
      </c>
      <c r="O201" s="7">
        <v>86.0</v>
      </c>
      <c r="P201" s="7">
        <v>96.0</v>
      </c>
      <c r="Q201" s="7">
        <v>41.0</v>
      </c>
      <c r="R201" s="7">
        <v>11.0</v>
      </c>
      <c r="S201" s="7">
        <v>89.0</v>
      </c>
      <c r="T201" s="7">
        <v>62.0</v>
      </c>
      <c r="U201" s="7">
        <v>22.0</v>
      </c>
      <c r="V201" s="7">
        <v>57.0</v>
      </c>
      <c r="W201" s="7">
        <v>67.0</v>
      </c>
      <c r="X201" s="7">
        <v>77.0</v>
      </c>
      <c r="Y201" s="7">
        <v>13.0</v>
      </c>
      <c r="Z201" s="7">
        <v>42.0</v>
      </c>
      <c r="AA201" s="7">
        <v>76.0</v>
      </c>
      <c r="AB201" s="7">
        <v>76.0</v>
      </c>
      <c r="AC201" s="7">
        <v>89.0</v>
      </c>
      <c r="AD201" s="7">
        <v>48.0</v>
      </c>
    </row>
    <row r="202" ht="15.0" customHeight="1">
      <c r="K202" s="7">
        <v>9.0</v>
      </c>
      <c r="L202" s="7">
        <v>4.0</v>
      </c>
      <c r="M202" s="7">
        <v>60.0</v>
      </c>
      <c r="N202" s="7">
        <v>71.0</v>
      </c>
      <c r="O202" s="7">
        <v>6.0</v>
      </c>
      <c r="P202" s="7">
        <v>49.0</v>
      </c>
      <c r="Q202" s="7">
        <v>33.0</v>
      </c>
      <c r="R202" s="7">
        <v>19.0</v>
      </c>
      <c r="S202" s="7">
        <v>31.0</v>
      </c>
      <c r="T202" s="7">
        <v>56.0</v>
      </c>
      <c r="U202" s="7">
        <v>25.0</v>
      </c>
      <c r="V202" s="7">
        <v>22.0</v>
      </c>
      <c r="W202" s="7">
        <v>19.0</v>
      </c>
      <c r="X202" s="7">
        <v>1.0</v>
      </c>
      <c r="Y202" s="7">
        <v>2.0</v>
      </c>
      <c r="Z202" s="7">
        <v>64.0</v>
      </c>
      <c r="AA202" s="7">
        <v>87.0</v>
      </c>
      <c r="AB202" s="7">
        <v>74.0</v>
      </c>
      <c r="AC202" s="7">
        <v>46.0</v>
      </c>
      <c r="AD202" s="7">
        <v>91.0</v>
      </c>
    </row>
    <row r="203" ht="15.0" customHeight="1">
      <c r="K203" s="7">
        <v>58.0</v>
      </c>
      <c r="L203" s="7">
        <v>47.0</v>
      </c>
      <c r="M203" s="7">
        <v>83.0</v>
      </c>
      <c r="N203" s="7">
        <v>28.0</v>
      </c>
      <c r="O203" s="7">
        <v>10.0</v>
      </c>
      <c r="P203" s="7">
        <v>39.0</v>
      </c>
      <c r="Q203" s="7">
        <v>15.0</v>
      </c>
      <c r="R203" s="7">
        <v>71.0</v>
      </c>
      <c r="S203" s="7">
        <v>84.0</v>
      </c>
      <c r="T203" s="7">
        <v>84.0</v>
      </c>
      <c r="U203" s="7">
        <v>65.0</v>
      </c>
      <c r="V203" s="7">
        <v>78.0</v>
      </c>
      <c r="W203" s="7">
        <v>72.0</v>
      </c>
      <c r="X203" s="7">
        <v>3.0</v>
      </c>
      <c r="Y203" s="7">
        <v>68.0</v>
      </c>
      <c r="Z203" s="7">
        <v>36.0</v>
      </c>
      <c r="AA203" s="7">
        <v>88.0</v>
      </c>
      <c r="AB203" s="7">
        <v>8.0</v>
      </c>
      <c r="AC203" s="7">
        <v>32.0</v>
      </c>
      <c r="AD203" s="7">
        <v>71.0</v>
      </c>
    </row>
    <row r="204" ht="15.0" customHeight="1">
      <c r="K204" s="7">
        <v>87.0</v>
      </c>
      <c r="L204" s="7">
        <v>29.0</v>
      </c>
      <c r="M204" s="7">
        <v>30.0</v>
      </c>
      <c r="N204" s="7">
        <v>76.0</v>
      </c>
      <c r="O204" s="7">
        <v>72.0</v>
      </c>
      <c r="P204" s="7">
        <v>11.0</v>
      </c>
      <c r="Q204" s="7">
        <v>91.0</v>
      </c>
      <c r="R204" s="7">
        <v>2.0</v>
      </c>
      <c r="S204" s="7">
        <v>71.0</v>
      </c>
      <c r="T204" s="7">
        <v>60.0</v>
      </c>
      <c r="U204" s="7">
        <v>9.0</v>
      </c>
      <c r="V204" s="7">
        <v>16.0</v>
      </c>
      <c r="W204" s="7">
        <v>94.0</v>
      </c>
      <c r="X204" s="7">
        <v>72.0</v>
      </c>
      <c r="Y204" s="7">
        <v>12.0</v>
      </c>
      <c r="Z204" s="7">
        <v>82.0</v>
      </c>
      <c r="AA204" s="7">
        <v>42.0</v>
      </c>
      <c r="AB204" s="7">
        <v>65.0</v>
      </c>
      <c r="AC204" s="7">
        <v>93.0</v>
      </c>
      <c r="AD204" s="7">
        <v>9.0</v>
      </c>
    </row>
    <row r="205" ht="15.0" customHeight="1">
      <c r="K205" s="7">
        <v>5.0</v>
      </c>
      <c r="L205" s="7">
        <v>37.0</v>
      </c>
      <c r="M205" s="7">
        <v>65.0</v>
      </c>
      <c r="N205" s="7">
        <v>32.0</v>
      </c>
      <c r="O205" s="7">
        <v>8.0</v>
      </c>
      <c r="P205" s="7">
        <v>44.0</v>
      </c>
      <c r="Q205" s="7">
        <v>42.0</v>
      </c>
      <c r="R205" s="7">
        <v>90.0</v>
      </c>
      <c r="S205" s="7">
        <v>84.0</v>
      </c>
      <c r="T205" s="7">
        <v>68.0</v>
      </c>
      <c r="U205" s="7">
        <v>76.0</v>
      </c>
      <c r="V205" s="7">
        <v>14.0</v>
      </c>
      <c r="W205" s="7">
        <v>79.0</v>
      </c>
      <c r="X205" s="7">
        <v>7.0</v>
      </c>
      <c r="Y205" s="7">
        <v>33.0</v>
      </c>
      <c r="Z205" s="7">
        <v>35.0</v>
      </c>
      <c r="AA205" s="7">
        <v>21.0</v>
      </c>
      <c r="AB205" s="7">
        <v>24.0</v>
      </c>
      <c r="AC205" s="7">
        <v>85.0</v>
      </c>
      <c r="AD205" s="7">
        <v>16.0</v>
      </c>
    </row>
    <row r="206" ht="15.0" customHeight="1">
      <c r="K206" s="7">
        <v>71.0</v>
      </c>
      <c r="L206" s="7">
        <v>55.0</v>
      </c>
      <c r="M206" s="7">
        <v>13.0</v>
      </c>
      <c r="N206" s="7">
        <v>82.0</v>
      </c>
      <c r="O206" s="7">
        <v>26.0</v>
      </c>
      <c r="P206" s="7">
        <v>58.0</v>
      </c>
      <c r="Q206" s="7">
        <v>53.0</v>
      </c>
      <c r="R206" s="7">
        <v>81.0</v>
      </c>
      <c r="S206" s="7">
        <v>39.0</v>
      </c>
      <c r="T206" s="7">
        <v>6.0</v>
      </c>
      <c r="U206" s="7">
        <v>99.0</v>
      </c>
      <c r="V206" s="7">
        <v>49.0</v>
      </c>
      <c r="W206" s="7">
        <v>77.0</v>
      </c>
      <c r="X206" s="7">
        <v>14.0</v>
      </c>
      <c r="Y206" s="7">
        <v>10.0</v>
      </c>
      <c r="Z206" s="7">
        <v>50.0</v>
      </c>
      <c r="AA206" s="7">
        <v>64.0</v>
      </c>
      <c r="AB206" s="7">
        <v>21.0</v>
      </c>
      <c r="AC206" s="7">
        <v>88.0</v>
      </c>
      <c r="AD206" s="7">
        <v>100.0</v>
      </c>
    </row>
    <row r="207" ht="15.0" customHeight="1">
      <c r="K207" s="7">
        <v>40.0</v>
      </c>
      <c r="L207" s="7">
        <v>27.0</v>
      </c>
      <c r="M207" s="7">
        <v>2.0</v>
      </c>
      <c r="N207" s="7">
        <v>33.0</v>
      </c>
      <c r="O207" s="7">
        <v>73.0</v>
      </c>
      <c r="P207" s="7">
        <v>3.0</v>
      </c>
      <c r="Q207" s="7">
        <v>87.0</v>
      </c>
      <c r="R207" s="7">
        <v>10.0</v>
      </c>
      <c r="S207" s="7">
        <v>58.0</v>
      </c>
      <c r="T207" s="7">
        <v>82.0</v>
      </c>
      <c r="U207" s="7">
        <v>100.0</v>
      </c>
      <c r="V207" s="7">
        <v>91.0</v>
      </c>
      <c r="W207" s="7">
        <v>83.0</v>
      </c>
      <c r="X207" s="7">
        <v>14.0</v>
      </c>
      <c r="Y207" s="7">
        <v>45.0</v>
      </c>
      <c r="Z207" s="7">
        <v>6.0</v>
      </c>
      <c r="AA207" s="7">
        <v>43.0</v>
      </c>
      <c r="AB207" s="7">
        <v>87.0</v>
      </c>
      <c r="AC207" s="7">
        <v>6.0</v>
      </c>
      <c r="AD207" s="7">
        <v>7.0</v>
      </c>
    </row>
    <row r="208" ht="15.0" customHeight="1">
      <c r="K208" s="7">
        <v>77.0</v>
      </c>
      <c r="L208" s="7">
        <v>90.0</v>
      </c>
      <c r="M208" s="7">
        <v>32.0</v>
      </c>
      <c r="N208" s="7">
        <v>82.0</v>
      </c>
      <c r="O208" s="7">
        <v>40.0</v>
      </c>
      <c r="P208" s="7">
        <v>62.0</v>
      </c>
      <c r="Q208" s="7">
        <v>49.0</v>
      </c>
      <c r="R208" s="7">
        <v>32.0</v>
      </c>
      <c r="S208" s="7">
        <v>60.0</v>
      </c>
      <c r="T208" s="7">
        <v>4.0</v>
      </c>
      <c r="U208" s="7">
        <v>72.0</v>
      </c>
      <c r="V208" s="7">
        <v>55.0</v>
      </c>
      <c r="W208" s="7">
        <v>97.0</v>
      </c>
      <c r="X208" s="7">
        <v>83.0</v>
      </c>
      <c r="Y208" s="7">
        <v>7.0</v>
      </c>
      <c r="Z208" s="7">
        <v>32.0</v>
      </c>
      <c r="AA208" s="7">
        <v>75.0</v>
      </c>
      <c r="AB208" s="7">
        <v>92.0</v>
      </c>
      <c r="AC208" s="7">
        <v>65.0</v>
      </c>
      <c r="AD208" s="7">
        <v>48.0</v>
      </c>
    </row>
    <row r="209" ht="15.0" customHeight="1">
      <c r="K209" s="7">
        <v>62.0</v>
      </c>
      <c r="L209" s="7">
        <v>31.0</v>
      </c>
      <c r="M209" s="7">
        <v>22.0</v>
      </c>
      <c r="N209" s="7">
        <v>48.0</v>
      </c>
      <c r="O209" s="7">
        <v>69.0</v>
      </c>
      <c r="P209" s="7">
        <v>66.0</v>
      </c>
      <c r="Q209" s="7">
        <v>28.0</v>
      </c>
      <c r="R209" s="7">
        <v>54.0</v>
      </c>
      <c r="S209" s="7">
        <v>3.0</v>
      </c>
      <c r="T209" s="7">
        <v>58.0</v>
      </c>
      <c r="U209" s="7">
        <v>56.0</v>
      </c>
      <c r="V209" s="7">
        <v>21.0</v>
      </c>
      <c r="W209" s="7">
        <v>100.0</v>
      </c>
      <c r="X209" s="7">
        <v>94.0</v>
      </c>
      <c r="Y209" s="7">
        <v>12.0</v>
      </c>
      <c r="Z209" s="7">
        <v>94.0</v>
      </c>
      <c r="AA209" s="7">
        <v>24.0</v>
      </c>
      <c r="AB209" s="7">
        <v>6.0</v>
      </c>
      <c r="AC209" s="7">
        <v>14.0</v>
      </c>
      <c r="AD209" s="7">
        <v>83.0</v>
      </c>
    </row>
    <row r="210" ht="15.0" customHeight="1">
      <c r="K210" s="7">
        <v>75.0</v>
      </c>
      <c r="L210" s="7">
        <v>7.0</v>
      </c>
      <c r="M210" s="7">
        <v>75.0</v>
      </c>
      <c r="N210" s="7">
        <v>57.0</v>
      </c>
      <c r="O210" s="7">
        <v>36.0</v>
      </c>
      <c r="P210" s="7">
        <v>24.0</v>
      </c>
      <c r="Q210" s="7">
        <v>65.0</v>
      </c>
      <c r="R210" s="7">
        <v>72.0</v>
      </c>
      <c r="S210" s="7">
        <v>21.0</v>
      </c>
      <c r="T210" s="7">
        <v>69.0</v>
      </c>
      <c r="U210" s="7">
        <v>79.0</v>
      </c>
      <c r="V210" s="7">
        <v>23.0</v>
      </c>
      <c r="W210" s="7">
        <v>10.0</v>
      </c>
      <c r="X210" s="7">
        <v>34.0</v>
      </c>
      <c r="Y210" s="7">
        <v>14.0</v>
      </c>
      <c r="Z210" s="7">
        <v>47.0</v>
      </c>
      <c r="AA210" s="7">
        <v>66.0</v>
      </c>
      <c r="AB210" s="7">
        <v>30.0</v>
      </c>
      <c r="AC210" s="7">
        <v>97.0</v>
      </c>
      <c r="AD210" s="7">
        <v>91.0</v>
      </c>
    </row>
    <row r="211" ht="15.0" customHeight="1">
      <c r="K211" s="7">
        <v>68.0</v>
      </c>
      <c r="L211" s="7">
        <v>54.0</v>
      </c>
      <c r="M211" s="7">
        <v>34.0</v>
      </c>
      <c r="N211" s="7">
        <v>43.0</v>
      </c>
      <c r="O211" s="7">
        <v>18.0</v>
      </c>
      <c r="P211" s="7">
        <v>89.0</v>
      </c>
      <c r="Q211" s="7">
        <v>25.0</v>
      </c>
      <c r="R211" s="7">
        <v>1.0</v>
      </c>
      <c r="S211" s="7">
        <v>94.0</v>
      </c>
      <c r="T211" s="7">
        <v>64.0</v>
      </c>
      <c r="U211" s="7">
        <v>86.0</v>
      </c>
      <c r="V211" s="7">
        <v>86.0</v>
      </c>
      <c r="W211" s="7">
        <v>25.0</v>
      </c>
      <c r="X211" s="7">
        <v>92.0</v>
      </c>
      <c r="Y211" s="7">
        <v>19.0</v>
      </c>
      <c r="Z211" s="7">
        <v>34.0</v>
      </c>
      <c r="AA211" s="7">
        <v>22.0</v>
      </c>
      <c r="AB211" s="7">
        <v>52.0</v>
      </c>
      <c r="AC211" s="7">
        <v>51.0</v>
      </c>
      <c r="AD211" s="7">
        <v>8.0</v>
      </c>
    </row>
    <row r="212" ht="15.0" customHeight="1">
      <c r="K212" s="7">
        <v>68.0</v>
      </c>
      <c r="L212" s="7">
        <v>17.0</v>
      </c>
      <c r="M212" s="7">
        <v>81.0</v>
      </c>
      <c r="N212" s="7">
        <v>73.0</v>
      </c>
      <c r="O212" s="7">
        <v>51.0</v>
      </c>
      <c r="P212" s="7">
        <v>24.0</v>
      </c>
      <c r="Q212" s="7">
        <v>99.0</v>
      </c>
      <c r="R212" s="7">
        <v>49.0</v>
      </c>
      <c r="S212" s="7">
        <v>99.0</v>
      </c>
      <c r="T212" s="7">
        <v>95.0</v>
      </c>
      <c r="U212" s="7">
        <v>22.0</v>
      </c>
      <c r="V212" s="7">
        <v>32.0</v>
      </c>
      <c r="W212" s="7">
        <v>5.0</v>
      </c>
      <c r="X212" s="7">
        <v>74.0</v>
      </c>
      <c r="Y212" s="7">
        <v>4.0</v>
      </c>
      <c r="Z212" s="7">
        <v>19.0</v>
      </c>
      <c r="AA212" s="7">
        <v>3.0</v>
      </c>
      <c r="AB212" s="7">
        <v>26.0</v>
      </c>
      <c r="AC212" s="7">
        <v>66.0</v>
      </c>
      <c r="AD212" s="7">
        <v>68.0</v>
      </c>
    </row>
    <row r="213" ht="15.0" customHeight="1">
      <c r="K213" s="7">
        <v>60.0</v>
      </c>
      <c r="L213" s="7">
        <v>53.0</v>
      </c>
      <c r="M213" s="7">
        <v>39.0</v>
      </c>
      <c r="N213" s="7">
        <v>63.0</v>
      </c>
      <c r="O213" s="7">
        <v>39.0</v>
      </c>
      <c r="P213" s="7">
        <v>49.0</v>
      </c>
      <c r="Q213" s="7">
        <v>52.0</v>
      </c>
      <c r="R213" s="7">
        <v>66.0</v>
      </c>
      <c r="S213" s="7">
        <v>37.0</v>
      </c>
      <c r="T213" s="7">
        <v>69.0</v>
      </c>
      <c r="U213" s="7">
        <v>88.0</v>
      </c>
      <c r="V213" s="7">
        <v>3.0</v>
      </c>
      <c r="W213" s="7">
        <v>86.0</v>
      </c>
      <c r="X213" s="7">
        <v>44.0</v>
      </c>
      <c r="Y213" s="7">
        <v>78.0</v>
      </c>
      <c r="Z213" s="7">
        <v>43.0</v>
      </c>
      <c r="AA213" s="7">
        <v>88.0</v>
      </c>
      <c r="AB213" s="7">
        <v>5.0</v>
      </c>
      <c r="AC213" s="7">
        <v>38.0</v>
      </c>
      <c r="AD213" s="7">
        <v>94.0</v>
      </c>
    </row>
    <row r="214" ht="15.0" customHeight="1">
      <c r="K214" s="7">
        <v>38.0</v>
      </c>
      <c r="L214" s="7">
        <v>44.0</v>
      </c>
      <c r="M214" s="7">
        <v>18.0</v>
      </c>
      <c r="N214" s="7">
        <v>1.0</v>
      </c>
      <c r="O214" s="7">
        <v>14.0</v>
      </c>
      <c r="P214" s="7">
        <v>6.0</v>
      </c>
      <c r="Q214" s="7">
        <v>88.0</v>
      </c>
      <c r="R214" s="7">
        <v>7.0</v>
      </c>
      <c r="S214" s="7">
        <v>8.0</v>
      </c>
      <c r="T214" s="7">
        <v>87.0</v>
      </c>
      <c r="U214" s="7">
        <v>51.0</v>
      </c>
      <c r="V214" s="7">
        <v>54.0</v>
      </c>
      <c r="W214" s="7">
        <v>35.0</v>
      </c>
      <c r="X214" s="7">
        <v>92.0</v>
      </c>
      <c r="Y214" s="7">
        <v>35.0</v>
      </c>
      <c r="Z214" s="7">
        <v>1.0</v>
      </c>
      <c r="AA214" s="7">
        <v>72.0</v>
      </c>
      <c r="AB214" s="7">
        <v>78.0</v>
      </c>
      <c r="AC214" s="7">
        <v>79.0</v>
      </c>
      <c r="AD214" s="7">
        <v>69.0</v>
      </c>
    </row>
    <row r="215" ht="15.0" customHeight="1">
      <c r="K215" s="7">
        <v>13.0</v>
      </c>
      <c r="L215" s="7">
        <v>2.0</v>
      </c>
      <c r="M215" s="7">
        <v>66.0</v>
      </c>
      <c r="N215" s="7">
        <v>24.0</v>
      </c>
      <c r="O215" s="7">
        <v>33.0</v>
      </c>
      <c r="P215" s="7">
        <v>64.0</v>
      </c>
      <c r="Q215" s="7">
        <v>9.0</v>
      </c>
      <c r="R215" s="7">
        <v>73.0</v>
      </c>
      <c r="S215" s="7">
        <v>50.0</v>
      </c>
      <c r="T215" s="7">
        <v>100.0</v>
      </c>
      <c r="U215" s="7">
        <v>33.0</v>
      </c>
      <c r="V215" s="7">
        <v>9.0</v>
      </c>
      <c r="W215" s="7">
        <v>90.0</v>
      </c>
      <c r="X215" s="7">
        <v>16.0</v>
      </c>
      <c r="Y215" s="7">
        <v>28.0</v>
      </c>
      <c r="Z215" s="7">
        <v>65.0</v>
      </c>
      <c r="AA215" s="7">
        <v>6.0</v>
      </c>
      <c r="AB215" s="7">
        <v>91.0</v>
      </c>
      <c r="AC215" s="7">
        <v>29.0</v>
      </c>
      <c r="AD215" s="7">
        <v>41.0</v>
      </c>
    </row>
    <row r="216" ht="15.0" customHeight="1">
      <c r="K216" s="7">
        <v>65.0</v>
      </c>
      <c r="L216" s="7">
        <v>78.0</v>
      </c>
      <c r="M216" s="7">
        <v>33.0</v>
      </c>
      <c r="N216" s="7">
        <v>93.0</v>
      </c>
      <c r="O216" s="7">
        <v>61.0</v>
      </c>
      <c r="P216" s="7">
        <v>75.0</v>
      </c>
      <c r="Q216" s="7">
        <v>81.0</v>
      </c>
      <c r="R216" s="7">
        <v>47.0</v>
      </c>
      <c r="S216" s="7">
        <v>24.0</v>
      </c>
      <c r="T216" s="7">
        <v>10.0</v>
      </c>
      <c r="U216" s="7">
        <v>8.0</v>
      </c>
      <c r="V216" s="7">
        <v>54.0</v>
      </c>
      <c r="W216" s="7">
        <v>21.0</v>
      </c>
      <c r="X216" s="7">
        <v>94.0</v>
      </c>
      <c r="Y216" s="7">
        <v>85.0</v>
      </c>
      <c r="Z216" s="7">
        <v>70.0</v>
      </c>
      <c r="AA216" s="7">
        <v>86.0</v>
      </c>
      <c r="AB216" s="7">
        <v>71.0</v>
      </c>
      <c r="AC216" s="7">
        <v>1.0</v>
      </c>
      <c r="AD216" s="7">
        <v>55.0</v>
      </c>
    </row>
    <row r="217" ht="15.0" customHeight="1">
      <c r="K217" s="7">
        <v>11.0</v>
      </c>
      <c r="L217" s="7">
        <v>74.0</v>
      </c>
      <c r="M217" s="7">
        <v>100.0</v>
      </c>
      <c r="N217" s="7">
        <v>95.0</v>
      </c>
      <c r="O217" s="7">
        <v>33.0</v>
      </c>
      <c r="P217" s="7">
        <v>87.0</v>
      </c>
      <c r="Q217" s="7">
        <v>58.0</v>
      </c>
      <c r="R217" s="7">
        <v>14.0</v>
      </c>
      <c r="S217" s="7">
        <v>10.0</v>
      </c>
      <c r="T217" s="7">
        <v>41.0</v>
      </c>
      <c r="U217" s="7">
        <v>85.0</v>
      </c>
      <c r="V217" s="7">
        <v>63.0</v>
      </c>
      <c r="W217" s="7">
        <v>5.0</v>
      </c>
      <c r="X217" s="7">
        <v>14.0</v>
      </c>
      <c r="Y217" s="7">
        <v>72.0</v>
      </c>
      <c r="Z217" s="7">
        <v>9.0</v>
      </c>
      <c r="AA217" s="7">
        <v>39.0</v>
      </c>
      <c r="AB217" s="7">
        <v>98.0</v>
      </c>
      <c r="AC217" s="7">
        <v>56.0</v>
      </c>
      <c r="AD217" s="7">
        <v>94.0</v>
      </c>
    </row>
    <row r="218" ht="15.0" customHeight="1">
      <c r="K218" s="7">
        <v>100.0</v>
      </c>
      <c r="L218" s="7">
        <v>79.0</v>
      </c>
      <c r="M218" s="7">
        <v>1.0</v>
      </c>
      <c r="N218" s="7">
        <v>30.0</v>
      </c>
      <c r="O218" s="7">
        <v>38.0</v>
      </c>
      <c r="P218" s="7">
        <v>38.0</v>
      </c>
      <c r="Q218" s="7">
        <v>2.0</v>
      </c>
      <c r="R218" s="7">
        <v>52.0</v>
      </c>
      <c r="S218" s="7">
        <v>10.0</v>
      </c>
      <c r="T218" s="7">
        <v>76.0</v>
      </c>
      <c r="U218" s="7">
        <v>34.0</v>
      </c>
      <c r="V218" s="7">
        <v>28.0</v>
      </c>
      <c r="W218" s="7">
        <v>82.0</v>
      </c>
      <c r="X218" s="7">
        <v>89.0</v>
      </c>
      <c r="Y218" s="7">
        <v>37.0</v>
      </c>
      <c r="Z218" s="7">
        <v>68.0</v>
      </c>
      <c r="AA218" s="7">
        <v>86.0</v>
      </c>
      <c r="AB218" s="7">
        <v>9.0</v>
      </c>
      <c r="AC218" s="7">
        <v>97.0</v>
      </c>
      <c r="AD218" s="7">
        <v>62.0</v>
      </c>
    </row>
    <row r="219" ht="15.0" customHeight="1">
      <c r="K219" s="7">
        <v>93.0</v>
      </c>
      <c r="L219" s="7">
        <v>77.0</v>
      </c>
      <c r="M219" s="7">
        <v>58.0</v>
      </c>
      <c r="N219" s="7">
        <v>4.0</v>
      </c>
      <c r="O219" s="7">
        <v>76.0</v>
      </c>
      <c r="P219" s="7">
        <v>71.0</v>
      </c>
      <c r="Q219" s="7">
        <v>79.0</v>
      </c>
      <c r="R219" s="7">
        <v>10.0</v>
      </c>
      <c r="S219" s="7">
        <v>7.0</v>
      </c>
      <c r="T219" s="7">
        <v>40.0</v>
      </c>
      <c r="U219" s="7">
        <v>73.0</v>
      </c>
      <c r="V219" s="7">
        <v>26.0</v>
      </c>
      <c r="W219" s="7">
        <v>6.0</v>
      </c>
      <c r="X219" s="7">
        <v>95.0</v>
      </c>
      <c r="Y219" s="7">
        <v>19.0</v>
      </c>
      <c r="Z219" s="7">
        <v>27.0</v>
      </c>
      <c r="AA219" s="7">
        <v>41.0</v>
      </c>
      <c r="AB219" s="7">
        <v>83.0</v>
      </c>
      <c r="AC219" s="7">
        <v>90.0</v>
      </c>
      <c r="AD219" s="7">
        <v>16.0</v>
      </c>
    </row>
    <row r="220" ht="15.0" customHeight="1">
      <c r="K220" s="7">
        <v>99.0</v>
      </c>
      <c r="L220" s="7">
        <v>39.0</v>
      </c>
      <c r="M220" s="7">
        <v>52.0</v>
      </c>
      <c r="N220" s="7">
        <v>60.0</v>
      </c>
      <c r="O220" s="7">
        <v>13.0</v>
      </c>
      <c r="P220" s="7">
        <v>65.0</v>
      </c>
      <c r="Q220" s="7">
        <v>16.0</v>
      </c>
      <c r="R220" s="7">
        <v>90.0</v>
      </c>
      <c r="S220" s="7">
        <v>12.0</v>
      </c>
      <c r="T220" s="7">
        <v>57.0</v>
      </c>
      <c r="U220" s="7">
        <v>57.0</v>
      </c>
      <c r="V220" s="7">
        <v>35.0</v>
      </c>
      <c r="W220" s="7">
        <v>80.0</v>
      </c>
      <c r="X220" s="7">
        <v>19.0</v>
      </c>
      <c r="Y220" s="7">
        <v>43.0</v>
      </c>
      <c r="Z220" s="7">
        <v>13.0</v>
      </c>
      <c r="AA220" s="7">
        <v>70.0</v>
      </c>
      <c r="AB220" s="7">
        <v>22.0</v>
      </c>
      <c r="AC220" s="7">
        <v>74.0</v>
      </c>
      <c r="AD220" s="7">
        <v>9.0</v>
      </c>
    </row>
    <row r="221" ht="15.0" customHeight="1">
      <c r="K221" s="7">
        <v>47.0</v>
      </c>
      <c r="L221" s="7">
        <v>15.0</v>
      </c>
      <c r="M221" s="7">
        <v>65.0</v>
      </c>
      <c r="N221" s="7">
        <v>34.0</v>
      </c>
      <c r="O221" s="7">
        <v>2.0</v>
      </c>
      <c r="P221" s="7">
        <v>49.0</v>
      </c>
      <c r="Q221" s="7">
        <v>3.0</v>
      </c>
      <c r="R221" s="7">
        <v>68.0</v>
      </c>
      <c r="S221" s="7">
        <v>46.0</v>
      </c>
      <c r="T221" s="7">
        <v>42.0</v>
      </c>
      <c r="U221" s="7">
        <v>32.0</v>
      </c>
      <c r="V221" s="7">
        <v>76.0</v>
      </c>
      <c r="W221" s="7">
        <v>41.0</v>
      </c>
      <c r="X221" s="7">
        <v>47.0</v>
      </c>
      <c r="Y221" s="7">
        <v>40.0</v>
      </c>
      <c r="Z221" s="7">
        <v>73.0</v>
      </c>
      <c r="AA221" s="7">
        <v>65.0</v>
      </c>
      <c r="AB221" s="7">
        <v>63.0</v>
      </c>
      <c r="AC221" s="7">
        <v>98.0</v>
      </c>
      <c r="AD221" s="7">
        <v>15.0</v>
      </c>
    </row>
    <row r="222" ht="15.0" customHeight="1">
      <c r="K222" s="7">
        <v>62.0</v>
      </c>
      <c r="L222" s="7">
        <v>100.0</v>
      </c>
      <c r="M222" s="7">
        <v>64.0</v>
      </c>
      <c r="N222" s="7">
        <v>94.0</v>
      </c>
      <c r="O222" s="7">
        <v>41.0</v>
      </c>
      <c r="P222" s="7">
        <v>79.0</v>
      </c>
      <c r="Q222" s="7">
        <v>3.0</v>
      </c>
      <c r="R222" s="7">
        <v>11.0</v>
      </c>
      <c r="S222" s="7">
        <v>9.0</v>
      </c>
      <c r="T222" s="7">
        <v>23.0</v>
      </c>
      <c r="U222" s="7">
        <v>40.0</v>
      </c>
      <c r="V222" s="7">
        <v>63.0</v>
      </c>
      <c r="W222" s="7">
        <v>60.0</v>
      </c>
      <c r="X222" s="7">
        <v>39.0</v>
      </c>
      <c r="Y222" s="7">
        <v>27.0</v>
      </c>
      <c r="Z222" s="7">
        <v>18.0</v>
      </c>
      <c r="AA222" s="7">
        <v>16.0</v>
      </c>
      <c r="AB222" s="7">
        <v>6.0</v>
      </c>
      <c r="AC222" s="7">
        <v>19.0</v>
      </c>
      <c r="AD222" s="7">
        <v>28.0</v>
      </c>
    </row>
    <row r="223" ht="15.0" customHeight="1">
      <c r="K223" s="7">
        <v>36.0</v>
      </c>
      <c r="L223" s="7">
        <v>37.0</v>
      </c>
      <c r="M223" s="7">
        <v>100.0</v>
      </c>
      <c r="N223" s="7">
        <v>34.0</v>
      </c>
      <c r="O223" s="7">
        <v>96.0</v>
      </c>
      <c r="P223" s="7">
        <v>54.0</v>
      </c>
      <c r="Q223" s="7">
        <v>46.0</v>
      </c>
      <c r="R223" s="7">
        <v>34.0</v>
      </c>
      <c r="S223" s="7">
        <v>58.0</v>
      </c>
      <c r="T223" s="7">
        <v>61.0</v>
      </c>
      <c r="U223" s="7">
        <v>7.0</v>
      </c>
      <c r="V223" s="7">
        <v>51.0</v>
      </c>
      <c r="W223" s="7">
        <v>55.0</v>
      </c>
      <c r="X223" s="7">
        <v>90.0</v>
      </c>
      <c r="Y223" s="7">
        <v>20.0</v>
      </c>
      <c r="Z223" s="7">
        <v>49.0</v>
      </c>
      <c r="AA223" s="7">
        <v>94.0</v>
      </c>
      <c r="AB223" s="7">
        <v>56.0</v>
      </c>
      <c r="AC223" s="7">
        <v>53.0</v>
      </c>
      <c r="AD223" s="7">
        <v>17.0</v>
      </c>
    </row>
    <row r="224" ht="15.0" customHeight="1">
      <c r="K224" s="7">
        <v>50.0</v>
      </c>
      <c r="L224" s="7">
        <v>30.0</v>
      </c>
      <c r="M224" s="7">
        <v>8.0</v>
      </c>
      <c r="N224" s="7">
        <v>81.0</v>
      </c>
      <c r="O224" s="7">
        <v>33.0</v>
      </c>
      <c r="P224" s="7">
        <v>75.0</v>
      </c>
      <c r="Q224" s="7">
        <v>76.0</v>
      </c>
      <c r="R224" s="7">
        <v>68.0</v>
      </c>
      <c r="S224" s="7">
        <v>2.0</v>
      </c>
      <c r="T224" s="7">
        <v>39.0</v>
      </c>
      <c r="U224" s="7">
        <v>38.0</v>
      </c>
      <c r="V224" s="7">
        <v>25.0</v>
      </c>
      <c r="W224" s="7">
        <v>64.0</v>
      </c>
      <c r="X224" s="7">
        <v>36.0</v>
      </c>
      <c r="Y224" s="7">
        <v>1.0</v>
      </c>
      <c r="Z224" s="7">
        <v>18.0</v>
      </c>
      <c r="AA224" s="7">
        <v>78.0</v>
      </c>
      <c r="AB224" s="7">
        <v>31.0</v>
      </c>
      <c r="AC224" s="7">
        <v>90.0</v>
      </c>
      <c r="AD224" s="7">
        <v>51.0</v>
      </c>
    </row>
    <row r="225" ht="15.0" customHeight="1">
      <c r="K225" s="7">
        <v>71.0</v>
      </c>
      <c r="L225" s="7">
        <v>63.0</v>
      </c>
      <c r="M225" s="7">
        <v>57.0</v>
      </c>
      <c r="N225" s="7">
        <v>70.0</v>
      </c>
      <c r="O225" s="7">
        <v>12.0</v>
      </c>
      <c r="P225" s="7">
        <v>93.0</v>
      </c>
      <c r="Q225" s="7">
        <v>83.0</v>
      </c>
      <c r="R225" s="7">
        <v>29.0</v>
      </c>
      <c r="S225" s="7">
        <v>96.0</v>
      </c>
      <c r="T225" s="7">
        <v>51.0</v>
      </c>
      <c r="U225" s="7">
        <v>85.0</v>
      </c>
      <c r="V225" s="7">
        <v>77.0</v>
      </c>
      <c r="W225" s="7">
        <v>22.0</v>
      </c>
      <c r="X225" s="7">
        <v>5.0</v>
      </c>
      <c r="Y225" s="7">
        <v>57.0</v>
      </c>
      <c r="Z225" s="7">
        <v>15.0</v>
      </c>
      <c r="AA225" s="7">
        <v>39.0</v>
      </c>
      <c r="AB225" s="7">
        <v>90.0</v>
      </c>
      <c r="AC225" s="7">
        <v>19.0</v>
      </c>
      <c r="AD225" s="7">
        <v>14.0</v>
      </c>
    </row>
    <row r="226" ht="15.0" customHeight="1">
      <c r="K226" s="7">
        <v>33.0</v>
      </c>
      <c r="L226" s="7">
        <v>54.0</v>
      </c>
      <c r="M226" s="7">
        <v>72.0</v>
      </c>
      <c r="N226" s="7">
        <v>49.0</v>
      </c>
      <c r="O226" s="7">
        <v>3.0</v>
      </c>
      <c r="P226" s="7">
        <v>68.0</v>
      </c>
      <c r="Q226" s="7">
        <v>38.0</v>
      </c>
      <c r="R226" s="7">
        <v>97.0</v>
      </c>
      <c r="S226" s="7">
        <v>81.0</v>
      </c>
      <c r="T226" s="7">
        <v>6.0</v>
      </c>
      <c r="U226" s="7">
        <v>37.0</v>
      </c>
      <c r="V226" s="7">
        <v>35.0</v>
      </c>
      <c r="W226" s="7">
        <v>11.0</v>
      </c>
      <c r="X226" s="7">
        <v>65.0</v>
      </c>
      <c r="Y226" s="7">
        <v>31.0</v>
      </c>
      <c r="Z226" s="7">
        <v>14.0</v>
      </c>
      <c r="AA226" s="7">
        <v>52.0</v>
      </c>
      <c r="AB226" s="7">
        <v>19.0</v>
      </c>
      <c r="AC226" s="7">
        <v>42.0</v>
      </c>
      <c r="AD226" s="7">
        <v>12.0</v>
      </c>
    </row>
    <row r="227" ht="15.0" customHeight="1">
      <c r="K227" s="7">
        <v>68.0</v>
      </c>
      <c r="L227" s="7">
        <v>32.0</v>
      </c>
      <c r="M227" s="7">
        <v>91.0</v>
      </c>
      <c r="N227" s="7">
        <v>5.0</v>
      </c>
      <c r="O227" s="7">
        <v>34.0</v>
      </c>
      <c r="P227" s="7">
        <v>66.0</v>
      </c>
      <c r="Q227" s="7">
        <v>31.0</v>
      </c>
      <c r="R227" s="7">
        <v>25.0</v>
      </c>
      <c r="S227" s="7">
        <v>69.0</v>
      </c>
      <c r="T227" s="7">
        <v>89.0</v>
      </c>
      <c r="U227" s="7">
        <v>35.0</v>
      </c>
      <c r="V227" s="7">
        <v>56.0</v>
      </c>
      <c r="W227" s="7">
        <v>39.0</v>
      </c>
      <c r="X227" s="7">
        <v>15.0</v>
      </c>
      <c r="Y227" s="7">
        <v>59.0</v>
      </c>
      <c r="Z227" s="7">
        <v>88.0</v>
      </c>
      <c r="AA227" s="7">
        <v>100.0</v>
      </c>
      <c r="AB227" s="7">
        <v>9.0</v>
      </c>
      <c r="AC227" s="7">
        <v>38.0</v>
      </c>
      <c r="AD227" s="7">
        <v>72.0</v>
      </c>
    </row>
    <row r="228" ht="15.0" customHeight="1">
      <c r="K228" s="7">
        <v>80.0</v>
      </c>
      <c r="L228" s="7">
        <v>89.0</v>
      </c>
      <c r="M228" s="7">
        <v>86.0</v>
      </c>
      <c r="N228" s="7">
        <v>36.0</v>
      </c>
      <c r="O228" s="7">
        <v>50.0</v>
      </c>
      <c r="P228" s="7">
        <v>78.0</v>
      </c>
      <c r="Q228" s="7">
        <v>81.0</v>
      </c>
      <c r="R228" s="7">
        <v>78.0</v>
      </c>
      <c r="S228" s="7">
        <v>8.0</v>
      </c>
      <c r="T228" s="7">
        <v>4.0</v>
      </c>
      <c r="U228" s="7">
        <v>51.0</v>
      </c>
      <c r="V228" s="7">
        <v>20.0</v>
      </c>
      <c r="W228" s="7">
        <v>88.0</v>
      </c>
      <c r="X228" s="7">
        <v>51.0</v>
      </c>
      <c r="Y228" s="7">
        <v>91.0</v>
      </c>
      <c r="Z228" s="7">
        <v>14.0</v>
      </c>
      <c r="AA228" s="7">
        <v>81.0</v>
      </c>
      <c r="AB228" s="7">
        <v>34.0</v>
      </c>
      <c r="AC228" s="7">
        <v>27.0</v>
      </c>
      <c r="AD228" s="7">
        <v>21.0</v>
      </c>
    </row>
    <row r="229" ht="15.0" customHeight="1">
      <c r="K229" s="7">
        <v>82.0</v>
      </c>
      <c r="L229" s="7">
        <v>22.0</v>
      </c>
      <c r="M229" s="7">
        <v>53.0</v>
      </c>
      <c r="N229" s="7">
        <v>19.0</v>
      </c>
      <c r="O229" s="7">
        <v>14.0</v>
      </c>
      <c r="P229" s="7">
        <v>39.0</v>
      </c>
      <c r="Q229" s="7">
        <v>86.0</v>
      </c>
      <c r="R229" s="7">
        <v>50.0</v>
      </c>
      <c r="S229" s="7">
        <v>13.0</v>
      </c>
      <c r="T229" s="7">
        <v>62.0</v>
      </c>
      <c r="U229" s="7">
        <v>91.0</v>
      </c>
      <c r="V229" s="7">
        <v>8.0</v>
      </c>
      <c r="W229" s="7">
        <v>63.0</v>
      </c>
      <c r="X229" s="7">
        <v>47.0</v>
      </c>
      <c r="Y229" s="7">
        <v>72.0</v>
      </c>
      <c r="Z229" s="7">
        <v>79.0</v>
      </c>
      <c r="AA229" s="7">
        <v>86.0</v>
      </c>
      <c r="AB229" s="7">
        <v>48.0</v>
      </c>
      <c r="AC229" s="7">
        <v>37.0</v>
      </c>
      <c r="AD229" s="7">
        <v>83.0</v>
      </c>
    </row>
    <row r="230" ht="15.0" customHeight="1">
      <c r="K230" s="7">
        <v>70.0</v>
      </c>
      <c r="L230" s="7">
        <v>43.0</v>
      </c>
      <c r="M230" s="7">
        <v>74.0</v>
      </c>
      <c r="N230" s="7">
        <v>72.0</v>
      </c>
      <c r="O230" s="7">
        <v>45.0</v>
      </c>
      <c r="P230" s="7">
        <v>41.0</v>
      </c>
      <c r="Q230" s="7">
        <v>13.0</v>
      </c>
      <c r="R230" s="7">
        <v>42.0</v>
      </c>
      <c r="S230" s="7">
        <v>87.0</v>
      </c>
      <c r="T230" s="7">
        <v>34.0</v>
      </c>
      <c r="U230" s="7">
        <v>42.0</v>
      </c>
      <c r="V230" s="7">
        <v>99.0</v>
      </c>
      <c r="W230" s="7">
        <v>84.0</v>
      </c>
      <c r="X230" s="7">
        <v>81.0</v>
      </c>
      <c r="Y230" s="7">
        <v>23.0</v>
      </c>
      <c r="Z230" s="7">
        <v>29.0</v>
      </c>
      <c r="AA230" s="7">
        <v>16.0</v>
      </c>
      <c r="AB230" s="7">
        <v>2.0</v>
      </c>
      <c r="AC230" s="7">
        <v>96.0</v>
      </c>
      <c r="AD230" s="7">
        <v>28.0</v>
      </c>
    </row>
    <row r="231" ht="15.0" customHeight="1">
      <c r="K231" s="7">
        <v>95.0</v>
      </c>
      <c r="L231" s="7">
        <v>33.0</v>
      </c>
      <c r="M231" s="7">
        <v>7.0</v>
      </c>
      <c r="N231" s="7">
        <v>76.0</v>
      </c>
      <c r="O231" s="7">
        <v>39.0</v>
      </c>
      <c r="P231" s="7">
        <v>88.0</v>
      </c>
      <c r="Q231" s="7">
        <v>55.0</v>
      </c>
      <c r="R231" s="7">
        <v>64.0</v>
      </c>
      <c r="S231" s="7">
        <v>16.0</v>
      </c>
      <c r="T231" s="7">
        <v>37.0</v>
      </c>
      <c r="U231" s="7">
        <v>35.0</v>
      </c>
      <c r="V231" s="7">
        <v>31.0</v>
      </c>
      <c r="W231" s="7">
        <v>4.0</v>
      </c>
      <c r="X231" s="7">
        <v>32.0</v>
      </c>
      <c r="Y231" s="7">
        <v>63.0</v>
      </c>
      <c r="Z231" s="7">
        <v>94.0</v>
      </c>
      <c r="AA231" s="7">
        <v>50.0</v>
      </c>
      <c r="AB231" s="7">
        <v>10.0</v>
      </c>
      <c r="AC231" s="7">
        <v>95.0</v>
      </c>
      <c r="AD231" s="7">
        <v>74.0</v>
      </c>
    </row>
    <row r="232" ht="15.0" customHeight="1">
      <c r="K232" s="7">
        <v>24.0</v>
      </c>
      <c r="L232" s="7">
        <v>70.0</v>
      </c>
      <c r="M232" s="7">
        <v>27.0</v>
      </c>
      <c r="N232" s="7">
        <v>78.0</v>
      </c>
      <c r="O232" s="7">
        <v>78.0</v>
      </c>
      <c r="P232" s="7">
        <v>36.0</v>
      </c>
      <c r="Q232" s="7">
        <v>85.0</v>
      </c>
      <c r="R232" s="7">
        <v>79.0</v>
      </c>
      <c r="S232" s="7">
        <v>50.0</v>
      </c>
      <c r="T232" s="7">
        <v>15.0</v>
      </c>
      <c r="U232" s="7">
        <v>27.0</v>
      </c>
      <c r="V232" s="7">
        <v>71.0</v>
      </c>
      <c r="W232" s="7">
        <v>66.0</v>
      </c>
      <c r="X232" s="7">
        <v>93.0</v>
      </c>
      <c r="Y232" s="7">
        <v>74.0</v>
      </c>
      <c r="Z232" s="7">
        <v>40.0</v>
      </c>
      <c r="AA232" s="7">
        <v>99.0</v>
      </c>
      <c r="AB232" s="7">
        <v>13.0</v>
      </c>
      <c r="AC232" s="7">
        <v>81.0</v>
      </c>
      <c r="AD232" s="7">
        <v>49.0</v>
      </c>
    </row>
    <row r="233" ht="15.0" customHeight="1">
      <c r="K233" s="7">
        <v>1.0</v>
      </c>
      <c r="L233" s="7">
        <v>42.0</v>
      </c>
      <c r="M233" s="7">
        <v>24.0</v>
      </c>
      <c r="N233" s="7">
        <v>11.0</v>
      </c>
      <c r="O233" s="7">
        <v>41.0</v>
      </c>
      <c r="P233" s="7">
        <v>78.0</v>
      </c>
      <c r="Q233" s="7">
        <v>58.0</v>
      </c>
      <c r="R233" s="7">
        <v>7.0</v>
      </c>
      <c r="S233" s="7">
        <v>51.0</v>
      </c>
      <c r="T233" s="7">
        <v>27.0</v>
      </c>
      <c r="U233" s="7">
        <v>59.0</v>
      </c>
      <c r="V233" s="7">
        <v>88.0</v>
      </c>
      <c r="W233" s="7">
        <v>8.0</v>
      </c>
      <c r="X233" s="7">
        <v>78.0</v>
      </c>
      <c r="Y233" s="7">
        <v>17.0</v>
      </c>
      <c r="Z233" s="7">
        <v>63.0</v>
      </c>
      <c r="AA233" s="7">
        <v>6.0</v>
      </c>
      <c r="AB233" s="7">
        <v>20.0</v>
      </c>
      <c r="AC233" s="7">
        <v>69.0</v>
      </c>
      <c r="AD233" s="7">
        <v>68.0</v>
      </c>
    </row>
    <row r="234" ht="15.0" customHeight="1">
      <c r="K234" s="7">
        <v>91.0</v>
      </c>
      <c r="L234" s="7">
        <v>26.0</v>
      </c>
      <c r="M234" s="7">
        <v>84.0</v>
      </c>
      <c r="N234" s="7">
        <v>65.0</v>
      </c>
      <c r="O234" s="7">
        <v>71.0</v>
      </c>
      <c r="P234" s="7">
        <v>15.0</v>
      </c>
      <c r="Q234" s="7">
        <v>32.0</v>
      </c>
      <c r="R234" s="7">
        <v>95.0</v>
      </c>
      <c r="S234" s="7">
        <v>79.0</v>
      </c>
      <c r="T234" s="7">
        <v>31.0</v>
      </c>
      <c r="U234" s="7">
        <v>75.0</v>
      </c>
      <c r="V234" s="7">
        <v>46.0</v>
      </c>
      <c r="W234" s="7">
        <v>39.0</v>
      </c>
      <c r="X234" s="7">
        <v>87.0</v>
      </c>
      <c r="Y234" s="7">
        <v>34.0</v>
      </c>
      <c r="Z234" s="7">
        <v>73.0</v>
      </c>
      <c r="AA234" s="7">
        <v>95.0</v>
      </c>
      <c r="AB234" s="7">
        <v>48.0</v>
      </c>
      <c r="AC234" s="7">
        <v>44.0</v>
      </c>
      <c r="AD234" s="7">
        <v>54.0</v>
      </c>
    </row>
    <row r="235" ht="15.0" customHeight="1">
      <c r="K235" s="7">
        <v>100.0</v>
      </c>
      <c r="L235" s="7">
        <v>79.0</v>
      </c>
      <c r="M235" s="7">
        <v>78.0</v>
      </c>
      <c r="N235" s="7">
        <v>99.0</v>
      </c>
      <c r="O235" s="7">
        <v>41.0</v>
      </c>
      <c r="P235" s="7">
        <v>89.0</v>
      </c>
      <c r="Q235" s="7">
        <v>12.0</v>
      </c>
      <c r="R235" s="7">
        <v>77.0</v>
      </c>
      <c r="S235" s="7">
        <v>90.0</v>
      </c>
      <c r="T235" s="7">
        <v>48.0</v>
      </c>
      <c r="U235" s="7">
        <v>41.0</v>
      </c>
      <c r="V235" s="7">
        <v>19.0</v>
      </c>
      <c r="W235" s="7">
        <v>5.0</v>
      </c>
      <c r="X235" s="7">
        <v>95.0</v>
      </c>
      <c r="Y235" s="7">
        <v>71.0</v>
      </c>
      <c r="Z235" s="7">
        <v>17.0</v>
      </c>
      <c r="AA235" s="7">
        <v>1.0</v>
      </c>
      <c r="AB235" s="7">
        <v>90.0</v>
      </c>
      <c r="AC235" s="7">
        <v>40.0</v>
      </c>
      <c r="AD235" s="7">
        <v>22.0</v>
      </c>
    </row>
    <row r="236" ht="15.0" customHeight="1">
      <c r="K236" s="7">
        <v>58.0</v>
      </c>
      <c r="L236" s="7">
        <v>12.0</v>
      </c>
      <c r="M236" s="7">
        <v>65.0</v>
      </c>
      <c r="N236" s="7">
        <v>57.0</v>
      </c>
      <c r="O236" s="7">
        <v>60.0</v>
      </c>
      <c r="P236" s="7">
        <v>52.0</v>
      </c>
      <c r="Q236" s="7">
        <v>37.0</v>
      </c>
      <c r="R236" s="7">
        <v>25.0</v>
      </c>
      <c r="S236" s="7">
        <v>71.0</v>
      </c>
      <c r="T236" s="7">
        <v>26.0</v>
      </c>
      <c r="U236" s="7">
        <v>11.0</v>
      </c>
      <c r="V236" s="7">
        <v>31.0</v>
      </c>
      <c r="W236" s="7">
        <v>70.0</v>
      </c>
      <c r="X236" s="7">
        <v>14.0</v>
      </c>
      <c r="Y236" s="7">
        <v>88.0</v>
      </c>
      <c r="Z236" s="7">
        <v>34.0</v>
      </c>
      <c r="AA236" s="7">
        <v>26.0</v>
      </c>
      <c r="AB236" s="7">
        <v>41.0</v>
      </c>
      <c r="AC236" s="7">
        <v>73.0</v>
      </c>
      <c r="AD236" s="7">
        <v>23.0</v>
      </c>
    </row>
    <row r="237" ht="15.0" customHeight="1">
      <c r="K237" s="7">
        <v>45.0</v>
      </c>
      <c r="L237" s="7">
        <v>98.0</v>
      </c>
      <c r="M237" s="7">
        <v>2.0</v>
      </c>
      <c r="N237" s="7">
        <v>43.0</v>
      </c>
      <c r="O237" s="7">
        <v>82.0</v>
      </c>
      <c r="P237" s="7">
        <v>3.0</v>
      </c>
      <c r="Q237" s="7">
        <v>26.0</v>
      </c>
      <c r="R237" s="7">
        <v>52.0</v>
      </c>
      <c r="S237" s="7">
        <v>86.0</v>
      </c>
      <c r="T237" s="7">
        <v>28.0</v>
      </c>
      <c r="U237" s="7">
        <v>100.0</v>
      </c>
      <c r="V237" s="7">
        <v>2.0</v>
      </c>
      <c r="W237" s="7">
        <v>10.0</v>
      </c>
      <c r="X237" s="7">
        <v>75.0</v>
      </c>
      <c r="Y237" s="7">
        <v>78.0</v>
      </c>
      <c r="Z237" s="7">
        <v>3.0</v>
      </c>
      <c r="AA237" s="7">
        <v>73.0</v>
      </c>
      <c r="AB237" s="7">
        <v>5.0</v>
      </c>
      <c r="AC237" s="7">
        <v>25.0</v>
      </c>
      <c r="AD237" s="7">
        <v>37.0</v>
      </c>
    </row>
    <row r="238" ht="15.0" customHeight="1">
      <c r="K238" s="7">
        <v>21.0</v>
      </c>
      <c r="L238" s="7">
        <v>50.0</v>
      </c>
      <c r="M238" s="7">
        <v>29.0</v>
      </c>
      <c r="N238" s="7">
        <v>23.0</v>
      </c>
      <c r="O238" s="7">
        <v>18.0</v>
      </c>
      <c r="P238" s="7">
        <v>59.0</v>
      </c>
      <c r="Q238" s="7">
        <v>79.0</v>
      </c>
      <c r="R238" s="7">
        <v>48.0</v>
      </c>
      <c r="S238" s="7">
        <v>63.0</v>
      </c>
      <c r="T238" s="7">
        <v>97.0</v>
      </c>
      <c r="U238" s="7">
        <v>17.0</v>
      </c>
      <c r="V238" s="7">
        <v>61.0</v>
      </c>
      <c r="W238" s="7">
        <v>39.0</v>
      </c>
      <c r="X238" s="7">
        <v>85.0</v>
      </c>
      <c r="Y238" s="7">
        <v>83.0</v>
      </c>
      <c r="Z238" s="7">
        <v>56.0</v>
      </c>
      <c r="AA238" s="7">
        <v>27.0</v>
      </c>
      <c r="AB238" s="7">
        <v>95.0</v>
      </c>
      <c r="AC238" s="7">
        <v>58.0</v>
      </c>
      <c r="AD238" s="7">
        <v>16.0</v>
      </c>
    </row>
    <row r="239" ht="15.0" customHeight="1">
      <c r="K239" s="7">
        <v>53.0</v>
      </c>
      <c r="L239" s="7">
        <v>25.0</v>
      </c>
      <c r="M239" s="7">
        <v>43.0</v>
      </c>
      <c r="N239" s="7">
        <v>25.0</v>
      </c>
      <c r="O239" s="7">
        <v>98.0</v>
      </c>
      <c r="P239" s="7">
        <v>79.0</v>
      </c>
      <c r="Q239" s="7">
        <v>6.0</v>
      </c>
      <c r="R239" s="7">
        <v>30.0</v>
      </c>
      <c r="S239" s="7">
        <v>89.0</v>
      </c>
      <c r="T239" s="7">
        <v>48.0</v>
      </c>
      <c r="U239" s="7">
        <v>13.0</v>
      </c>
      <c r="V239" s="7">
        <v>79.0</v>
      </c>
      <c r="W239" s="7">
        <v>80.0</v>
      </c>
      <c r="X239" s="7">
        <v>1.0</v>
      </c>
      <c r="Y239" s="7">
        <v>15.0</v>
      </c>
      <c r="Z239" s="7">
        <v>35.0</v>
      </c>
      <c r="AA239" s="7">
        <v>94.0</v>
      </c>
      <c r="AB239" s="7">
        <v>85.0</v>
      </c>
      <c r="AC239" s="7">
        <v>44.0</v>
      </c>
      <c r="AD239" s="7">
        <v>59.0</v>
      </c>
    </row>
    <row r="240" ht="15.0" customHeight="1">
      <c r="K240" s="7">
        <v>5.0</v>
      </c>
      <c r="L240" s="7">
        <v>51.0</v>
      </c>
      <c r="M240" s="7">
        <v>1.0</v>
      </c>
      <c r="N240" s="7">
        <v>1.0</v>
      </c>
      <c r="O240" s="7">
        <v>36.0</v>
      </c>
      <c r="P240" s="7">
        <v>34.0</v>
      </c>
      <c r="Q240" s="7">
        <v>51.0</v>
      </c>
      <c r="R240" s="7">
        <v>17.0</v>
      </c>
      <c r="S240" s="7">
        <v>93.0</v>
      </c>
      <c r="T240" s="7">
        <v>73.0</v>
      </c>
      <c r="U240" s="7">
        <v>53.0</v>
      </c>
      <c r="V240" s="7">
        <v>95.0</v>
      </c>
      <c r="W240" s="7">
        <v>53.0</v>
      </c>
      <c r="X240" s="7">
        <v>51.0</v>
      </c>
      <c r="Y240" s="7">
        <v>21.0</v>
      </c>
      <c r="Z240" s="7">
        <v>88.0</v>
      </c>
      <c r="AA240" s="7">
        <v>93.0</v>
      </c>
      <c r="AB240" s="7">
        <v>34.0</v>
      </c>
      <c r="AC240" s="7">
        <v>27.0</v>
      </c>
      <c r="AD240" s="7">
        <v>24.0</v>
      </c>
    </row>
    <row r="241" ht="15.0" customHeight="1">
      <c r="K241" s="7">
        <v>35.0</v>
      </c>
      <c r="L241" s="7">
        <v>83.0</v>
      </c>
      <c r="M241" s="7">
        <v>10.0</v>
      </c>
      <c r="N241" s="7">
        <v>62.0</v>
      </c>
      <c r="O241" s="7">
        <v>46.0</v>
      </c>
      <c r="P241" s="7">
        <v>46.0</v>
      </c>
      <c r="Q241" s="7">
        <v>82.0</v>
      </c>
      <c r="R241" s="7">
        <v>47.0</v>
      </c>
      <c r="S241" s="7">
        <v>97.0</v>
      </c>
      <c r="T241" s="7">
        <v>46.0</v>
      </c>
      <c r="U241" s="7">
        <v>92.0</v>
      </c>
      <c r="V241" s="7">
        <v>22.0</v>
      </c>
      <c r="W241" s="7">
        <v>63.0</v>
      </c>
      <c r="X241" s="7">
        <v>28.0</v>
      </c>
      <c r="Y241" s="7">
        <v>60.0</v>
      </c>
      <c r="Z241" s="7">
        <v>26.0</v>
      </c>
      <c r="AA241" s="7">
        <v>91.0</v>
      </c>
      <c r="AB241" s="7">
        <v>1.0</v>
      </c>
      <c r="AC241" s="7">
        <v>48.0</v>
      </c>
      <c r="AD241" s="7">
        <v>62.0</v>
      </c>
    </row>
    <row r="242" ht="15.0" customHeight="1">
      <c r="K242" s="7">
        <v>53.0</v>
      </c>
      <c r="L242" s="7">
        <v>25.0</v>
      </c>
      <c r="M242" s="7">
        <v>29.0</v>
      </c>
      <c r="N242" s="7">
        <v>1.0</v>
      </c>
      <c r="O242" s="7">
        <v>97.0</v>
      </c>
      <c r="P242" s="7">
        <v>7.0</v>
      </c>
      <c r="Q242" s="7">
        <v>45.0</v>
      </c>
      <c r="R242" s="7">
        <v>16.0</v>
      </c>
      <c r="S242" s="7">
        <v>62.0</v>
      </c>
      <c r="T242" s="7">
        <v>83.0</v>
      </c>
      <c r="U242" s="7">
        <v>26.0</v>
      </c>
      <c r="V242" s="7">
        <v>37.0</v>
      </c>
      <c r="W242" s="7">
        <v>36.0</v>
      </c>
      <c r="X242" s="7">
        <v>79.0</v>
      </c>
      <c r="Y242" s="7">
        <v>93.0</v>
      </c>
      <c r="Z242" s="7">
        <v>56.0</v>
      </c>
      <c r="AA242" s="7">
        <v>75.0</v>
      </c>
      <c r="AB242" s="7">
        <v>94.0</v>
      </c>
      <c r="AC242" s="7">
        <v>87.0</v>
      </c>
      <c r="AD242" s="7">
        <v>58.0</v>
      </c>
    </row>
    <row r="243" ht="15.0" customHeight="1">
      <c r="K243" s="7">
        <v>51.0</v>
      </c>
      <c r="L243" s="7">
        <v>24.0</v>
      </c>
      <c r="M243" s="7">
        <v>71.0</v>
      </c>
      <c r="N243" s="7">
        <v>78.0</v>
      </c>
      <c r="O243" s="7">
        <v>75.0</v>
      </c>
      <c r="P243" s="7">
        <v>40.0</v>
      </c>
      <c r="Q243" s="7">
        <v>97.0</v>
      </c>
      <c r="R243" s="7">
        <v>97.0</v>
      </c>
      <c r="S243" s="7">
        <v>69.0</v>
      </c>
      <c r="T243" s="7">
        <v>39.0</v>
      </c>
      <c r="U243" s="7">
        <v>89.0</v>
      </c>
      <c r="V243" s="7">
        <v>5.0</v>
      </c>
      <c r="W243" s="7">
        <v>79.0</v>
      </c>
      <c r="X243" s="7">
        <v>8.0</v>
      </c>
      <c r="Y243" s="7">
        <v>35.0</v>
      </c>
      <c r="Z243" s="7">
        <v>38.0</v>
      </c>
      <c r="AA243" s="7">
        <v>75.0</v>
      </c>
      <c r="AB243" s="7">
        <v>6.0</v>
      </c>
      <c r="AC243" s="7">
        <v>94.0</v>
      </c>
      <c r="AD243" s="7">
        <v>63.0</v>
      </c>
    </row>
    <row r="244" ht="15.0" customHeight="1">
      <c r="K244" s="7">
        <v>35.0</v>
      </c>
      <c r="L244" s="7">
        <v>4.0</v>
      </c>
      <c r="M244" s="7">
        <v>69.0</v>
      </c>
      <c r="N244" s="7">
        <v>90.0</v>
      </c>
      <c r="O244" s="7">
        <v>27.0</v>
      </c>
      <c r="P244" s="7">
        <v>70.0</v>
      </c>
      <c r="Q244" s="7">
        <v>16.0</v>
      </c>
      <c r="R244" s="7">
        <v>15.0</v>
      </c>
      <c r="S244" s="7">
        <v>56.0</v>
      </c>
      <c r="T244" s="7">
        <v>96.0</v>
      </c>
      <c r="U244" s="7">
        <v>48.0</v>
      </c>
      <c r="V244" s="7">
        <v>1.0</v>
      </c>
      <c r="W244" s="7">
        <v>24.0</v>
      </c>
      <c r="X244" s="7">
        <v>33.0</v>
      </c>
      <c r="Y244" s="7">
        <v>27.0</v>
      </c>
      <c r="Z244" s="7">
        <v>52.0</v>
      </c>
      <c r="AA244" s="7">
        <v>25.0</v>
      </c>
      <c r="AB244" s="7">
        <v>19.0</v>
      </c>
      <c r="AC244" s="7">
        <v>13.0</v>
      </c>
      <c r="AD244" s="7">
        <v>79.0</v>
      </c>
    </row>
    <row r="245" ht="15.0" customHeight="1">
      <c r="K245" s="7">
        <v>22.0</v>
      </c>
      <c r="L245" s="7">
        <v>80.0</v>
      </c>
      <c r="M245" s="7">
        <v>64.0</v>
      </c>
      <c r="N245" s="7">
        <v>22.0</v>
      </c>
      <c r="O245" s="7">
        <v>36.0</v>
      </c>
      <c r="P245" s="7">
        <v>66.0</v>
      </c>
      <c r="Q245" s="7">
        <v>3.0</v>
      </c>
      <c r="R245" s="7">
        <v>14.0</v>
      </c>
      <c r="S245" s="7">
        <v>81.0</v>
      </c>
      <c r="T245" s="7">
        <v>69.0</v>
      </c>
      <c r="U245" s="7">
        <v>35.0</v>
      </c>
      <c r="V245" s="7">
        <v>5.0</v>
      </c>
      <c r="W245" s="7">
        <v>9.0</v>
      </c>
      <c r="X245" s="7">
        <v>64.0</v>
      </c>
      <c r="Y245" s="7">
        <v>2.0</v>
      </c>
      <c r="Z245" s="7">
        <v>45.0</v>
      </c>
      <c r="AA245" s="7">
        <v>80.0</v>
      </c>
      <c r="AB245" s="7">
        <v>64.0</v>
      </c>
      <c r="AC245" s="7">
        <v>47.0</v>
      </c>
      <c r="AD245" s="7">
        <v>74.0</v>
      </c>
    </row>
    <row r="246" ht="15.0" customHeight="1">
      <c r="K246" s="7">
        <v>4.0</v>
      </c>
      <c r="L246" s="7">
        <v>54.0</v>
      </c>
      <c r="M246" s="7">
        <v>13.0</v>
      </c>
      <c r="N246" s="7">
        <v>100.0</v>
      </c>
      <c r="O246" s="7">
        <v>97.0</v>
      </c>
      <c r="P246" s="7">
        <v>23.0</v>
      </c>
      <c r="Q246" s="7">
        <v>71.0</v>
      </c>
      <c r="R246" s="7">
        <v>46.0</v>
      </c>
      <c r="S246" s="7">
        <v>63.0</v>
      </c>
      <c r="T246" s="7">
        <v>52.0</v>
      </c>
      <c r="U246" s="7">
        <v>11.0</v>
      </c>
      <c r="V246" s="7">
        <v>60.0</v>
      </c>
      <c r="W246" s="7">
        <v>47.0</v>
      </c>
      <c r="X246" s="7">
        <v>59.0</v>
      </c>
      <c r="Y246" s="7">
        <v>76.0</v>
      </c>
      <c r="Z246" s="7">
        <v>77.0</v>
      </c>
      <c r="AA246" s="7">
        <v>10.0</v>
      </c>
      <c r="AB246" s="7">
        <v>81.0</v>
      </c>
      <c r="AC246" s="7">
        <v>3.0</v>
      </c>
      <c r="AD246" s="7">
        <v>22.0</v>
      </c>
    </row>
    <row r="247" ht="15.0" customHeight="1">
      <c r="K247" s="7">
        <v>8.0</v>
      </c>
      <c r="L247" s="7">
        <v>88.0</v>
      </c>
      <c r="M247" s="7">
        <v>74.0</v>
      </c>
      <c r="N247" s="7">
        <v>93.0</v>
      </c>
      <c r="O247" s="7">
        <v>53.0</v>
      </c>
      <c r="P247" s="7">
        <v>84.0</v>
      </c>
      <c r="Q247" s="7">
        <v>2.0</v>
      </c>
      <c r="R247" s="7">
        <v>55.0</v>
      </c>
      <c r="S247" s="7">
        <v>10.0</v>
      </c>
      <c r="T247" s="7">
        <v>2.0</v>
      </c>
      <c r="U247" s="7">
        <v>22.0</v>
      </c>
      <c r="V247" s="7">
        <v>35.0</v>
      </c>
      <c r="W247" s="7">
        <v>39.0</v>
      </c>
      <c r="X247" s="7">
        <v>48.0</v>
      </c>
      <c r="Y247" s="7">
        <v>4.0</v>
      </c>
      <c r="Z247" s="7">
        <v>93.0</v>
      </c>
      <c r="AA247" s="7">
        <v>9.0</v>
      </c>
      <c r="AB247" s="7">
        <v>84.0</v>
      </c>
      <c r="AC247" s="7">
        <v>74.0</v>
      </c>
      <c r="AD247" s="7">
        <v>63.0</v>
      </c>
    </row>
    <row r="248" ht="15.0" customHeight="1">
      <c r="K248" s="7">
        <v>75.0</v>
      </c>
      <c r="L248" s="7">
        <v>28.0</v>
      </c>
      <c r="M248" s="7">
        <v>66.0</v>
      </c>
      <c r="N248" s="7">
        <v>58.0</v>
      </c>
      <c r="O248" s="7">
        <v>48.0</v>
      </c>
      <c r="P248" s="7">
        <v>87.0</v>
      </c>
      <c r="Q248" s="7">
        <v>30.0</v>
      </c>
      <c r="R248" s="7">
        <v>12.0</v>
      </c>
      <c r="S248" s="7">
        <v>83.0</v>
      </c>
      <c r="T248" s="7">
        <v>27.0</v>
      </c>
      <c r="U248" s="7">
        <v>91.0</v>
      </c>
      <c r="V248" s="7">
        <v>53.0</v>
      </c>
      <c r="W248" s="7">
        <v>26.0</v>
      </c>
      <c r="X248" s="7">
        <v>36.0</v>
      </c>
      <c r="Y248" s="7">
        <v>10.0</v>
      </c>
      <c r="Z248" s="7">
        <v>46.0</v>
      </c>
      <c r="AA248" s="7">
        <v>67.0</v>
      </c>
      <c r="AB248" s="7">
        <v>80.0</v>
      </c>
      <c r="AC248" s="7">
        <v>84.0</v>
      </c>
      <c r="AD248" s="7">
        <v>42.0</v>
      </c>
    </row>
    <row r="249" ht="15.0" customHeight="1">
      <c r="K249" s="7">
        <v>5.0</v>
      </c>
      <c r="L249" s="7">
        <v>35.0</v>
      </c>
      <c r="M249" s="7">
        <v>40.0</v>
      </c>
      <c r="N249" s="7">
        <v>86.0</v>
      </c>
      <c r="O249" s="7">
        <v>85.0</v>
      </c>
      <c r="P249" s="7">
        <v>56.0</v>
      </c>
      <c r="Q249" s="7">
        <v>79.0</v>
      </c>
      <c r="R249" s="7">
        <v>20.0</v>
      </c>
      <c r="S249" s="7">
        <v>7.0</v>
      </c>
      <c r="T249" s="7">
        <v>86.0</v>
      </c>
      <c r="U249" s="7">
        <v>34.0</v>
      </c>
      <c r="V249" s="7">
        <v>2.0</v>
      </c>
      <c r="W249" s="7">
        <v>63.0</v>
      </c>
      <c r="X249" s="7">
        <v>86.0</v>
      </c>
      <c r="Y249" s="7">
        <v>81.0</v>
      </c>
      <c r="Z249" s="7">
        <v>17.0</v>
      </c>
      <c r="AA249" s="7">
        <v>8.0</v>
      </c>
      <c r="AB249" s="7">
        <v>33.0</v>
      </c>
      <c r="AC249" s="7">
        <v>79.0</v>
      </c>
      <c r="AD249" s="7">
        <v>31.0</v>
      </c>
    </row>
    <row r="250" ht="15.0" customHeight="1">
      <c r="K250" s="7">
        <v>13.0</v>
      </c>
      <c r="L250" s="7">
        <v>5.0</v>
      </c>
      <c r="M250" s="7">
        <v>86.0</v>
      </c>
      <c r="N250" s="7">
        <v>97.0</v>
      </c>
      <c r="O250" s="7">
        <v>42.0</v>
      </c>
      <c r="P250" s="7">
        <v>43.0</v>
      </c>
      <c r="Q250" s="7">
        <v>21.0</v>
      </c>
      <c r="R250" s="7">
        <v>71.0</v>
      </c>
      <c r="S250" s="7">
        <v>86.0</v>
      </c>
      <c r="T250" s="7">
        <v>70.0</v>
      </c>
      <c r="U250" s="7">
        <v>58.0</v>
      </c>
      <c r="V250" s="7">
        <v>29.0</v>
      </c>
      <c r="W250" s="7">
        <v>73.0</v>
      </c>
      <c r="X250" s="7">
        <v>6.0</v>
      </c>
      <c r="Y250" s="7">
        <v>5.0</v>
      </c>
      <c r="Z250" s="7">
        <v>10.0</v>
      </c>
      <c r="AA250" s="7">
        <v>92.0</v>
      </c>
      <c r="AB250" s="7">
        <v>65.0</v>
      </c>
      <c r="AC250" s="7">
        <v>39.0</v>
      </c>
      <c r="AD250" s="7">
        <v>20.0</v>
      </c>
    </row>
    <row r="251" ht="15.0" customHeight="1">
      <c r="K251" s="7">
        <v>31.0</v>
      </c>
      <c r="L251" s="7">
        <v>64.0</v>
      </c>
      <c r="M251" s="7">
        <v>50.0</v>
      </c>
      <c r="N251" s="7">
        <v>32.0</v>
      </c>
      <c r="O251" s="7">
        <v>28.0</v>
      </c>
      <c r="P251" s="7">
        <v>86.0</v>
      </c>
      <c r="Q251" s="7">
        <v>46.0</v>
      </c>
      <c r="R251" s="7">
        <v>98.0</v>
      </c>
      <c r="S251" s="7">
        <v>2.0</v>
      </c>
      <c r="T251" s="7">
        <v>36.0</v>
      </c>
      <c r="U251" s="7">
        <v>54.0</v>
      </c>
      <c r="V251" s="7">
        <v>95.0</v>
      </c>
      <c r="W251" s="7">
        <v>100.0</v>
      </c>
      <c r="X251" s="7">
        <v>81.0</v>
      </c>
      <c r="Y251" s="7">
        <v>98.0</v>
      </c>
      <c r="Z251" s="7">
        <v>51.0</v>
      </c>
      <c r="AA251" s="7">
        <v>36.0</v>
      </c>
      <c r="AB251" s="7">
        <v>17.0</v>
      </c>
      <c r="AC251" s="7">
        <v>77.0</v>
      </c>
      <c r="AD251" s="7">
        <v>22.0</v>
      </c>
    </row>
    <row r="252" ht="15.0" customHeight="1">
      <c r="K252" s="7">
        <v>98.0</v>
      </c>
      <c r="L252" s="7">
        <v>67.0</v>
      </c>
      <c r="M252" s="7">
        <v>43.0</v>
      </c>
      <c r="N252" s="7">
        <v>64.0</v>
      </c>
      <c r="O252" s="7">
        <v>41.0</v>
      </c>
      <c r="P252" s="7">
        <v>72.0</v>
      </c>
      <c r="Q252" s="7">
        <v>95.0</v>
      </c>
      <c r="R252" s="7">
        <v>83.0</v>
      </c>
      <c r="S252" s="7">
        <v>92.0</v>
      </c>
      <c r="T252" s="7">
        <v>44.0</v>
      </c>
      <c r="U252" s="7">
        <v>61.0</v>
      </c>
      <c r="V252" s="7">
        <v>62.0</v>
      </c>
      <c r="W252" s="7">
        <v>3.0</v>
      </c>
      <c r="X252" s="7">
        <v>12.0</v>
      </c>
      <c r="Y252" s="7">
        <v>77.0</v>
      </c>
      <c r="Z252" s="7">
        <v>12.0</v>
      </c>
      <c r="AA252" s="7">
        <v>62.0</v>
      </c>
      <c r="AB252" s="7">
        <v>23.0</v>
      </c>
      <c r="AC252" s="7">
        <v>90.0</v>
      </c>
      <c r="AD252" s="7">
        <v>83.0</v>
      </c>
    </row>
    <row r="253" ht="15.0" customHeight="1">
      <c r="K253" s="7">
        <v>6.0</v>
      </c>
      <c r="L253" s="7">
        <v>64.0</v>
      </c>
      <c r="M253" s="7">
        <v>79.0</v>
      </c>
      <c r="N253" s="7">
        <v>7.0</v>
      </c>
      <c r="O253" s="7">
        <v>7.0</v>
      </c>
      <c r="P253" s="7">
        <v>94.0</v>
      </c>
      <c r="Q253" s="7">
        <v>92.0</v>
      </c>
      <c r="R253" s="7">
        <v>40.0</v>
      </c>
      <c r="S253" s="7">
        <v>25.0</v>
      </c>
      <c r="T253" s="7">
        <v>88.0</v>
      </c>
      <c r="U253" s="7">
        <v>51.0</v>
      </c>
      <c r="V253" s="7">
        <v>22.0</v>
      </c>
      <c r="W253" s="7">
        <v>59.0</v>
      </c>
      <c r="X253" s="7">
        <v>50.0</v>
      </c>
      <c r="Y253" s="7">
        <v>50.0</v>
      </c>
      <c r="Z253" s="7">
        <v>36.0</v>
      </c>
      <c r="AA253" s="7">
        <v>14.0</v>
      </c>
      <c r="AB253" s="7">
        <v>35.0</v>
      </c>
      <c r="AC253" s="7">
        <v>52.0</v>
      </c>
      <c r="AD253" s="7">
        <v>34.0</v>
      </c>
    </row>
    <row r="254" ht="15.0" customHeight="1">
      <c r="K254" s="7">
        <v>97.0</v>
      </c>
      <c r="L254" s="7">
        <v>55.0</v>
      </c>
      <c r="M254" s="7">
        <v>34.0</v>
      </c>
      <c r="N254" s="7">
        <v>5.0</v>
      </c>
      <c r="O254" s="7">
        <v>19.0</v>
      </c>
      <c r="P254" s="7">
        <v>89.0</v>
      </c>
      <c r="Q254" s="7">
        <v>58.0</v>
      </c>
      <c r="R254" s="7">
        <v>38.0</v>
      </c>
      <c r="S254" s="7">
        <v>82.0</v>
      </c>
      <c r="T254" s="7">
        <v>66.0</v>
      </c>
      <c r="U254" s="7">
        <v>35.0</v>
      </c>
      <c r="V254" s="7">
        <v>48.0</v>
      </c>
      <c r="W254" s="7">
        <v>59.0</v>
      </c>
      <c r="X254" s="7">
        <v>87.0</v>
      </c>
      <c r="Y254" s="7">
        <v>55.0</v>
      </c>
      <c r="Z254" s="7">
        <v>93.0</v>
      </c>
      <c r="AA254" s="7">
        <v>88.0</v>
      </c>
      <c r="AB254" s="7">
        <v>7.0</v>
      </c>
      <c r="AC254" s="7">
        <v>82.0</v>
      </c>
      <c r="AD254" s="7">
        <v>96.0</v>
      </c>
    </row>
    <row r="255" ht="15.0" customHeight="1">
      <c r="K255" s="7">
        <v>67.0</v>
      </c>
      <c r="L255" s="7">
        <v>43.0</v>
      </c>
      <c r="M255" s="7">
        <v>50.0</v>
      </c>
      <c r="N255" s="7">
        <v>69.0</v>
      </c>
      <c r="O255" s="7">
        <v>37.0</v>
      </c>
      <c r="P255" s="7">
        <v>11.0</v>
      </c>
      <c r="Q255" s="7">
        <v>16.0</v>
      </c>
      <c r="R255" s="7">
        <v>79.0</v>
      </c>
      <c r="S255" s="7">
        <v>92.0</v>
      </c>
      <c r="T255" s="7">
        <v>17.0</v>
      </c>
      <c r="U255" s="7">
        <v>18.0</v>
      </c>
      <c r="V255" s="7">
        <v>56.0</v>
      </c>
      <c r="W255" s="7">
        <v>13.0</v>
      </c>
      <c r="X255" s="7">
        <v>51.0</v>
      </c>
      <c r="Y255" s="7">
        <v>45.0</v>
      </c>
      <c r="Z255" s="7">
        <v>14.0</v>
      </c>
      <c r="AA255" s="7">
        <v>71.0</v>
      </c>
      <c r="AB255" s="7">
        <v>53.0</v>
      </c>
      <c r="AC255" s="7">
        <v>31.0</v>
      </c>
      <c r="AD255" s="7">
        <v>89.0</v>
      </c>
    </row>
    <row r="256" ht="15.0" customHeight="1">
      <c r="K256" s="7">
        <v>16.0</v>
      </c>
      <c r="L256" s="7">
        <v>79.0</v>
      </c>
      <c r="M256" s="7">
        <v>76.0</v>
      </c>
      <c r="N256" s="7">
        <v>21.0</v>
      </c>
      <c r="O256" s="7">
        <v>85.0</v>
      </c>
      <c r="P256" s="7">
        <v>12.0</v>
      </c>
      <c r="Q256" s="7">
        <v>67.0</v>
      </c>
      <c r="R256" s="7">
        <v>18.0</v>
      </c>
      <c r="S256" s="7">
        <v>32.0</v>
      </c>
      <c r="T256" s="7">
        <v>68.0</v>
      </c>
      <c r="U256" s="7">
        <v>90.0</v>
      </c>
      <c r="V256" s="7">
        <v>19.0</v>
      </c>
      <c r="W256" s="7">
        <v>28.0</v>
      </c>
      <c r="X256" s="7">
        <v>49.0</v>
      </c>
      <c r="Y256" s="7">
        <v>60.0</v>
      </c>
      <c r="Z256" s="7">
        <v>12.0</v>
      </c>
      <c r="AA256" s="7">
        <v>52.0</v>
      </c>
      <c r="AB256" s="7">
        <v>46.0</v>
      </c>
      <c r="AC256" s="7">
        <v>48.0</v>
      </c>
      <c r="AD256" s="7">
        <v>54.0</v>
      </c>
    </row>
    <row r="257" ht="15.0" customHeight="1">
      <c r="K257" s="7">
        <v>49.0</v>
      </c>
      <c r="L257" s="7">
        <v>82.0</v>
      </c>
      <c r="M257" s="7">
        <v>70.0</v>
      </c>
      <c r="N257" s="7">
        <v>80.0</v>
      </c>
      <c r="O257" s="7">
        <v>13.0</v>
      </c>
      <c r="P257" s="7">
        <v>44.0</v>
      </c>
      <c r="Q257" s="7">
        <v>70.0</v>
      </c>
      <c r="R257" s="7">
        <v>57.0</v>
      </c>
      <c r="S257" s="7">
        <v>27.0</v>
      </c>
      <c r="T257" s="7">
        <v>70.0</v>
      </c>
      <c r="U257" s="7">
        <v>26.0</v>
      </c>
      <c r="V257" s="7">
        <v>14.0</v>
      </c>
      <c r="W257" s="7">
        <v>67.0</v>
      </c>
      <c r="X257" s="7">
        <v>63.0</v>
      </c>
      <c r="Y257" s="7">
        <v>24.0</v>
      </c>
      <c r="Z257" s="7">
        <v>34.0</v>
      </c>
      <c r="AA257" s="7">
        <v>94.0</v>
      </c>
      <c r="AB257" s="7">
        <v>30.0</v>
      </c>
      <c r="AC257" s="7">
        <v>31.0</v>
      </c>
      <c r="AD257" s="7">
        <v>1.0</v>
      </c>
    </row>
    <row r="258" ht="15.0" customHeight="1">
      <c r="K258" s="7">
        <v>6.0</v>
      </c>
      <c r="L258" s="7">
        <v>83.0</v>
      </c>
      <c r="M258" s="7">
        <v>5.0</v>
      </c>
      <c r="N258" s="7">
        <v>79.0</v>
      </c>
      <c r="O258" s="7">
        <v>15.0</v>
      </c>
      <c r="P258" s="7">
        <v>91.0</v>
      </c>
      <c r="Q258" s="7">
        <v>92.0</v>
      </c>
      <c r="R258" s="7">
        <v>29.0</v>
      </c>
      <c r="S258" s="7">
        <v>50.0</v>
      </c>
      <c r="T258" s="7">
        <v>79.0</v>
      </c>
      <c r="U258" s="7">
        <v>67.0</v>
      </c>
      <c r="V258" s="7">
        <v>74.0</v>
      </c>
      <c r="W258" s="7">
        <v>10.0</v>
      </c>
      <c r="X258" s="7">
        <v>13.0</v>
      </c>
      <c r="Y258" s="7">
        <v>15.0</v>
      </c>
      <c r="Z258" s="7">
        <v>92.0</v>
      </c>
      <c r="AA258" s="7">
        <v>27.0</v>
      </c>
      <c r="AB258" s="7">
        <v>19.0</v>
      </c>
      <c r="AC258" s="7">
        <v>19.0</v>
      </c>
      <c r="AD258" s="7">
        <v>43.0</v>
      </c>
    </row>
    <row r="259" ht="15.0" customHeight="1">
      <c r="K259" s="7">
        <v>81.0</v>
      </c>
      <c r="L259" s="7">
        <v>84.0</v>
      </c>
      <c r="M259" s="7">
        <v>67.0</v>
      </c>
      <c r="N259" s="7">
        <v>96.0</v>
      </c>
      <c r="O259" s="7">
        <v>65.0</v>
      </c>
      <c r="P259" s="7">
        <v>88.0</v>
      </c>
      <c r="Q259" s="7">
        <v>82.0</v>
      </c>
      <c r="R259" s="7">
        <v>98.0</v>
      </c>
      <c r="S259" s="7">
        <v>12.0</v>
      </c>
      <c r="T259" s="7">
        <v>30.0</v>
      </c>
      <c r="U259" s="7">
        <v>63.0</v>
      </c>
      <c r="V259" s="7">
        <v>87.0</v>
      </c>
      <c r="W259" s="7">
        <v>90.0</v>
      </c>
      <c r="X259" s="7">
        <v>22.0</v>
      </c>
      <c r="Y259" s="7">
        <v>41.0</v>
      </c>
      <c r="Z259" s="7">
        <v>37.0</v>
      </c>
      <c r="AA259" s="7">
        <v>46.0</v>
      </c>
      <c r="AB259" s="7">
        <v>25.0</v>
      </c>
      <c r="AC259" s="7">
        <v>88.0</v>
      </c>
      <c r="AD259" s="7">
        <v>44.0</v>
      </c>
    </row>
    <row r="260" ht="15.0" customHeight="1">
      <c r="K260" s="7">
        <v>55.0</v>
      </c>
      <c r="L260" s="7">
        <v>13.0</v>
      </c>
      <c r="M260" s="7">
        <v>37.0</v>
      </c>
      <c r="N260" s="7">
        <v>12.0</v>
      </c>
      <c r="O260" s="7">
        <v>100.0</v>
      </c>
      <c r="P260" s="7">
        <v>57.0</v>
      </c>
      <c r="Q260" s="7">
        <v>68.0</v>
      </c>
      <c r="R260" s="7">
        <v>80.0</v>
      </c>
      <c r="S260" s="7">
        <v>27.0</v>
      </c>
      <c r="T260" s="7">
        <v>71.0</v>
      </c>
      <c r="U260" s="7">
        <v>32.0</v>
      </c>
      <c r="V260" s="7">
        <v>38.0</v>
      </c>
      <c r="W260" s="7">
        <v>95.0</v>
      </c>
      <c r="X260" s="7">
        <v>69.0</v>
      </c>
      <c r="Y260" s="7">
        <v>58.0</v>
      </c>
      <c r="Z260" s="7">
        <v>74.0</v>
      </c>
      <c r="AA260" s="7">
        <v>11.0</v>
      </c>
      <c r="AB260" s="7">
        <v>81.0</v>
      </c>
      <c r="AC260" s="7">
        <v>99.0</v>
      </c>
      <c r="AD260" s="7">
        <v>50.0</v>
      </c>
    </row>
    <row r="261" ht="15.0" customHeight="1">
      <c r="K261" s="7">
        <v>79.0</v>
      </c>
      <c r="L261" s="7">
        <v>51.0</v>
      </c>
      <c r="M261" s="7">
        <v>75.0</v>
      </c>
      <c r="N261" s="7">
        <v>17.0</v>
      </c>
      <c r="O261" s="7">
        <v>89.0</v>
      </c>
      <c r="P261" s="7">
        <v>44.0</v>
      </c>
      <c r="Q261" s="7">
        <v>22.0</v>
      </c>
      <c r="R261" s="7">
        <v>34.0</v>
      </c>
      <c r="S261" s="7">
        <v>62.0</v>
      </c>
      <c r="T261" s="7">
        <v>95.0</v>
      </c>
      <c r="U261" s="7">
        <v>25.0</v>
      </c>
      <c r="V261" s="7">
        <v>66.0</v>
      </c>
      <c r="W261" s="7">
        <v>66.0</v>
      </c>
      <c r="X261" s="7">
        <v>59.0</v>
      </c>
      <c r="Y261" s="7">
        <v>30.0</v>
      </c>
      <c r="Z261" s="7">
        <v>19.0</v>
      </c>
      <c r="AA261" s="7">
        <v>86.0</v>
      </c>
      <c r="AB261" s="7">
        <v>51.0</v>
      </c>
      <c r="AC261" s="7">
        <v>6.0</v>
      </c>
      <c r="AD261" s="7">
        <v>44.0</v>
      </c>
    </row>
    <row r="262" ht="15.0" customHeight="1">
      <c r="K262" s="7">
        <v>7.0</v>
      </c>
      <c r="L262" s="7">
        <v>60.0</v>
      </c>
      <c r="M262" s="7">
        <v>8.0</v>
      </c>
      <c r="N262" s="7">
        <v>51.0</v>
      </c>
      <c r="O262" s="7">
        <v>74.0</v>
      </c>
      <c r="P262" s="7">
        <v>41.0</v>
      </c>
      <c r="Q262" s="7">
        <v>84.0</v>
      </c>
      <c r="R262" s="7">
        <v>1.0</v>
      </c>
      <c r="S262" s="7">
        <v>38.0</v>
      </c>
      <c r="T262" s="7">
        <v>82.0</v>
      </c>
      <c r="U262" s="7">
        <v>80.0</v>
      </c>
      <c r="V262" s="7">
        <v>95.0</v>
      </c>
      <c r="W262" s="7">
        <v>64.0</v>
      </c>
      <c r="X262" s="7">
        <v>35.0</v>
      </c>
      <c r="Y262" s="7">
        <v>84.0</v>
      </c>
      <c r="Z262" s="7">
        <v>26.0</v>
      </c>
      <c r="AA262" s="7">
        <v>90.0</v>
      </c>
      <c r="AB262" s="7">
        <v>96.0</v>
      </c>
      <c r="AC262" s="7">
        <v>8.0</v>
      </c>
      <c r="AD262" s="7">
        <v>6.0</v>
      </c>
    </row>
    <row r="263" ht="15.0" customHeight="1">
      <c r="K263" s="7">
        <v>97.0</v>
      </c>
      <c r="L263" s="7">
        <v>29.0</v>
      </c>
      <c r="M263" s="7">
        <v>35.0</v>
      </c>
      <c r="N263" s="7">
        <v>1.0</v>
      </c>
      <c r="O263" s="7">
        <v>37.0</v>
      </c>
      <c r="P263" s="7">
        <v>65.0</v>
      </c>
      <c r="Q263" s="7">
        <v>88.0</v>
      </c>
      <c r="R263" s="7">
        <v>99.0</v>
      </c>
      <c r="S263" s="7">
        <v>45.0</v>
      </c>
      <c r="T263" s="7">
        <v>100.0</v>
      </c>
      <c r="U263" s="7">
        <v>96.0</v>
      </c>
      <c r="V263" s="7">
        <v>58.0</v>
      </c>
      <c r="W263" s="7">
        <v>5.0</v>
      </c>
      <c r="X263" s="7">
        <v>46.0</v>
      </c>
      <c r="Y263" s="7">
        <v>37.0</v>
      </c>
      <c r="Z263" s="7">
        <v>11.0</v>
      </c>
      <c r="AA263" s="7">
        <v>18.0</v>
      </c>
      <c r="AB263" s="7">
        <v>32.0</v>
      </c>
      <c r="AC263" s="7">
        <v>63.0</v>
      </c>
      <c r="AD263" s="7">
        <v>71.0</v>
      </c>
    </row>
    <row r="264" ht="15.0" customHeight="1">
      <c r="K264" s="7">
        <v>68.0</v>
      </c>
      <c r="L264" s="7">
        <v>29.0</v>
      </c>
      <c r="M264" s="7">
        <v>86.0</v>
      </c>
      <c r="N264" s="7">
        <v>53.0</v>
      </c>
      <c r="O264" s="7">
        <v>36.0</v>
      </c>
      <c r="P264" s="7">
        <v>26.0</v>
      </c>
      <c r="Q264" s="7">
        <v>23.0</v>
      </c>
      <c r="R264" s="7">
        <v>83.0</v>
      </c>
      <c r="S264" s="7">
        <v>19.0</v>
      </c>
      <c r="T264" s="7">
        <v>63.0</v>
      </c>
      <c r="U264" s="7">
        <v>68.0</v>
      </c>
      <c r="V264" s="7">
        <v>88.0</v>
      </c>
      <c r="W264" s="7">
        <v>10.0</v>
      </c>
      <c r="X264" s="7">
        <v>83.0</v>
      </c>
      <c r="Y264" s="7">
        <v>19.0</v>
      </c>
      <c r="Z264" s="7">
        <v>26.0</v>
      </c>
      <c r="AA264" s="7">
        <v>36.0</v>
      </c>
      <c r="AB264" s="7">
        <v>84.0</v>
      </c>
      <c r="AC264" s="7">
        <v>78.0</v>
      </c>
      <c r="AD264" s="7">
        <v>48.0</v>
      </c>
    </row>
    <row r="265" ht="15.0" customHeight="1">
      <c r="K265" s="7">
        <v>26.0</v>
      </c>
      <c r="L265" s="7">
        <v>43.0</v>
      </c>
      <c r="M265" s="7">
        <v>93.0</v>
      </c>
      <c r="N265" s="7">
        <v>34.0</v>
      </c>
      <c r="O265" s="7">
        <v>93.0</v>
      </c>
      <c r="P265" s="7">
        <v>35.0</v>
      </c>
      <c r="Q265" s="7">
        <v>17.0</v>
      </c>
      <c r="R265" s="7">
        <v>6.0</v>
      </c>
      <c r="S265" s="7">
        <v>99.0</v>
      </c>
      <c r="T265" s="7">
        <v>55.0</v>
      </c>
      <c r="U265" s="7">
        <v>7.0</v>
      </c>
      <c r="V265" s="7">
        <v>42.0</v>
      </c>
      <c r="W265" s="7">
        <v>29.0</v>
      </c>
      <c r="X265" s="7">
        <v>55.0</v>
      </c>
      <c r="Y265" s="7">
        <v>37.0</v>
      </c>
      <c r="Z265" s="7">
        <v>95.0</v>
      </c>
      <c r="AA265" s="7">
        <v>65.0</v>
      </c>
      <c r="AB265" s="7">
        <v>59.0</v>
      </c>
      <c r="AC265" s="7">
        <v>47.0</v>
      </c>
      <c r="AD265" s="7">
        <v>95.0</v>
      </c>
    </row>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Return to List of Topics Sheet" location="'List of Topics'!A1" ref="J1"/>
  </hyperlinks>
  <printOptions/>
  <pageMargins bottom="0.75" footer="0.0" header="0.0" left="0.7" right="0.7" top="0.75"/>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43"/>
    <col customWidth="1" min="2" max="8" width="8.86"/>
    <col customWidth="1" min="9" max="9" width="13.71"/>
    <col customWidth="1" min="10" max="41" width="8.86"/>
  </cols>
  <sheetData>
    <row r="1" ht="15.0" customHeight="1">
      <c r="A1" s="1"/>
      <c r="J1" s="3" t="s">
        <v>65</v>
      </c>
    </row>
    <row r="3" ht="15.0" customHeight="1">
      <c r="K3" s="2" t="s">
        <v>102</v>
      </c>
    </row>
    <row r="4" ht="15.0" customHeight="1">
      <c r="K4" s="8">
        <v>8.0</v>
      </c>
      <c r="L4" s="7">
        <v>1.0</v>
      </c>
      <c r="N4" s="7">
        <v>1.0</v>
      </c>
    </row>
    <row r="5" ht="15.0" customHeight="1">
      <c r="K5" s="7">
        <v>5.0</v>
      </c>
      <c r="L5" s="7">
        <v>5.0</v>
      </c>
      <c r="M5" s="7">
        <v>7.0</v>
      </c>
    </row>
    <row r="6" ht="15.0" customHeight="1">
      <c r="K6" s="7">
        <v>10.0</v>
      </c>
      <c r="L6" s="7">
        <v>5.0</v>
      </c>
      <c r="M6" s="7">
        <v>3.0</v>
      </c>
      <c r="N6" s="7">
        <v>10.0</v>
      </c>
    </row>
    <row r="7" ht="15.0" customHeight="1">
      <c r="K7" s="7">
        <v>10.0</v>
      </c>
      <c r="L7" s="7">
        <v>10.0</v>
      </c>
      <c r="N7" s="7">
        <v>9.0</v>
      </c>
    </row>
    <row r="8" ht="15.0" customHeight="1">
      <c r="L8" s="7">
        <v>4.0</v>
      </c>
      <c r="M8" s="7">
        <v>3.0</v>
      </c>
      <c r="N8" s="7">
        <v>4.0</v>
      </c>
    </row>
    <row r="9" ht="15.0" customHeight="1">
      <c r="K9" s="7">
        <v>7.0</v>
      </c>
      <c r="L9" s="7">
        <v>4.0</v>
      </c>
      <c r="M9" s="7">
        <v>5.0</v>
      </c>
      <c r="N9" s="7">
        <v>1.0</v>
      </c>
    </row>
    <row r="10" ht="15.0" customHeight="1">
      <c r="K10" s="7">
        <v>2.0</v>
      </c>
      <c r="M10" s="7">
        <v>9.0</v>
      </c>
      <c r="N10" s="7">
        <v>10.0</v>
      </c>
    </row>
    <row r="12" ht="15.0" customHeight="1">
      <c r="K12" s="2" t="s">
        <v>103</v>
      </c>
    </row>
    <row r="13" ht="15.0" customHeight="1">
      <c r="K13" s="9">
        <v>241.0</v>
      </c>
      <c r="L13" s="7">
        <v>799.0</v>
      </c>
      <c r="M13" s="7">
        <v>854.0</v>
      </c>
      <c r="N13" s="7">
        <v>70.0</v>
      </c>
      <c r="O13" s="7">
        <v>269.0</v>
      </c>
      <c r="P13" s="7">
        <v>189.0</v>
      </c>
      <c r="Q13" s="7">
        <v>362.0</v>
      </c>
      <c r="R13" s="7">
        <v>657.0</v>
      </c>
      <c r="S13" s="7">
        <v>640.0</v>
      </c>
      <c r="T13" s="7">
        <v>507.0</v>
      </c>
      <c r="U13" s="7">
        <v>843.0</v>
      </c>
      <c r="V13" s="7">
        <v>151.0</v>
      </c>
      <c r="W13" s="7">
        <v>217.0</v>
      </c>
      <c r="X13" s="7">
        <v>214.0</v>
      </c>
      <c r="Y13" s="7">
        <v>593.0</v>
      </c>
      <c r="Z13" s="7">
        <v>898.0</v>
      </c>
      <c r="AA13" s="7">
        <v>957.0</v>
      </c>
      <c r="AB13" s="7">
        <v>847.0</v>
      </c>
      <c r="AC13" s="7">
        <v>125.0</v>
      </c>
      <c r="AD13" s="7">
        <v>715.0</v>
      </c>
      <c r="AE13" s="7">
        <v>304.0</v>
      </c>
      <c r="AF13" s="7">
        <v>268.0</v>
      </c>
      <c r="AG13" s="7">
        <v>399.0</v>
      </c>
      <c r="AH13" s="7">
        <v>158.0</v>
      </c>
      <c r="AI13" s="7">
        <v>533.0</v>
      </c>
      <c r="AJ13" s="7">
        <v>113.0</v>
      </c>
      <c r="AK13" s="7">
        <v>757.0</v>
      </c>
      <c r="AL13" s="7">
        <v>861.0</v>
      </c>
      <c r="AM13" s="7">
        <v>60.0</v>
      </c>
      <c r="AN13" s="7">
        <v>126.0</v>
      </c>
      <c r="AO13" s="7">
        <v>148.0</v>
      </c>
    </row>
    <row r="14" ht="15.0" customHeight="1">
      <c r="K14" s="7">
        <v>880.0</v>
      </c>
      <c r="L14" s="7">
        <v>463.0</v>
      </c>
      <c r="M14" s="7">
        <v>535.0</v>
      </c>
      <c r="N14" s="7">
        <v>239.0</v>
      </c>
      <c r="O14" s="7">
        <v>380.0</v>
      </c>
      <c r="P14" s="7">
        <v>476.0</v>
      </c>
      <c r="Q14" s="7">
        <v>845.0</v>
      </c>
      <c r="R14" s="7">
        <v>146.0</v>
      </c>
      <c r="S14" s="7">
        <v>839.0</v>
      </c>
      <c r="T14" s="7">
        <v>693.0</v>
      </c>
      <c r="U14" s="7">
        <v>533.0</v>
      </c>
      <c r="V14" s="7">
        <v>119.0</v>
      </c>
      <c r="W14" s="7">
        <v>54.0</v>
      </c>
      <c r="X14" s="7">
        <v>636.0</v>
      </c>
      <c r="Y14" s="7">
        <v>349.0</v>
      </c>
      <c r="Z14" s="7">
        <v>272.0</v>
      </c>
      <c r="AA14" s="7">
        <v>393.0</v>
      </c>
      <c r="AB14" s="7">
        <v>96.0</v>
      </c>
      <c r="AC14" s="7">
        <v>794.0</v>
      </c>
      <c r="AD14" s="7">
        <v>777.0</v>
      </c>
      <c r="AE14" s="7">
        <v>652.0</v>
      </c>
      <c r="AF14" s="7">
        <v>776.0</v>
      </c>
      <c r="AG14" s="7">
        <v>63.0</v>
      </c>
      <c r="AH14" s="7">
        <v>762.0</v>
      </c>
      <c r="AI14" s="7">
        <v>621.0</v>
      </c>
      <c r="AJ14" s="7">
        <v>825.0</v>
      </c>
      <c r="AK14" s="7">
        <v>422.0</v>
      </c>
      <c r="AL14" s="7">
        <v>278.0</v>
      </c>
      <c r="AM14" s="7">
        <v>857.0</v>
      </c>
      <c r="AN14" s="7">
        <v>496.0</v>
      </c>
      <c r="AO14" s="7">
        <v>620.0</v>
      </c>
    </row>
    <row r="15" ht="15.0" customHeight="1">
      <c r="K15" s="7">
        <v>353.0</v>
      </c>
      <c r="L15" s="7">
        <v>897.0</v>
      </c>
      <c r="M15" s="7">
        <v>67.0</v>
      </c>
      <c r="N15" s="7">
        <v>869.0</v>
      </c>
      <c r="O15" s="7">
        <v>370.0</v>
      </c>
      <c r="P15" s="7">
        <v>816.0</v>
      </c>
      <c r="Q15" s="7">
        <v>712.0</v>
      </c>
      <c r="R15" s="7">
        <v>272.0</v>
      </c>
      <c r="S15" s="7">
        <v>220.0</v>
      </c>
      <c r="T15" s="7">
        <v>191.0</v>
      </c>
      <c r="U15" s="7">
        <v>319.0</v>
      </c>
      <c r="V15" s="7">
        <v>244.0</v>
      </c>
      <c r="W15" s="7">
        <v>74.0</v>
      </c>
      <c r="X15" s="7">
        <v>399.0</v>
      </c>
      <c r="Y15" s="7">
        <v>264.0</v>
      </c>
      <c r="Z15" s="7">
        <v>529.0</v>
      </c>
      <c r="AA15" s="7">
        <v>694.0</v>
      </c>
      <c r="AB15" s="7">
        <v>264.0</v>
      </c>
      <c r="AC15" s="7">
        <v>418.0</v>
      </c>
      <c r="AD15" s="7">
        <v>164.0</v>
      </c>
      <c r="AE15" s="7">
        <v>834.0</v>
      </c>
      <c r="AF15" s="7">
        <v>631.0</v>
      </c>
      <c r="AG15" s="7">
        <v>612.0</v>
      </c>
      <c r="AH15" s="7">
        <v>272.0</v>
      </c>
      <c r="AI15" s="7">
        <v>76.0</v>
      </c>
      <c r="AJ15" s="7">
        <v>821.0</v>
      </c>
      <c r="AK15" s="7">
        <v>771.0</v>
      </c>
      <c r="AL15" s="7">
        <v>379.0</v>
      </c>
      <c r="AM15" s="7">
        <v>592.0</v>
      </c>
      <c r="AN15" s="7">
        <v>581.0</v>
      </c>
      <c r="AO15" s="7">
        <v>347.0</v>
      </c>
    </row>
    <row r="16" ht="15.0" customHeight="1">
      <c r="K16" s="7">
        <v>747.0</v>
      </c>
      <c r="L16" s="7">
        <v>385.0</v>
      </c>
      <c r="M16" s="7">
        <v>52.0</v>
      </c>
      <c r="N16" s="7">
        <v>323.0</v>
      </c>
      <c r="O16" s="7">
        <v>442.0</v>
      </c>
      <c r="P16" s="7">
        <v>595.0</v>
      </c>
      <c r="Q16" s="7">
        <v>130.0</v>
      </c>
      <c r="R16" s="7">
        <v>645.0</v>
      </c>
      <c r="S16" s="7">
        <v>745.0</v>
      </c>
      <c r="T16" s="7">
        <v>169.0</v>
      </c>
      <c r="U16" s="7">
        <v>486.0</v>
      </c>
      <c r="V16" s="7">
        <v>558.0</v>
      </c>
      <c r="W16" s="7">
        <v>653.0</v>
      </c>
      <c r="X16" s="7">
        <v>713.0</v>
      </c>
      <c r="Y16" s="7">
        <v>342.0</v>
      </c>
      <c r="Z16" s="7">
        <v>290.0</v>
      </c>
      <c r="AA16" s="7">
        <v>777.0</v>
      </c>
      <c r="AB16" s="7">
        <v>881.0</v>
      </c>
      <c r="AC16" s="7">
        <v>427.0</v>
      </c>
      <c r="AD16" s="7">
        <v>501.0</v>
      </c>
      <c r="AE16" s="7">
        <v>824.0</v>
      </c>
      <c r="AF16" s="7">
        <v>255.0</v>
      </c>
      <c r="AG16" s="7">
        <v>396.0</v>
      </c>
      <c r="AH16" s="7">
        <v>360.0</v>
      </c>
      <c r="AI16" s="7">
        <v>665.0</v>
      </c>
      <c r="AJ16" s="7">
        <v>901.0</v>
      </c>
      <c r="AK16" s="7">
        <v>388.0</v>
      </c>
      <c r="AL16" s="7">
        <v>77.0</v>
      </c>
      <c r="AM16" s="7">
        <v>72.0</v>
      </c>
      <c r="AN16" s="7">
        <v>626.0</v>
      </c>
      <c r="AO16" s="7">
        <v>942.0</v>
      </c>
    </row>
    <row r="17" ht="15.0" customHeight="1">
      <c r="K17" s="7">
        <v>377.0</v>
      </c>
      <c r="L17" s="7">
        <v>241.0</v>
      </c>
      <c r="M17" s="7">
        <v>121.0</v>
      </c>
      <c r="N17" s="7">
        <v>143.0</v>
      </c>
      <c r="O17" s="7">
        <v>412.0</v>
      </c>
      <c r="P17" s="7">
        <v>704.0</v>
      </c>
      <c r="Q17" s="7">
        <v>648.0</v>
      </c>
      <c r="R17" s="7">
        <v>289.0</v>
      </c>
      <c r="S17" s="7">
        <v>59.0</v>
      </c>
      <c r="T17" s="7">
        <v>598.0</v>
      </c>
      <c r="U17" s="7">
        <v>619.0</v>
      </c>
      <c r="V17" s="7">
        <v>365.0</v>
      </c>
      <c r="W17" s="7">
        <v>288.0</v>
      </c>
      <c r="X17" s="7">
        <v>309.0</v>
      </c>
      <c r="Y17" s="7">
        <v>167.0</v>
      </c>
      <c r="Z17" s="7">
        <v>500.0</v>
      </c>
      <c r="AA17" s="7">
        <v>214.0</v>
      </c>
      <c r="AB17" s="7">
        <v>975.0</v>
      </c>
      <c r="AC17" s="7">
        <v>294.0</v>
      </c>
      <c r="AD17" s="7">
        <v>646.0</v>
      </c>
      <c r="AE17" s="7">
        <v>195.0</v>
      </c>
      <c r="AF17" s="7">
        <v>172.0</v>
      </c>
      <c r="AG17" s="7">
        <v>527.0</v>
      </c>
      <c r="AH17" s="7">
        <v>206.0</v>
      </c>
      <c r="AI17" s="7">
        <v>330.0</v>
      </c>
      <c r="AJ17" s="7">
        <v>431.0</v>
      </c>
      <c r="AK17" s="7">
        <v>860.0</v>
      </c>
      <c r="AL17" s="7">
        <v>380.0</v>
      </c>
      <c r="AM17" s="7">
        <v>741.0</v>
      </c>
      <c r="AN17" s="7">
        <v>345.0</v>
      </c>
      <c r="AO17" s="7">
        <v>80.0</v>
      </c>
    </row>
    <row r="18" ht="15.0" customHeight="1">
      <c r="K18" s="7">
        <v>872.0</v>
      </c>
      <c r="L18" s="7">
        <v>627.0</v>
      </c>
      <c r="M18" s="7">
        <v>974.0</v>
      </c>
      <c r="N18" s="7">
        <v>784.0</v>
      </c>
      <c r="O18" s="7">
        <v>146.0</v>
      </c>
      <c r="P18" s="7">
        <v>104.0</v>
      </c>
      <c r="Q18" s="7">
        <v>765.0</v>
      </c>
      <c r="R18" s="7">
        <v>587.0</v>
      </c>
      <c r="S18" s="7">
        <v>67.0</v>
      </c>
      <c r="T18" s="7">
        <v>461.0</v>
      </c>
      <c r="U18" s="7">
        <v>734.0</v>
      </c>
      <c r="V18" s="7">
        <v>242.0</v>
      </c>
      <c r="W18" s="7">
        <v>421.0</v>
      </c>
      <c r="X18" s="7">
        <v>491.0</v>
      </c>
      <c r="Y18" s="7">
        <v>628.0</v>
      </c>
      <c r="Z18" s="7">
        <v>868.0</v>
      </c>
      <c r="AA18" s="7">
        <v>310.0</v>
      </c>
      <c r="AB18" s="7">
        <v>882.0</v>
      </c>
      <c r="AC18" s="7">
        <v>713.0</v>
      </c>
      <c r="AD18" s="7">
        <v>673.0</v>
      </c>
      <c r="AE18" s="7">
        <v>564.0</v>
      </c>
      <c r="AF18" s="7">
        <v>171.0</v>
      </c>
      <c r="AG18" s="7">
        <v>353.0</v>
      </c>
      <c r="AH18" s="7">
        <v>468.0</v>
      </c>
      <c r="AI18" s="7">
        <v>352.0</v>
      </c>
      <c r="AJ18" s="7">
        <v>571.0</v>
      </c>
      <c r="AK18" s="7">
        <v>442.0</v>
      </c>
      <c r="AL18" s="7">
        <v>935.0</v>
      </c>
      <c r="AM18" s="7">
        <v>881.0</v>
      </c>
      <c r="AN18" s="7">
        <v>642.0</v>
      </c>
      <c r="AO18" s="7">
        <v>391.0</v>
      </c>
    </row>
    <row r="19" ht="15.0" customHeight="1">
      <c r="K19" s="7">
        <v>737.0</v>
      </c>
      <c r="L19" s="7">
        <v>945.0</v>
      </c>
      <c r="M19" s="7">
        <v>148.0</v>
      </c>
      <c r="N19" s="7">
        <v>170.0</v>
      </c>
      <c r="O19" s="7">
        <v>93.0</v>
      </c>
      <c r="P19" s="7">
        <v>455.0</v>
      </c>
      <c r="Q19" s="7">
        <v>829.0</v>
      </c>
      <c r="R19" s="7">
        <v>772.0</v>
      </c>
      <c r="S19" s="7">
        <v>671.0</v>
      </c>
      <c r="T19" s="7">
        <v>521.0</v>
      </c>
      <c r="U19" s="7">
        <v>421.0</v>
      </c>
      <c r="V19" s="7">
        <v>967.0</v>
      </c>
      <c r="W19" s="7">
        <v>297.0</v>
      </c>
      <c r="X19" s="7">
        <v>924.0</v>
      </c>
      <c r="Y19" s="7">
        <v>815.0</v>
      </c>
      <c r="Z19" s="7">
        <v>204.0</v>
      </c>
      <c r="AA19" s="7">
        <v>362.0</v>
      </c>
      <c r="AB19" s="7">
        <v>465.0</v>
      </c>
      <c r="AC19" s="7">
        <v>125.0</v>
      </c>
      <c r="AD19" s="7">
        <v>736.0</v>
      </c>
      <c r="AE19" s="7">
        <v>924.0</v>
      </c>
      <c r="AF19" s="7">
        <v>218.0</v>
      </c>
      <c r="AG19" s="7">
        <v>495.0</v>
      </c>
      <c r="AH19" s="7">
        <v>984.0</v>
      </c>
      <c r="AI19" s="7">
        <v>329.0</v>
      </c>
      <c r="AJ19" s="7">
        <v>616.0</v>
      </c>
      <c r="AK19" s="7">
        <v>339.0</v>
      </c>
      <c r="AL19" s="7">
        <v>651.0</v>
      </c>
      <c r="AM19" s="7">
        <v>453.0</v>
      </c>
      <c r="AN19" s="7">
        <v>422.0</v>
      </c>
      <c r="AO19" s="7">
        <v>344.0</v>
      </c>
    </row>
    <row r="20" ht="15.0" customHeight="1">
      <c r="K20" s="7">
        <v>398.0</v>
      </c>
      <c r="L20" s="7">
        <v>731.0</v>
      </c>
      <c r="M20" s="7">
        <v>614.0</v>
      </c>
      <c r="N20" s="7">
        <v>530.0</v>
      </c>
      <c r="O20" s="7">
        <v>421.0</v>
      </c>
      <c r="P20" s="7">
        <v>407.0</v>
      </c>
      <c r="Q20" s="7">
        <v>289.0</v>
      </c>
      <c r="R20" s="7">
        <v>484.0</v>
      </c>
      <c r="S20" s="7">
        <v>874.0</v>
      </c>
      <c r="T20" s="7">
        <v>739.0</v>
      </c>
      <c r="U20" s="7">
        <v>562.0</v>
      </c>
      <c r="V20" s="7">
        <v>840.0</v>
      </c>
      <c r="W20" s="7">
        <v>785.0</v>
      </c>
      <c r="X20" s="7">
        <v>386.0</v>
      </c>
      <c r="Y20" s="7">
        <v>528.0</v>
      </c>
      <c r="Z20" s="7">
        <v>226.0</v>
      </c>
      <c r="AA20" s="7">
        <v>888.0</v>
      </c>
      <c r="AB20" s="7">
        <v>950.0</v>
      </c>
      <c r="AC20" s="7">
        <v>435.0</v>
      </c>
      <c r="AD20" s="7">
        <v>214.0</v>
      </c>
      <c r="AE20" s="7">
        <v>414.0</v>
      </c>
      <c r="AF20" s="7">
        <v>571.0</v>
      </c>
      <c r="AG20" s="7">
        <v>573.0</v>
      </c>
      <c r="AH20" s="7">
        <v>155.0</v>
      </c>
      <c r="AI20" s="7">
        <v>171.0</v>
      </c>
      <c r="AJ20" s="7">
        <v>256.0</v>
      </c>
      <c r="AK20" s="7">
        <v>717.0</v>
      </c>
      <c r="AL20" s="7">
        <v>335.0</v>
      </c>
      <c r="AM20" s="7">
        <v>515.0</v>
      </c>
      <c r="AN20" s="7">
        <v>478.0</v>
      </c>
      <c r="AO20" s="7">
        <v>534.0</v>
      </c>
    </row>
    <row r="21" ht="15.0" customHeight="1">
      <c r="K21" s="7">
        <v>483.0</v>
      </c>
      <c r="L21" s="7">
        <v>629.0</v>
      </c>
      <c r="M21" s="7">
        <v>601.0</v>
      </c>
      <c r="N21" s="7">
        <v>517.0</v>
      </c>
      <c r="O21" s="7">
        <v>719.0</v>
      </c>
      <c r="P21" s="7">
        <v>753.0</v>
      </c>
      <c r="Q21" s="7">
        <v>261.0</v>
      </c>
      <c r="R21" s="7">
        <v>252.0</v>
      </c>
      <c r="S21" s="7">
        <v>341.0</v>
      </c>
      <c r="T21" s="7">
        <v>354.0</v>
      </c>
      <c r="U21" s="7">
        <v>134.0</v>
      </c>
      <c r="V21" s="7">
        <v>599.0</v>
      </c>
      <c r="W21" s="7">
        <v>103.0</v>
      </c>
      <c r="X21" s="7">
        <v>57.0</v>
      </c>
      <c r="Y21" s="7">
        <v>625.0</v>
      </c>
      <c r="Z21" s="7">
        <v>481.0</v>
      </c>
      <c r="AA21" s="7">
        <v>529.0</v>
      </c>
      <c r="AB21" s="7">
        <v>844.0</v>
      </c>
      <c r="AC21" s="7">
        <v>291.0</v>
      </c>
      <c r="AD21" s="7">
        <v>724.0</v>
      </c>
      <c r="AE21" s="7">
        <v>642.0</v>
      </c>
      <c r="AF21" s="7">
        <v>129.0</v>
      </c>
      <c r="AG21" s="7">
        <v>394.0</v>
      </c>
      <c r="AH21" s="7">
        <v>976.0</v>
      </c>
      <c r="AI21" s="7">
        <v>193.0</v>
      </c>
      <c r="AJ21" s="7">
        <v>619.0</v>
      </c>
      <c r="AK21" s="7">
        <v>940.0</v>
      </c>
      <c r="AL21" s="7">
        <v>669.0</v>
      </c>
      <c r="AM21" s="7">
        <v>720.0</v>
      </c>
      <c r="AN21" s="7">
        <v>66.0</v>
      </c>
      <c r="AO21" s="7">
        <v>740.0</v>
      </c>
    </row>
    <row r="22" ht="15.0" customHeight="1">
      <c r="K22" s="7">
        <v>53.0</v>
      </c>
      <c r="L22" s="7">
        <v>441.0</v>
      </c>
      <c r="M22" s="7">
        <v>517.0</v>
      </c>
      <c r="N22" s="7">
        <v>290.0</v>
      </c>
      <c r="O22" s="7">
        <v>322.0</v>
      </c>
      <c r="P22" s="7">
        <v>313.0</v>
      </c>
      <c r="Q22" s="7">
        <v>588.0</v>
      </c>
      <c r="R22" s="7">
        <v>498.0</v>
      </c>
      <c r="S22" s="7">
        <v>541.0</v>
      </c>
      <c r="T22" s="7">
        <v>248.0</v>
      </c>
      <c r="U22" s="7">
        <v>915.0</v>
      </c>
      <c r="V22" s="7">
        <v>539.0</v>
      </c>
      <c r="W22" s="7">
        <v>565.0</v>
      </c>
      <c r="X22" s="7">
        <v>607.0</v>
      </c>
      <c r="Y22" s="7">
        <v>787.0</v>
      </c>
      <c r="Z22" s="7">
        <v>364.0</v>
      </c>
      <c r="AA22" s="7">
        <v>471.0</v>
      </c>
      <c r="AB22" s="7">
        <v>106.0</v>
      </c>
      <c r="AC22" s="7">
        <v>775.0</v>
      </c>
      <c r="AD22" s="7">
        <v>71.0</v>
      </c>
      <c r="AE22" s="7">
        <v>598.0</v>
      </c>
      <c r="AF22" s="7">
        <v>93.0</v>
      </c>
      <c r="AG22" s="7">
        <v>514.0</v>
      </c>
      <c r="AH22" s="7">
        <v>319.0</v>
      </c>
      <c r="AI22" s="7">
        <v>322.0</v>
      </c>
      <c r="AJ22" s="7">
        <v>65.0</v>
      </c>
      <c r="AK22" s="7">
        <v>518.0</v>
      </c>
      <c r="AL22" s="7">
        <v>250.0</v>
      </c>
      <c r="AM22" s="7">
        <v>710.0</v>
      </c>
      <c r="AN22" s="7">
        <v>312.0</v>
      </c>
      <c r="AO22" s="7">
        <v>677.0</v>
      </c>
    </row>
    <row r="23" ht="15.0" customHeight="1">
      <c r="K23" s="7">
        <v>817.0</v>
      </c>
      <c r="L23" s="7">
        <v>848.0</v>
      </c>
      <c r="M23" s="7">
        <v>436.0</v>
      </c>
      <c r="N23" s="7">
        <v>192.0</v>
      </c>
      <c r="O23" s="7">
        <v>299.0</v>
      </c>
      <c r="P23" s="7">
        <v>440.0</v>
      </c>
      <c r="Q23" s="7">
        <v>549.0</v>
      </c>
      <c r="R23" s="7">
        <v>446.0</v>
      </c>
      <c r="S23" s="7">
        <v>901.0</v>
      </c>
      <c r="T23" s="7">
        <v>823.0</v>
      </c>
      <c r="U23" s="7">
        <v>343.0</v>
      </c>
      <c r="V23" s="7">
        <v>832.0</v>
      </c>
      <c r="W23" s="7">
        <v>75.0</v>
      </c>
      <c r="X23" s="7">
        <v>387.0</v>
      </c>
      <c r="Y23" s="7">
        <v>934.0</v>
      </c>
      <c r="Z23" s="7">
        <v>308.0</v>
      </c>
      <c r="AA23" s="7">
        <v>851.0</v>
      </c>
      <c r="AB23" s="7">
        <v>156.0</v>
      </c>
      <c r="AC23" s="7">
        <v>778.0</v>
      </c>
      <c r="AD23" s="7">
        <v>782.0</v>
      </c>
      <c r="AE23" s="7">
        <v>607.0</v>
      </c>
      <c r="AF23" s="7">
        <v>276.0</v>
      </c>
      <c r="AG23" s="7">
        <v>685.0</v>
      </c>
      <c r="AH23" s="7">
        <v>998.0</v>
      </c>
      <c r="AI23" s="7">
        <v>666.0</v>
      </c>
      <c r="AJ23" s="7">
        <v>97.0</v>
      </c>
      <c r="AK23" s="7">
        <v>774.0</v>
      </c>
      <c r="AL23" s="7">
        <v>673.0</v>
      </c>
      <c r="AM23" s="7">
        <v>418.0</v>
      </c>
      <c r="AN23" s="7">
        <v>823.0</v>
      </c>
      <c r="AO23" s="7">
        <v>714.0</v>
      </c>
    </row>
    <row r="24" ht="15.0" customHeight="1">
      <c r="K24" s="7">
        <v>147.0</v>
      </c>
      <c r="L24" s="7">
        <v>294.0</v>
      </c>
      <c r="M24" s="7">
        <v>885.0</v>
      </c>
      <c r="N24" s="7">
        <v>689.0</v>
      </c>
      <c r="O24" s="7">
        <v>506.0</v>
      </c>
      <c r="P24" s="7">
        <v>887.0</v>
      </c>
      <c r="Q24" s="7">
        <v>570.0</v>
      </c>
      <c r="R24" s="7">
        <v>746.0</v>
      </c>
      <c r="S24" s="7">
        <v>648.0</v>
      </c>
      <c r="T24" s="7">
        <v>296.0</v>
      </c>
      <c r="U24" s="7">
        <v>637.0</v>
      </c>
      <c r="V24" s="7">
        <v>63.0</v>
      </c>
      <c r="W24" s="7">
        <v>239.0</v>
      </c>
      <c r="X24" s="7">
        <v>630.0</v>
      </c>
      <c r="Y24" s="7">
        <v>797.0</v>
      </c>
      <c r="Z24" s="7">
        <v>937.0</v>
      </c>
      <c r="AA24" s="7">
        <v>835.0</v>
      </c>
      <c r="AB24" s="7">
        <v>221.0</v>
      </c>
      <c r="AC24" s="7">
        <v>233.0</v>
      </c>
      <c r="AD24" s="7">
        <v>973.0</v>
      </c>
      <c r="AE24" s="7">
        <v>845.0</v>
      </c>
      <c r="AF24" s="7">
        <v>229.0</v>
      </c>
      <c r="AG24" s="7">
        <v>438.0</v>
      </c>
      <c r="AH24" s="7">
        <v>144.0</v>
      </c>
      <c r="AI24" s="7">
        <v>549.0</v>
      </c>
      <c r="AJ24" s="7">
        <v>64.0</v>
      </c>
      <c r="AK24" s="7">
        <v>66.0</v>
      </c>
      <c r="AL24" s="7">
        <v>647.0</v>
      </c>
      <c r="AM24" s="7">
        <v>565.0</v>
      </c>
      <c r="AN24" s="7">
        <v>758.0</v>
      </c>
      <c r="AO24" s="7">
        <v>182.0</v>
      </c>
    </row>
    <row r="25" ht="15.0" customHeight="1">
      <c r="K25" s="7">
        <v>805.0</v>
      </c>
      <c r="L25" s="7">
        <v>917.0</v>
      </c>
      <c r="M25" s="7">
        <v>276.0</v>
      </c>
      <c r="N25" s="7">
        <v>125.0</v>
      </c>
      <c r="O25" s="7">
        <v>206.0</v>
      </c>
      <c r="P25" s="7">
        <v>913.0</v>
      </c>
      <c r="Q25" s="7">
        <v>76.0</v>
      </c>
      <c r="R25" s="7">
        <v>51.0</v>
      </c>
      <c r="S25" s="7">
        <v>639.0</v>
      </c>
      <c r="T25" s="7">
        <v>815.0</v>
      </c>
      <c r="U25" s="7">
        <v>796.0</v>
      </c>
      <c r="V25" s="7">
        <v>634.0</v>
      </c>
      <c r="W25" s="7">
        <v>240.0</v>
      </c>
      <c r="X25" s="7">
        <v>532.0</v>
      </c>
      <c r="Y25" s="7">
        <v>420.0</v>
      </c>
      <c r="Z25" s="7">
        <v>540.0</v>
      </c>
      <c r="AA25" s="7">
        <v>144.0</v>
      </c>
      <c r="AB25" s="7">
        <v>646.0</v>
      </c>
      <c r="AC25" s="7">
        <v>845.0</v>
      </c>
      <c r="AD25" s="7">
        <v>634.0</v>
      </c>
      <c r="AE25" s="7">
        <v>257.0</v>
      </c>
      <c r="AF25" s="7">
        <v>778.0</v>
      </c>
      <c r="AG25" s="7">
        <v>191.0</v>
      </c>
      <c r="AH25" s="7">
        <v>386.0</v>
      </c>
      <c r="AI25" s="7">
        <v>454.0</v>
      </c>
      <c r="AJ25" s="7">
        <v>419.0</v>
      </c>
      <c r="AK25" s="7">
        <v>664.0</v>
      </c>
      <c r="AL25" s="7">
        <v>704.0</v>
      </c>
      <c r="AM25" s="7">
        <v>462.0</v>
      </c>
      <c r="AN25" s="7">
        <v>743.0</v>
      </c>
      <c r="AO25" s="7">
        <v>791.0</v>
      </c>
    </row>
    <row r="26" ht="15.0" customHeight="1">
      <c r="K26" s="7">
        <v>915.0</v>
      </c>
      <c r="L26" s="7">
        <v>702.0</v>
      </c>
      <c r="M26" s="7">
        <v>959.0</v>
      </c>
      <c r="N26" s="7">
        <v>492.0</v>
      </c>
      <c r="O26" s="7">
        <v>781.0</v>
      </c>
      <c r="P26" s="7">
        <v>363.0</v>
      </c>
      <c r="Q26" s="7">
        <v>785.0</v>
      </c>
      <c r="R26" s="7">
        <v>153.0</v>
      </c>
      <c r="S26" s="7">
        <v>787.0</v>
      </c>
      <c r="T26" s="7">
        <v>886.0</v>
      </c>
      <c r="U26" s="7">
        <v>662.0</v>
      </c>
      <c r="V26" s="7">
        <v>585.0</v>
      </c>
      <c r="W26" s="7">
        <v>868.0</v>
      </c>
      <c r="X26" s="7">
        <v>309.0</v>
      </c>
      <c r="Y26" s="7">
        <v>210.0</v>
      </c>
      <c r="Z26" s="7">
        <v>189.0</v>
      </c>
      <c r="AA26" s="7">
        <v>292.0</v>
      </c>
      <c r="AB26" s="7">
        <v>551.0</v>
      </c>
      <c r="AC26" s="7">
        <v>605.0</v>
      </c>
      <c r="AD26" s="7">
        <v>892.0</v>
      </c>
      <c r="AE26" s="7">
        <v>265.0</v>
      </c>
      <c r="AF26" s="7">
        <v>700.0</v>
      </c>
      <c r="AG26" s="7">
        <v>597.0</v>
      </c>
      <c r="AH26" s="7">
        <v>418.0</v>
      </c>
      <c r="AI26" s="7">
        <v>139.0</v>
      </c>
      <c r="AJ26" s="7">
        <v>788.0</v>
      </c>
      <c r="AK26" s="7">
        <v>114.0</v>
      </c>
      <c r="AL26" s="7">
        <v>165.0</v>
      </c>
      <c r="AM26" s="7">
        <v>407.0</v>
      </c>
      <c r="AN26" s="7">
        <v>247.0</v>
      </c>
      <c r="AO26" s="7">
        <v>249.0</v>
      </c>
    </row>
    <row r="27" ht="15.0" customHeight="1">
      <c r="K27" s="7">
        <v>892.0</v>
      </c>
      <c r="L27" s="7">
        <v>706.0</v>
      </c>
      <c r="M27" s="7">
        <v>288.0</v>
      </c>
      <c r="N27" s="7">
        <v>271.0</v>
      </c>
      <c r="O27" s="7">
        <v>805.0</v>
      </c>
      <c r="P27" s="7">
        <v>932.0</v>
      </c>
      <c r="Q27" s="7">
        <v>868.0</v>
      </c>
      <c r="R27" s="7">
        <v>242.0</v>
      </c>
      <c r="S27" s="7">
        <v>915.0</v>
      </c>
      <c r="T27" s="7">
        <v>297.0</v>
      </c>
      <c r="U27" s="7">
        <v>605.0</v>
      </c>
      <c r="V27" s="7">
        <v>892.0</v>
      </c>
      <c r="W27" s="7">
        <v>797.0</v>
      </c>
      <c r="X27" s="7">
        <v>924.0</v>
      </c>
      <c r="Y27" s="7">
        <v>209.0</v>
      </c>
      <c r="Z27" s="7">
        <v>62.0</v>
      </c>
      <c r="AA27" s="7">
        <v>397.0</v>
      </c>
      <c r="AB27" s="7">
        <v>922.0</v>
      </c>
      <c r="AC27" s="7">
        <v>983.0</v>
      </c>
      <c r="AD27" s="7">
        <v>209.0</v>
      </c>
      <c r="AE27" s="7">
        <v>51.0</v>
      </c>
      <c r="AF27" s="7">
        <v>449.0</v>
      </c>
      <c r="AG27" s="7">
        <v>235.0</v>
      </c>
      <c r="AH27" s="7">
        <v>282.0</v>
      </c>
      <c r="AI27" s="7">
        <v>714.0</v>
      </c>
      <c r="AJ27" s="7">
        <v>720.0</v>
      </c>
      <c r="AK27" s="7">
        <v>60.0</v>
      </c>
      <c r="AL27" s="7">
        <v>564.0</v>
      </c>
      <c r="AM27" s="7">
        <v>850.0</v>
      </c>
      <c r="AN27" s="7">
        <v>292.0</v>
      </c>
      <c r="AO27" s="7">
        <v>864.0</v>
      </c>
    </row>
    <row r="28" ht="15.0" customHeight="1">
      <c r="K28" s="7">
        <v>58.0</v>
      </c>
      <c r="L28" s="7">
        <v>158.0</v>
      </c>
      <c r="M28" s="7">
        <v>91.0</v>
      </c>
      <c r="N28" s="7">
        <v>198.0</v>
      </c>
      <c r="O28" s="7">
        <v>899.0</v>
      </c>
      <c r="P28" s="7">
        <v>370.0</v>
      </c>
      <c r="Q28" s="7">
        <v>361.0</v>
      </c>
      <c r="R28" s="7">
        <v>952.0</v>
      </c>
      <c r="S28" s="7">
        <v>518.0</v>
      </c>
      <c r="T28" s="7">
        <v>921.0</v>
      </c>
      <c r="U28" s="7">
        <v>920.0</v>
      </c>
      <c r="V28" s="7">
        <v>540.0</v>
      </c>
      <c r="W28" s="7">
        <v>93.0</v>
      </c>
      <c r="X28" s="7">
        <v>139.0</v>
      </c>
      <c r="Y28" s="7">
        <v>512.0</v>
      </c>
      <c r="Z28" s="7">
        <v>225.0</v>
      </c>
      <c r="AA28" s="7">
        <v>576.0</v>
      </c>
      <c r="AB28" s="7">
        <v>670.0</v>
      </c>
      <c r="AC28" s="7">
        <v>476.0</v>
      </c>
      <c r="AD28" s="7">
        <v>665.0</v>
      </c>
      <c r="AE28" s="7">
        <v>490.0</v>
      </c>
      <c r="AF28" s="7">
        <v>811.0</v>
      </c>
      <c r="AG28" s="7">
        <v>76.0</v>
      </c>
      <c r="AH28" s="7">
        <v>876.0</v>
      </c>
      <c r="AI28" s="7">
        <v>857.0</v>
      </c>
      <c r="AJ28" s="7">
        <v>467.0</v>
      </c>
      <c r="AK28" s="7">
        <v>908.0</v>
      </c>
      <c r="AL28" s="7">
        <v>814.0</v>
      </c>
      <c r="AM28" s="7">
        <v>840.0</v>
      </c>
      <c r="AN28" s="7">
        <v>494.0</v>
      </c>
      <c r="AO28" s="7">
        <v>659.0</v>
      </c>
    </row>
    <row r="29" ht="15.0" customHeight="1">
      <c r="K29" s="7">
        <v>238.0</v>
      </c>
      <c r="L29" s="7">
        <v>107.0</v>
      </c>
      <c r="M29" s="7">
        <v>285.0</v>
      </c>
      <c r="N29" s="7">
        <v>537.0</v>
      </c>
      <c r="O29" s="7">
        <v>346.0</v>
      </c>
      <c r="P29" s="7">
        <v>395.0</v>
      </c>
      <c r="Q29" s="7">
        <v>991.0</v>
      </c>
      <c r="R29" s="7">
        <v>415.0</v>
      </c>
      <c r="S29" s="7">
        <v>693.0</v>
      </c>
      <c r="T29" s="7">
        <v>764.0</v>
      </c>
      <c r="U29" s="7">
        <v>762.0</v>
      </c>
      <c r="V29" s="7">
        <v>685.0</v>
      </c>
      <c r="W29" s="7">
        <v>252.0</v>
      </c>
      <c r="X29" s="7">
        <v>855.0</v>
      </c>
      <c r="Y29" s="7">
        <v>427.0</v>
      </c>
      <c r="Z29" s="7">
        <v>51.0</v>
      </c>
      <c r="AA29" s="7">
        <v>738.0</v>
      </c>
      <c r="AB29" s="7">
        <v>350.0</v>
      </c>
      <c r="AC29" s="7">
        <v>345.0</v>
      </c>
      <c r="AD29" s="7">
        <v>68.0</v>
      </c>
      <c r="AE29" s="7">
        <v>834.0</v>
      </c>
      <c r="AF29" s="7">
        <v>658.0</v>
      </c>
      <c r="AG29" s="7">
        <v>85.0</v>
      </c>
      <c r="AH29" s="7">
        <v>70.0</v>
      </c>
      <c r="AI29" s="7">
        <v>450.0</v>
      </c>
      <c r="AJ29" s="7">
        <v>960.0</v>
      </c>
      <c r="AK29" s="7">
        <v>960.0</v>
      </c>
      <c r="AL29" s="7">
        <v>335.0</v>
      </c>
      <c r="AM29" s="7">
        <v>141.0</v>
      </c>
      <c r="AN29" s="7">
        <v>485.0</v>
      </c>
      <c r="AO29" s="7">
        <v>177.0</v>
      </c>
    </row>
    <row r="30" ht="15.0" customHeight="1">
      <c r="K30" s="7">
        <v>220.0</v>
      </c>
      <c r="L30" s="7">
        <v>247.0</v>
      </c>
      <c r="M30" s="7">
        <v>681.0</v>
      </c>
      <c r="N30" s="7">
        <v>739.0</v>
      </c>
      <c r="O30" s="7">
        <v>255.0</v>
      </c>
      <c r="P30" s="7">
        <v>102.0</v>
      </c>
      <c r="Q30" s="7">
        <v>950.0</v>
      </c>
      <c r="R30" s="7">
        <v>813.0</v>
      </c>
      <c r="S30" s="7">
        <v>345.0</v>
      </c>
      <c r="T30" s="7">
        <v>546.0</v>
      </c>
      <c r="U30" s="7">
        <v>166.0</v>
      </c>
      <c r="V30" s="7">
        <v>336.0</v>
      </c>
      <c r="W30" s="7">
        <v>668.0</v>
      </c>
      <c r="X30" s="7">
        <v>432.0</v>
      </c>
      <c r="Y30" s="7">
        <v>415.0</v>
      </c>
      <c r="Z30" s="7">
        <v>574.0</v>
      </c>
      <c r="AA30" s="7">
        <v>208.0</v>
      </c>
      <c r="AB30" s="7">
        <v>889.0</v>
      </c>
      <c r="AC30" s="7">
        <v>275.0</v>
      </c>
      <c r="AD30" s="7">
        <v>345.0</v>
      </c>
      <c r="AE30" s="7">
        <v>295.0</v>
      </c>
      <c r="AF30" s="7">
        <v>164.0</v>
      </c>
      <c r="AG30" s="7">
        <v>670.0</v>
      </c>
      <c r="AH30" s="7">
        <v>242.0</v>
      </c>
      <c r="AI30" s="7">
        <v>142.0</v>
      </c>
      <c r="AJ30" s="7">
        <v>244.0</v>
      </c>
      <c r="AK30" s="7">
        <v>204.0</v>
      </c>
      <c r="AL30" s="7">
        <v>586.0</v>
      </c>
      <c r="AM30" s="7">
        <v>807.0</v>
      </c>
      <c r="AN30" s="7">
        <v>636.0</v>
      </c>
      <c r="AO30" s="7">
        <v>134.0</v>
      </c>
    </row>
    <row r="31" ht="15.0" customHeight="1">
      <c r="K31" s="7">
        <v>881.0</v>
      </c>
      <c r="L31" s="7">
        <v>704.0</v>
      </c>
      <c r="M31" s="7">
        <v>444.0</v>
      </c>
      <c r="N31" s="7">
        <v>1000.0</v>
      </c>
      <c r="O31" s="7">
        <v>69.0</v>
      </c>
      <c r="P31" s="7">
        <v>700.0</v>
      </c>
      <c r="Q31" s="7">
        <v>720.0</v>
      </c>
      <c r="R31" s="7">
        <v>953.0</v>
      </c>
      <c r="S31" s="7">
        <v>815.0</v>
      </c>
      <c r="T31" s="7">
        <v>684.0</v>
      </c>
      <c r="U31" s="7">
        <v>599.0</v>
      </c>
      <c r="V31" s="7">
        <v>367.0</v>
      </c>
      <c r="W31" s="7">
        <v>534.0</v>
      </c>
      <c r="X31" s="7">
        <v>585.0</v>
      </c>
      <c r="Y31" s="7">
        <v>496.0</v>
      </c>
      <c r="Z31" s="7">
        <v>352.0</v>
      </c>
      <c r="AA31" s="7">
        <v>172.0</v>
      </c>
      <c r="AB31" s="7">
        <v>220.0</v>
      </c>
      <c r="AC31" s="7">
        <v>388.0</v>
      </c>
      <c r="AD31" s="7">
        <v>710.0</v>
      </c>
      <c r="AE31" s="7">
        <v>870.0</v>
      </c>
      <c r="AF31" s="7">
        <v>759.0</v>
      </c>
      <c r="AG31" s="7">
        <v>449.0</v>
      </c>
      <c r="AH31" s="7">
        <v>368.0</v>
      </c>
      <c r="AI31" s="7">
        <v>534.0</v>
      </c>
      <c r="AJ31" s="7">
        <v>788.0</v>
      </c>
      <c r="AK31" s="7">
        <v>841.0</v>
      </c>
      <c r="AL31" s="7">
        <v>293.0</v>
      </c>
      <c r="AM31" s="7">
        <v>393.0</v>
      </c>
      <c r="AN31" s="7">
        <v>752.0</v>
      </c>
      <c r="AO31" s="7">
        <v>693.0</v>
      </c>
    </row>
    <row r="32" ht="15.0" customHeight="1">
      <c r="K32" s="7">
        <v>332.0</v>
      </c>
      <c r="L32" s="7">
        <v>215.0</v>
      </c>
      <c r="M32" s="7">
        <v>667.0</v>
      </c>
      <c r="N32" s="7">
        <v>889.0</v>
      </c>
      <c r="O32" s="7">
        <v>862.0</v>
      </c>
      <c r="P32" s="7">
        <v>82.0</v>
      </c>
      <c r="Q32" s="7">
        <v>524.0</v>
      </c>
      <c r="R32" s="7">
        <v>65.0</v>
      </c>
      <c r="S32" s="7">
        <v>568.0</v>
      </c>
      <c r="T32" s="7">
        <v>393.0</v>
      </c>
      <c r="U32" s="7">
        <v>710.0</v>
      </c>
      <c r="V32" s="7">
        <v>771.0</v>
      </c>
      <c r="W32" s="7">
        <v>215.0</v>
      </c>
      <c r="X32" s="7">
        <v>386.0</v>
      </c>
      <c r="Y32" s="7">
        <v>871.0</v>
      </c>
      <c r="Z32" s="7">
        <v>209.0</v>
      </c>
      <c r="AA32" s="7">
        <v>830.0</v>
      </c>
      <c r="AB32" s="7">
        <v>537.0</v>
      </c>
      <c r="AC32" s="7">
        <v>672.0</v>
      </c>
      <c r="AD32" s="7">
        <v>480.0</v>
      </c>
      <c r="AE32" s="7">
        <v>251.0</v>
      </c>
      <c r="AF32" s="7">
        <v>897.0</v>
      </c>
      <c r="AG32" s="7">
        <v>227.0</v>
      </c>
      <c r="AH32" s="7">
        <v>208.0</v>
      </c>
      <c r="AI32" s="7">
        <v>224.0</v>
      </c>
      <c r="AJ32" s="7">
        <v>633.0</v>
      </c>
      <c r="AK32" s="7">
        <v>861.0</v>
      </c>
      <c r="AL32" s="7">
        <v>120.0</v>
      </c>
      <c r="AM32" s="7">
        <v>195.0</v>
      </c>
      <c r="AN32" s="7">
        <v>897.0</v>
      </c>
      <c r="AO32" s="7">
        <v>777.0</v>
      </c>
    </row>
    <row r="33" ht="15.0" customHeight="1">
      <c r="K33" s="7">
        <v>656.0</v>
      </c>
      <c r="L33" s="7">
        <v>108.0</v>
      </c>
      <c r="M33" s="7">
        <v>476.0</v>
      </c>
      <c r="N33" s="7">
        <v>57.0</v>
      </c>
      <c r="O33" s="7">
        <v>67.0</v>
      </c>
      <c r="P33" s="7">
        <v>996.0</v>
      </c>
      <c r="Q33" s="7">
        <v>911.0</v>
      </c>
      <c r="R33" s="7">
        <v>189.0</v>
      </c>
      <c r="S33" s="7">
        <v>350.0</v>
      </c>
      <c r="T33" s="7">
        <v>977.0</v>
      </c>
      <c r="U33" s="7">
        <v>71.0</v>
      </c>
      <c r="V33" s="7">
        <v>978.0</v>
      </c>
      <c r="W33" s="7">
        <v>418.0</v>
      </c>
      <c r="X33" s="7">
        <v>746.0</v>
      </c>
      <c r="Y33" s="7">
        <v>692.0</v>
      </c>
      <c r="Z33" s="7">
        <v>981.0</v>
      </c>
      <c r="AA33" s="7">
        <v>353.0</v>
      </c>
      <c r="AB33" s="7">
        <v>956.0</v>
      </c>
      <c r="AC33" s="7">
        <v>600.0</v>
      </c>
      <c r="AD33" s="7">
        <v>593.0</v>
      </c>
      <c r="AE33" s="7">
        <v>741.0</v>
      </c>
      <c r="AF33" s="7">
        <v>821.0</v>
      </c>
      <c r="AG33" s="7">
        <v>227.0</v>
      </c>
      <c r="AH33" s="7">
        <v>629.0</v>
      </c>
      <c r="AI33" s="7">
        <v>474.0</v>
      </c>
      <c r="AJ33" s="7">
        <v>908.0</v>
      </c>
      <c r="AK33" s="7">
        <v>495.0</v>
      </c>
      <c r="AL33" s="7">
        <v>600.0</v>
      </c>
      <c r="AM33" s="7">
        <v>498.0</v>
      </c>
      <c r="AN33" s="7">
        <v>923.0</v>
      </c>
      <c r="AO33" s="7">
        <v>198.0</v>
      </c>
    </row>
    <row r="34" ht="15.0" customHeight="1">
      <c r="K34" s="7">
        <v>130.0</v>
      </c>
      <c r="L34" s="7">
        <v>598.0</v>
      </c>
      <c r="M34" s="7">
        <v>931.0</v>
      </c>
      <c r="N34" s="7">
        <v>139.0</v>
      </c>
      <c r="O34" s="7">
        <v>738.0</v>
      </c>
      <c r="P34" s="7">
        <v>584.0</v>
      </c>
      <c r="Q34" s="7">
        <v>371.0</v>
      </c>
      <c r="R34" s="7">
        <v>671.0</v>
      </c>
      <c r="S34" s="7">
        <v>895.0</v>
      </c>
      <c r="T34" s="7">
        <v>948.0</v>
      </c>
      <c r="U34" s="7">
        <v>458.0</v>
      </c>
      <c r="V34" s="7">
        <v>678.0</v>
      </c>
      <c r="W34" s="7">
        <v>150.0</v>
      </c>
      <c r="X34" s="7">
        <v>345.0</v>
      </c>
      <c r="Y34" s="7">
        <v>317.0</v>
      </c>
      <c r="Z34" s="7">
        <v>557.0</v>
      </c>
      <c r="AA34" s="7">
        <v>787.0</v>
      </c>
      <c r="AB34" s="7">
        <v>445.0</v>
      </c>
      <c r="AC34" s="7">
        <v>167.0</v>
      </c>
      <c r="AD34" s="7">
        <v>847.0</v>
      </c>
      <c r="AE34" s="7">
        <v>160.0</v>
      </c>
      <c r="AF34" s="7">
        <v>268.0</v>
      </c>
      <c r="AG34" s="7">
        <v>685.0</v>
      </c>
      <c r="AH34" s="7">
        <v>776.0</v>
      </c>
      <c r="AI34" s="7">
        <v>132.0</v>
      </c>
      <c r="AJ34" s="7">
        <v>320.0</v>
      </c>
      <c r="AK34" s="7">
        <v>172.0</v>
      </c>
      <c r="AL34" s="7">
        <v>227.0</v>
      </c>
      <c r="AM34" s="7">
        <v>796.0</v>
      </c>
      <c r="AN34" s="7">
        <v>391.0</v>
      </c>
      <c r="AO34" s="7">
        <v>927.0</v>
      </c>
    </row>
    <row r="35" ht="15.0" customHeight="1">
      <c r="K35" s="7">
        <v>824.0</v>
      </c>
      <c r="L35" s="7">
        <v>258.0</v>
      </c>
      <c r="M35" s="7">
        <v>919.0</v>
      </c>
      <c r="N35" s="7">
        <v>416.0</v>
      </c>
      <c r="O35" s="7">
        <v>887.0</v>
      </c>
      <c r="P35" s="7">
        <v>414.0</v>
      </c>
      <c r="Q35" s="7">
        <v>783.0</v>
      </c>
      <c r="R35" s="7">
        <v>73.0</v>
      </c>
      <c r="S35" s="7">
        <v>713.0</v>
      </c>
      <c r="T35" s="7">
        <v>549.0</v>
      </c>
      <c r="U35" s="7">
        <v>958.0</v>
      </c>
      <c r="V35" s="7">
        <v>170.0</v>
      </c>
      <c r="W35" s="7">
        <v>390.0</v>
      </c>
      <c r="X35" s="7">
        <v>918.0</v>
      </c>
      <c r="Y35" s="7">
        <v>258.0</v>
      </c>
      <c r="Z35" s="7">
        <v>501.0</v>
      </c>
      <c r="AA35" s="7">
        <v>747.0</v>
      </c>
      <c r="AB35" s="7">
        <v>122.0</v>
      </c>
      <c r="AC35" s="7">
        <v>680.0</v>
      </c>
      <c r="AD35" s="7">
        <v>120.0</v>
      </c>
      <c r="AE35" s="7">
        <v>898.0</v>
      </c>
      <c r="AF35" s="7">
        <v>162.0</v>
      </c>
      <c r="AG35" s="7">
        <v>324.0</v>
      </c>
      <c r="AH35" s="7">
        <v>971.0</v>
      </c>
      <c r="AI35" s="7">
        <v>962.0</v>
      </c>
      <c r="AJ35" s="7">
        <v>872.0</v>
      </c>
      <c r="AK35" s="7">
        <v>643.0</v>
      </c>
      <c r="AL35" s="7">
        <v>578.0</v>
      </c>
      <c r="AM35" s="7">
        <v>315.0</v>
      </c>
      <c r="AN35" s="7">
        <v>950.0</v>
      </c>
      <c r="AO35" s="7">
        <v>101.0</v>
      </c>
    </row>
    <row r="36" ht="15.0" customHeight="1">
      <c r="K36" s="7">
        <v>610.0</v>
      </c>
      <c r="L36" s="7">
        <v>742.0</v>
      </c>
      <c r="M36" s="7">
        <v>66.0</v>
      </c>
      <c r="N36" s="7">
        <v>705.0</v>
      </c>
      <c r="O36" s="7">
        <v>170.0</v>
      </c>
      <c r="P36" s="7">
        <v>634.0</v>
      </c>
      <c r="Q36" s="7">
        <v>765.0</v>
      </c>
      <c r="R36" s="7">
        <v>170.0</v>
      </c>
      <c r="S36" s="7">
        <v>874.0</v>
      </c>
      <c r="T36" s="7">
        <v>458.0</v>
      </c>
      <c r="U36" s="7">
        <v>716.0</v>
      </c>
      <c r="V36" s="7">
        <v>457.0</v>
      </c>
      <c r="W36" s="7">
        <v>914.0</v>
      </c>
      <c r="X36" s="7">
        <v>104.0</v>
      </c>
      <c r="Y36" s="7">
        <v>186.0</v>
      </c>
      <c r="Z36" s="7">
        <v>72.0</v>
      </c>
      <c r="AA36" s="7">
        <v>412.0</v>
      </c>
      <c r="AB36" s="7">
        <v>247.0</v>
      </c>
      <c r="AC36" s="7">
        <v>681.0</v>
      </c>
      <c r="AD36" s="7">
        <v>392.0</v>
      </c>
      <c r="AE36" s="7">
        <v>143.0</v>
      </c>
      <c r="AF36" s="7">
        <v>786.0</v>
      </c>
      <c r="AG36" s="7">
        <v>386.0</v>
      </c>
      <c r="AH36" s="7">
        <v>85.0</v>
      </c>
      <c r="AI36" s="7">
        <v>257.0</v>
      </c>
      <c r="AJ36" s="7">
        <v>939.0</v>
      </c>
      <c r="AK36" s="7">
        <v>817.0</v>
      </c>
      <c r="AL36" s="7">
        <v>222.0</v>
      </c>
      <c r="AM36" s="7">
        <v>815.0</v>
      </c>
      <c r="AN36" s="7">
        <v>600.0</v>
      </c>
      <c r="AO36" s="7">
        <v>690.0</v>
      </c>
    </row>
    <row r="37" ht="15.0" customHeight="1">
      <c r="K37" s="7">
        <v>494.0</v>
      </c>
      <c r="L37" s="7">
        <v>825.0</v>
      </c>
      <c r="M37" s="7">
        <v>506.0</v>
      </c>
      <c r="N37" s="7">
        <v>499.0</v>
      </c>
      <c r="O37" s="7">
        <v>694.0</v>
      </c>
      <c r="P37" s="7">
        <v>371.0</v>
      </c>
      <c r="Q37" s="7">
        <v>591.0</v>
      </c>
      <c r="R37" s="7">
        <v>964.0</v>
      </c>
      <c r="S37" s="7">
        <v>817.0</v>
      </c>
      <c r="T37" s="7">
        <v>557.0</v>
      </c>
      <c r="U37" s="7">
        <v>702.0</v>
      </c>
      <c r="V37" s="7">
        <v>110.0</v>
      </c>
      <c r="W37" s="7">
        <v>637.0</v>
      </c>
      <c r="X37" s="7">
        <v>219.0</v>
      </c>
      <c r="Y37" s="7">
        <v>293.0</v>
      </c>
      <c r="Z37" s="7">
        <v>585.0</v>
      </c>
      <c r="AA37" s="7">
        <v>949.0</v>
      </c>
      <c r="AB37" s="7">
        <v>90.0</v>
      </c>
      <c r="AC37" s="7">
        <v>835.0</v>
      </c>
      <c r="AD37" s="7">
        <v>753.0</v>
      </c>
      <c r="AE37" s="7">
        <v>826.0</v>
      </c>
      <c r="AF37" s="7">
        <v>800.0</v>
      </c>
      <c r="AG37" s="7">
        <v>320.0</v>
      </c>
      <c r="AH37" s="7">
        <v>786.0</v>
      </c>
      <c r="AI37" s="7">
        <v>384.0</v>
      </c>
      <c r="AJ37" s="7">
        <v>223.0</v>
      </c>
      <c r="AK37" s="7">
        <v>77.0</v>
      </c>
      <c r="AL37" s="7">
        <v>635.0</v>
      </c>
      <c r="AM37" s="7">
        <v>700.0</v>
      </c>
      <c r="AN37" s="7">
        <v>388.0</v>
      </c>
      <c r="AO37" s="7">
        <v>928.0</v>
      </c>
    </row>
    <row r="38" ht="15.0" customHeight="1">
      <c r="K38" s="7">
        <v>930.0</v>
      </c>
      <c r="L38" s="7">
        <v>977.0</v>
      </c>
      <c r="M38" s="7">
        <v>201.0</v>
      </c>
      <c r="N38" s="7">
        <v>174.0</v>
      </c>
      <c r="O38" s="7">
        <v>182.0</v>
      </c>
      <c r="P38" s="7">
        <v>289.0</v>
      </c>
      <c r="Q38" s="7">
        <v>608.0</v>
      </c>
      <c r="R38" s="7">
        <v>666.0</v>
      </c>
      <c r="S38" s="7">
        <v>348.0</v>
      </c>
      <c r="T38" s="7">
        <v>74.0</v>
      </c>
      <c r="U38" s="7">
        <v>165.0</v>
      </c>
      <c r="V38" s="7">
        <v>704.0</v>
      </c>
      <c r="W38" s="7">
        <v>379.0</v>
      </c>
      <c r="X38" s="7">
        <v>777.0</v>
      </c>
      <c r="Y38" s="7">
        <v>220.0</v>
      </c>
      <c r="Z38" s="7">
        <v>826.0</v>
      </c>
      <c r="AA38" s="7">
        <v>666.0</v>
      </c>
      <c r="AB38" s="7">
        <v>584.0</v>
      </c>
      <c r="AC38" s="7">
        <v>136.0</v>
      </c>
      <c r="AD38" s="7">
        <v>307.0</v>
      </c>
      <c r="AE38" s="7">
        <v>841.0</v>
      </c>
      <c r="AF38" s="7">
        <v>813.0</v>
      </c>
      <c r="AG38" s="7">
        <v>700.0</v>
      </c>
      <c r="AH38" s="7">
        <v>697.0</v>
      </c>
      <c r="AI38" s="7">
        <v>377.0</v>
      </c>
      <c r="AJ38" s="7">
        <v>611.0</v>
      </c>
      <c r="AK38" s="7">
        <v>667.0</v>
      </c>
      <c r="AL38" s="7">
        <v>333.0</v>
      </c>
      <c r="AM38" s="7">
        <v>231.0</v>
      </c>
      <c r="AN38" s="7">
        <v>214.0</v>
      </c>
      <c r="AO38" s="7">
        <v>358.0</v>
      </c>
    </row>
    <row r="39" ht="15.0" customHeight="1">
      <c r="K39" s="7">
        <v>905.0</v>
      </c>
      <c r="L39" s="7">
        <v>546.0</v>
      </c>
      <c r="M39" s="7">
        <v>631.0</v>
      </c>
      <c r="N39" s="7">
        <v>159.0</v>
      </c>
      <c r="O39" s="7">
        <v>146.0</v>
      </c>
      <c r="P39" s="7">
        <v>329.0</v>
      </c>
      <c r="Q39" s="7">
        <v>553.0</v>
      </c>
      <c r="R39" s="7">
        <v>764.0</v>
      </c>
      <c r="S39" s="7">
        <v>108.0</v>
      </c>
      <c r="T39" s="7">
        <v>418.0</v>
      </c>
      <c r="U39" s="7">
        <v>180.0</v>
      </c>
      <c r="V39" s="7">
        <v>990.0</v>
      </c>
      <c r="W39" s="7">
        <v>508.0</v>
      </c>
      <c r="X39" s="7">
        <v>153.0</v>
      </c>
      <c r="Y39" s="7">
        <v>463.0</v>
      </c>
      <c r="Z39" s="7">
        <v>527.0</v>
      </c>
      <c r="AA39" s="7">
        <v>480.0</v>
      </c>
      <c r="AB39" s="7">
        <v>659.0</v>
      </c>
      <c r="AC39" s="7">
        <v>109.0</v>
      </c>
      <c r="AD39" s="7">
        <v>467.0</v>
      </c>
      <c r="AE39" s="7">
        <v>810.0</v>
      </c>
      <c r="AF39" s="7">
        <v>999.0</v>
      </c>
      <c r="AG39" s="7">
        <v>836.0</v>
      </c>
      <c r="AH39" s="7">
        <v>81.0</v>
      </c>
      <c r="AI39" s="7">
        <v>157.0</v>
      </c>
      <c r="AJ39" s="7">
        <v>829.0</v>
      </c>
      <c r="AK39" s="7">
        <v>934.0</v>
      </c>
      <c r="AL39" s="7">
        <v>417.0</v>
      </c>
      <c r="AM39" s="7">
        <v>390.0</v>
      </c>
      <c r="AN39" s="7">
        <v>800.0</v>
      </c>
      <c r="AO39" s="7">
        <v>633.0</v>
      </c>
    </row>
    <row r="40" ht="15.0" customHeight="1">
      <c r="K40" s="7">
        <v>272.0</v>
      </c>
      <c r="L40" s="7">
        <v>743.0</v>
      </c>
      <c r="M40" s="7">
        <v>206.0</v>
      </c>
      <c r="N40" s="7">
        <v>927.0</v>
      </c>
      <c r="O40" s="7">
        <v>470.0</v>
      </c>
      <c r="P40" s="7">
        <v>106.0</v>
      </c>
      <c r="Q40" s="7">
        <v>866.0</v>
      </c>
      <c r="R40" s="7">
        <v>823.0</v>
      </c>
      <c r="S40" s="7">
        <v>769.0</v>
      </c>
      <c r="T40" s="7">
        <v>125.0</v>
      </c>
      <c r="U40" s="7">
        <v>588.0</v>
      </c>
      <c r="V40" s="7">
        <v>328.0</v>
      </c>
      <c r="W40" s="7">
        <v>342.0</v>
      </c>
      <c r="X40" s="7">
        <v>661.0</v>
      </c>
      <c r="Y40" s="7">
        <v>305.0</v>
      </c>
      <c r="Z40" s="7">
        <v>955.0</v>
      </c>
      <c r="AA40" s="7">
        <v>388.0</v>
      </c>
      <c r="AB40" s="7">
        <v>308.0</v>
      </c>
      <c r="AC40" s="7">
        <v>817.0</v>
      </c>
      <c r="AD40" s="7">
        <v>251.0</v>
      </c>
      <c r="AE40" s="7">
        <v>852.0</v>
      </c>
      <c r="AF40" s="7">
        <v>307.0</v>
      </c>
      <c r="AG40" s="7">
        <v>267.0</v>
      </c>
      <c r="AH40" s="7">
        <v>586.0</v>
      </c>
      <c r="AI40" s="7">
        <v>356.0</v>
      </c>
      <c r="AJ40" s="7">
        <v>231.0</v>
      </c>
      <c r="AK40" s="7">
        <v>519.0</v>
      </c>
      <c r="AL40" s="7">
        <v>442.0</v>
      </c>
      <c r="AM40" s="7">
        <v>845.0</v>
      </c>
      <c r="AN40" s="7">
        <v>321.0</v>
      </c>
      <c r="AO40" s="7">
        <v>804.0</v>
      </c>
    </row>
    <row r="41" ht="15.0" customHeight="1">
      <c r="K41" s="7">
        <v>94.0</v>
      </c>
      <c r="L41" s="7">
        <v>418.0</v>
      </c>
      <c r="M41" s="7">
        <v>979.0</v>
      </c>
      <c r="N41" s="7">
        <v>365.0</v>
      </c>
      <c r="O41" s="7">
        <v>167.0</v>
      </c>
      <c r="P41" s="7">
        <v>704.0</v>
      </c>
      <c r="Q41" s="7">
        <v>791.0</v>
      </c>
      <c r="R41" s="7">
        <v>50.0</v>
      </c>
      <c r="S41" s="7">
        <v>139.0</v>
      </c>
      <c r="T41" s="7">
        <v>630.0</v>
      </c>
      <c r="U41" s="7">
        <v>100.0</v>
      </c>
      <c r="V41" s="7">
        <v>333.0</v>
      </c>
      <c r="W41" s="7">
        <v>955.0</v>
      </c>
      <c r="X41" s="7">
        <v>522.0</v>
      </c>
      <c r="Y41" s="7">
        <v>593.0</v>
      </c>
      <c r="Z41" s="7">
        <v>311.0</v>
      </c>
      <c r="AA41" s="7">
        <v>295.0</v>
      </c>
      <c r="AB41" s="7">
        <v>185.0</v>
      </c>
      <c r="AC41" s="7">
        <v>286.0</v>
      </c>
      <c r="AD41" s="7">
        <v>70.0</v>
      </c>
      <c r="AE41" s="7">
        <v>948.0</v>
      </c>
      <c r="AF41" s="7">
        <v>319.0</v>
      </c>
      <c r="AG41" s="7">
        <v>760.0</v>
      </c>
      <c r="AH41" s="7">
        <v>55.0</v>
      </c>
      <c r="AI41" s="7">
        <v>635.0</v>
      </c>
      <c r="AJ41" s="7">
        <v>673.0</v>
      </c>
      <c r="AK41" s="7">
        <v>653.0</v>
      </c>
      <c r="AL41" s="7">
        <v>837.0</v>
      </c>
      <c r="AM41" s="7">
        <v>806.0</v>
      </c>
      <c r="AN41" s="7">
        <v>807.0</v>
      </c>
      <c r="AO41" s="7">
        <v>425.0</v>
      </c>
    </row>
    <row r="42" ht="15.0" customHeight="1">
      <c r="K42" s="7">
        <v>553.0</v>
      </c>
      <c r="L42" s="7">
        <v>799.0</v>
      </c>
      <c r="M42" s="7">
        <v>982.0</v>
      </c>
      <c r="N42" s="7">
        <v>639.0</v>
      </c>
      <c r="O42" s="7">
        <v>563.0</v>
      </c>
      <c r="P42" s="7">
        <v>770.0</v>
      </c>
      <c r="Q42" s="7">
        <v>749.0</v>
      </c>
      <c r="R42" s="7">
        <v>613.0</v>
      </c>
      <c r="S42" s="7">
        <v>370.0</v>
      </c>
      <c r="T42" s="7">
        <v>474.0</v>
      </c>
      <c r="U42" s="7">
        <v>361.0</v>
      </c>
      <c r="V42" s="7">
        <v>881.0</v>
      </c>
      <c r="W42" s="7">
        <v>850.0</v>
      </c>
      <c r="X42" s="7">
        <v>251.0</v>
      </c>
      <c r="Y42" s="7">
        <v>525.0</v>
      </c>
      <c r="Z42" s="7">
        <v>595.0</v>
      </c>
      <c r="AA42" s="7">
        <v>507.0</v>
      </c>
      <c r="AB42" s="7">
        <v>679.0</v>
      </c>
      <c r="AC42" s="7">
        <v>65.0</v>
      </c>
      <c r="AD42" s="7">
        <v>814.0</v>
      </c>
      <c r="AE42" s="7">
        <v>248.0</v>
      </c>
      <c r="AF42" s="7">
        <v>549.0</v>
      </c>
      <c r="AG42" s="7">
        <v>924.0</v>
      </c>
      <c r="AH42" s="7">
        <v>800.0</v>
      </c>
      <c r="AI42" s="7">
        <v>580.0</v>
      </c>
      <c r="AJ42" s="7">
        <v>433.0</v>
      </c>
      <c r="AK42" s="7">
        <v>799.0</v>
      </c>
      <c r="AL42" s="7">
        <v>282.0</v>
      </c>
      <c r="AM42" s="7">
        <v>208.0</v>
      </c>
      <c r="AN42" s="7">
        <v>302.0</v>
      </c>
      <c r="AO42" s="7">
        <v>362.0</v>
      </c>
    </row>
    <row r="43" ht="15.0" customHeight="1">
      <c r="K43" s="7">
        <v>866.0</v>
      </c>
      <c r="L43" s="7">
        <v>590.0</v>
      </c>
      <c r="M43" s="7">
        <v>331.0</v>
      </c>
      <c r="N43" s="7">
        <v>256.0</v>
      </c>
      <c r="O43" s="7">
        <v>820.0</v>
      </c>
      <c r="P43" s="7">
        <v>767.0</v>
      </c>
      <c r="Q43" s="7">
        <v>143.0</v>
      </c>
      <c r="R43" s="7">
        <v>469.0</v>
      </c>
      <c r="S43" s="7">
        <v>789.0</v>
      </c>
      <c r="T43" s="7">
        <v>64.0</v>
      </c>
      <c r="U43" s="7">
        <v>88.0</v>
      </c>
      <c r="V43" s="7">
        <v>112.0</v>
      </c>
      <c r="W43" s="7">
        <v>926.0</v>
      </c>
      <c r="X43" s="7">
        <v>210.0</v>
      </c>
      <c r="Y43" s="7">
        <v>550.0</v>
      </c>
      <c r="Z43" s="7">
        <v>614.0</v>
      </c>
      <c r="AA43" s="7">
        <v>861.0</v>
      </c>
      <c r="AB43" s="7">
        <v>964.0</v>
      </c>
      <c r="AC43" s="7">
        <v>645.0</v>
      </c>
      <c r="AD43" s="7">
        <v>93.0</v>
      </c>
      <c r="AE43" s="7">
        <v>624.0</v>
      </c>
      <c r="AF43" s="7">
        <v>878.0</v>
      </c>
      <c r="AG43" s="7">
        <v>111.0</v>
      </c>
      <c r="AH43" s="7">
        <v>833.0</v>
      </c>
      <c r="AI43" s="7">
        <v>899.0</v>
      </c>
      <c r="AJ43" s="7">
        <v>576.0</v>
      </c>
      <c r="AK43" s="7">
        <v>268.0</v>
      </c>
      <c r="AL43" s="7">
        <v>624.0</v>
      </c>
      <c r="AM43" s="7">
        <v>128.0</v>
      </c>
      <c r="AN43" s="7">
        <v>163.0</v>
      </c>
      <c r="AO43" s="7">
        <v>257.0</v>
      </c>
    </row>
    <row r="44" ht="15.0" customHeight="1">
      <c r="K44" s="7">
        <v>788.0</v>
      </c>
      <c r="L44" s="7">
        <v>606.0</v>
      </c>
      <c r="M44" s="7">
        <v>453.0</v>
      </c>
      <c r="N44" s="7">
        <v>785.0</v>
      </c>
      <c r="O44" s="7">
        <v>993.0</v>
      </c>
      <c r="P44" s="7">
        <v>417.0</v>
      </c>
      <c r="Q44" s="7">
        <v>93.0</v>
      </c>
      <c r="R44" s="7">
        <v>134.0</v>
      </c>
      <c r="S44" s="7">
        <v>637.0</v>
      </c>
      <c r="T44" s="7">
        <v>504.0</v>
      </c>
      <c r="U44" s="7">
        <v>353.0</v>
      </c>
      <c r="V44" s="7">
        <v>771.0</v>
      </c>
      <c r="W44" s="7">
        <v>686.0</v>
      </c>
      <c r="X44" s="7">
        <v>653.0</v>
      </c>
      <c r="Y44" s="7">
        <v>721.0</v>
      </c>
      <c r="Z44" s="7">
        <v>543.0</v>
      </c>
      <c r="AA44" s="7">
        <v>199.0</v>
      </c>
      <c r="AB44" s="7">
        <v>211.0</v>
      </c>
      <c r="AC44" s="7">
        <v>322.0</v>
      </c>
      <c r="AD44" s="7">
        <v>829.0</v>
      </c>
      <c r="AE44" s="7">
        <v>285.0</v>
      </c>
      <c r="AF44" s="7">
        <v>970.0</v>
      </c>
      <c r="AG44" s="7">
        <v>633.0</v>
      </c>
      <c r="AH44" s="7">
        <v>816.0</v>
      </c>
      <c r="AI44" s="7">
        <v>202.0</v>
      </c>
      <c r="AJ44" s="7">
        <v>308.0</v>
      </c>
      <c r="AK44" s="7">
        <v>548.0</v>
      </c>
      <c r="AL44" s="7">
        <v>601.0</v>
      </c>
      <c r="AM44" s="7">
        <v>445.0</v>
      </c>
      <c r="AN44" s="7">
        <v>167.0</v>
      </c>
      <c r="AO44" s="7">
        <v>889.0</v>
      </c>
    </row>
    <row r="45" ht="15.0" customHeight="1">
      <c r="K45" s="7">
        <v>831.0</v>
      </c>
      <c r="L45" s="7">
        <v>226.0</v>
      </c>
      <c r="M45" s="7">
        <v>855.0</v>
      </c>
      <c r="N45" s="7">
        <v>878.0</v>
      </c>
      <c r="O45" s="7">
        <v>540.0</v>
      </c>
      <c r="P45" s="7">
        <v>328.0</v>
      </c>
      <c r="Q45" s="7">
        <v>790.0</v>
      </c>
      <c r="R45" s="7">
        <v>548.0</v>
      </c>
      <c r="S45" s="7">
        <v>256.0</v>
      </c>
      <c r="T45" s="7">
        <v>906.0</v>
      </c>
      <c r="U45" s="7">
        <v>787.0</v>
      </c>
      <c r="V45" s="7">
        <v>821.0</v>
      </c>
      <c r="W45" s="7">
        <v>223.0</v>
      </c>
      <c r="X45" s="7">
        <v>816.0</v>
      </c>
      <c r="Y45" s="7">
        <v>539.0</v>
      </c>
      <c r="Z45" s="7">
        <v>760.0</v>
      </c>
      <c r="AA45" s="7">
        <v>260.0</v>
      </c>
      <c r="AB45" s="7">
        <v>321.0</v>
      </c>
      <c r="AC45" s="7">
        <v>703.0</v>
      </c>
      <c r="AD45" s="7">
        <v>336.0</v>
      </c>
      <c r="AE45" s="7">
        <v>484.0</v>
      </c>
      <c r="AF45" s="7">
        <v>602.0</v>
      </c>
      <c r="AG45" s="7">
        <v>932.0</v>
      </c>
      <c r="AH45" s="7">
        <v>654.0</v>
      </c>
      <c r="AI45" s="7">
        <v>342.0</v>
      </c>
      <c r="AJ45" s="7">
        <v>773.0</v>
      </c>
      <c r="AK45" s="7">
        <v>214.0</v>
      </c>
      <c r="AL45" s="7">
        <v>374.0</v>
      </c>
      <c r="AM45" s="7">
        <v>481.0</v>
      </c>
      <c r="AN45" s="7">
        <v>631.0</v>
      </c>
      <c r="AO45" s="7">
        <v>646.0</v>
      </c>
    </row>
    <row r="46" ht="15.0" customHeight="1">
      <c r="K46" s="7">
        <v>192.0</v>
      </c>
      <c r="L46" s="7">
        <v>673.0</v>
      </c>
      <c r="M46" s="7">
        <v>660.0</v>
      </c>
      <c r="N46" s="7">
        <v>515.0</v>
      </c>
      <c r="O46" s="7">
        <v>56.0</v>
      </c>
      <c r="P46" s="7">
        <v>688.0</v>
      </c>
      <c r="Q46" s="7">
        <v>781.0</v>
      </c>
      <c r="R46" s="7">
        <v>483.0</v>
      </c>
      <c r="S46" s="7">
        <v>646.0</v>
      </c>
      <c r="T46" s="7">
        <v>491.0</v>
      </c>
      <c r="U46" s="7">
        <v>645.0</v>
      </c>
      <c r="V46" s="7">
        <v>737.0</v>
      </c>
      <c r="W46" s="7">
        <v>231.0</v>
      </c>
      <c r="X46" s="7">
        <v>52.0</v>
      </c>
      <c r="Y46" s="7">
        <v>272.0</v>
      </c>
      <c r="Z46" s="7">
        <v>528.0</v>
      </c>
      <c r="AA46" s="7">
        <v>791.0</v>
      </c>
      <c r="AB46" s="7">
        <v>738.0</v>
      </c>
      <c r="AC46" s="7">
        <v>856.0</v>
      </c>
      <c r="AD46" s="7">
        <v>303.0</v>
      </c>
      <c r="AE46" s="7">
        <v>903.0</v>
      </c>
      <c r="AF46" s="7">
        <v>232.0</v>
      </c>
      <c r="AG46" s="7">
        <v>562.0</v>
      </c>
      <c r="AH46" s="7">
        <v>270.0</v>
      </c>
      <c r="AI46" s="7">
        <v>254.0</v>
      </c>
      <c r="AJ46" s="7">
        <v>335.0</v>
      </c>
      <c r="AK46" s="7">
        <v>627.0</v>
      </c>
      <c r="AL46" s="7">
        <v>998.0</v>
      </c>
      <c r="AM46" s="7">
        <v>870.0</v>
      </c>
      <c r="AN46" s="7">
        <v>178.0</v>
      </c>
      <c r="AO46" s="7">
        <v>928.0</v>
      </c>
    </row>
    <row r="47" ht="15.0" customHeight="1">
      <c r="K47" s="7">
        <v>839.0</v>
      </c>
      <c r="L47" s="7">
        <v>470.0</v>
      </c>
      <c r="M47" s="7">
        <v>172.0</v>
      </c>
      <c r="N47" s="7">
        <v>282.0</v>
      </c>
      <c r="O47" s="7">
        <v>946.0</v>
      </c>
      <c r="P47" s="7">
        <v>91.0</v>
      </c>
      <c r="Q47" s="7">
        <v>924.0</v>
      </c>
      <c r="R47" s="7">
        <v>797.0</v>
      </c>
      <c r="S47" s="7">
        <v>963.0</v>
      </c>
      <c r="T47" s="7">
        <v>782.0</v>
      </c>
      <c r="U47" s="7">
        <v>192.0</v>
      </c>
      <c r="V47" s="7">
        <v>374.0</v>
      </c>
      <c r="W47" s="7">
        <v>844.0</v>
      </c>
      <c r="X47" s="7">
        <v>893.0</v>
      </c>
      <c r="Y47" s="7">
        <v>95.0</v>
      </c>
      <c r="Z47" s="7">
        <v>457.0</v>
      </c>
      <c r="AA47" s="7">
        <v>919.0</v>
      </c>
      <c r="AB47" s="7">
        <v>707.0</v>
      </c>
      <c r="AC47" s="7">
        <v>373.0</v>
      </c>
      <c r="AD47" s="7">
        <v>886.0</v>
      </c>
      <c r="AE47" s="7">
        <v>517.0</v>
      </c>
      <c r="AF47" s="7">
        <v>942.0</v>
      </c>
      <c r="AG47" s="7">
        <v>536.0</v>
      </c>
      <c r="AH47" s="7">
        <v>530.0</v>
      </c>
      <c r="AI47" s="7">
        <v>324.0</v>
      </c>
      <c r="AJ47" s="7">
        <v>867.0</v>
      </c>
      <c r="AK47" s="7">
        <v>908.0</v>
      </c>
      <c r="AL47" s="7">
        <v>853.0</v>
      </c>
      <c r="AM47" s="7">
        <v>148.0</v>
      </c>
      <c r="AN47" s="7">
        <v>865.0</v>
      </c>
      <c r="AO47" s="7">
        <v>720.0</v>
      </c>
    </row>
    <row r="48" ht="15.0" customHeight="1">
      <c r="K48" s="7">
        <v>557.0</v>
      </c>
      <c r="L48" s="7">
        <v>646.0</v>
      </c>
      <c r="M48" s="7">
        <v>169.0</v>
      </c>
      <c r="N48" s="7">
        <v>125.0</v>
      </c>
      <c r="O48" s="7">
        <v>925.0</v>
      </c>
      <c r="P48" s="7">
        <v>669.0</v>
      </c>
      <c r="Q48" s="7">
        <v>882.0</v>
      </c>
      <c r="R48" s="7">
        <v>572.0</v>
      </c>
      <c r="S48" s="7">
        <v>697.0</v>
      </c>
      <c r="T48" s="7">
        <v>484.0</v>
      </c>
      <c r="U48" s="7">
        <v>461.0</v>
      </c>
      <c r="V48" s="7">
        <v>425.0</v>
      </c>
      <c r="W48" s="7">
        <v>926.0</v>
      </c>
      <c r="X48" s="7">
        <v>557.0</v>
      </c>
      <c r="Y48" s="7">
        <v>69.0</v>
      </c>
      <c r="Z48" s="7">
        <v>732.0</v>
      </c>
      <c r="AA48" s="7">
        <v>677.0</v>
      </c>
      <c r="AB48" s="7">
        <v>421.0</v>
      </c>
      <c r="AC48" s="7">
        <v>282.0</v>
      </c>
      <c r="AD48" s="7">
        <v>623.0</v>
      </c>
      <c r="AE48" s="7">
        <v>892.0</v>
      </c>
      <c r="AF48" s="7">
        <v>358.0</v>
      </c>
      <c r="AG48" s="7">
        <v>444.0</v>
      </c>
      <c r="AH48" s="7">
        <v>71.0</v>
      </c>
      <c r="AI48" s="7">
        <v>885.0</v>
      </c>
      <c r="AJ48" s="7">
        <v>747.0</v>
      </c>
      <c r="AK48" s="7">
        <v>110.0</v>
      </c>
      <c r="AL48" s="7">
        <v>831.0</v>
      </c>
      <c r="AM48" s="7">
        <v>147.0</v>
      </c>
      <c r="AN48" s="7">
        <v>342.0</v>
      </c>
      <c r="AO48" s="7">
        <v>869.0</v>
      </c>
    </row>
    <row r="49" ht="15.0" customHeight="1">
      <c r="K49" s="7">
        <v>510.0</v>
      </c>
      <c r="L49" s="7">
        <v>421.0</v>
      </c>
      <c r="M49" s="7">
        <v>196.0</v>
      </c>
      <c r="N49" s="7">
        <v>692.0</v>
      </c>
      <c r="O49" s="7">
        <v>887.0</v>
      </c>
      <c r="P49" s="7">
        <v>402.0</v>
      </c>
      <c r="Q49" s="7">
        <v>648.0</v>
      </c>
      <c r="R49" s="7">
        <v>699.0</v>
      </c>
      <c r="S49" s="7">
        <v>474.0</v>
      </c>
      <c r="T49" s="7">
        <v>267.0</v>
      </c>
      <c r="U49" s="7">
        <v>531.0</v>
      </c>
      <c r="V49" s="7">
        <v>586.0</v>
      </c>
      <c r="W49" s="7">
        <v>484.0</v>
      </c>
      <c r="X49" s="7">
        <v>448.0</v>
      </c>
      <c r="Y49" s="7">
        <v>892.0</v>
      </c>
      <c r="Z49" s="7">
        <v>89.0</v>
      </c>
      <c r="AA49" s="7">
        <v>972.0</v>
      </c>
      <c r="AB49" s="7">
        <v>975.0</v>
      </c>
      <c r="AC49" s="7">
        <v>994.0</v>
      </c>
      <c r="AD49" s="7">
        <v>435.0</v>
      </c>
      <c r="AE49" s="7">
        <v>835.0</v>
      </c>
      <c r="AF49" s="7">
        <v>486.0</v>
      </c>
      <c r="AG49" s="7">
        <v>886.0</v>
      </c>
      <c r="AH49" s="7">
        <v>126.0</v>
      </c>
      <c r="AI49" s="7">
        <v>878.0</v>
      </c>
      <c r="AJ49" s="7">
        <v>242.0</v>
      </c>
      <c r="AK49" s="7">
        <v>838.0</v>
      </c>
      <c r="AL49" s="7">
        <v>700.0</v>
      </c>
      <c r="AM49" s="7">
        <v>533.0</v>
      </c>
      <c r="AN49" s="7">
        <v>877.0</v>
      </c>
      <c r="AO49" s="7">
        <v>905.0</v>
      </c>
    </row>
    <row r="50" ht="15.0" customHeight="1">
      <c r="K50" s="7">
        <v>649.0</v>
      </c>
      <c r="L50" s="7">
        <v>803.0</v>
      </c>
      <c r="M50" s="7">
        <v>642.0</v>
      </c>
      <c r="N50" s="7">
        <v>918.0</v>
      </c>
      <c r="O50" s="7">
        <v>125.0</v>
      </c>
      <c r="P50" s="7">
        <v>633.0</v>
      </c>
      <c r="Q50" s="7">
        <v>115.0</v>
      </c>
      <c r="R50" s="7">
        <v>756.0</v>
      </c>
      <c r="S50" s="7">
        <v>370.0</v>
      </c>
      <c r="T50" s="7">
        <v>607.0</v>
      </c>
      <c r="U50" s="7">
        <v>381.0</v>
      </c>
      <c r="V50" s="7">
        <v>183.0</v>
      </c>
      <c r="W50" s="7">
        <v>254.0</v>
      </c>
      <c r="X50" s="7">
        <v>709.0</v>
      </c>
      <c r="Y50" s="7">
        <v>958.0</v>
      </c>
      <c r="Z50" s="7">
        <v>155.0</v>
      </c>
      <c r="AA50" s="7">
        <v>735.0</v>
      </c>
      <c r="AB50" s="7">
        <v>758.0</v>
      </c>
      <c r="AC50" s="7">
        <v>480.0</v>
      </c>
      <c r="AD50" s="7">
        <v>554.0</v>
      </c>
      <c r="AE50" s="7">
        <v>828.0</v>
      </c>
      <c r="AF50" s="7">
        <v>987.0</v>
      </c>
      <c r="AG50" s="7">
        <v>923.0</v>
      </c>
      <c r="AH50" s="7">
        <v>113.0</v>
      </c>
      <c r="AI50" s="7">
        <v>141.0</v>
      </c>
      <c r="AJ50" s="7">
        <v>348.0</v>
      </c>
      <c r="AK50" s="7">
        <v>252.0</v>
      </c>
      <c r="AL50" s="7">
        <v>367.0</v>
      </c>
      <c r="AM50" s="7">
        <v>375.0</v>
      </c>
      <c r="AN50" s="7">
        <v>945.0</v>
      </c>
      <c r="AO50" s="7">
        <v>741.0</v>
      </c>
    </row>
    <row r="51" ht="15.0" customHeight="1">
      <c r="K51" s="7">
        <v>275.0</v>
      </c>
      <c r="L51" s="7">
        <v>60.0</v>
      </c>
      <c r="M51" s="7">
        <v>194.0</v>
      </c>
      <c r="N51" s="7">
        <v>265.0</v>
      </c>
      <c r="O51" s="7">
        <v>135.0</v>
      </c>
      <c r="P51" s="7">
        <v>873.0</v>
      </c>
      <c r="Q51" s="7">
        <v>133.0</v>
      </c>
      <c r="R51" s="7">
        <v>630.0</v>
      </c>
      <c r="S51" s="7">
        <v>301.0</v>
      </c>
      <c r="T51" s="7">
        <v>499.0</v>
      </c>
      <c r="U51" s="7">
        <v>313.0</v>
      </c>
      <c r="V51" s="7">
        <v>1000.0</v>
      </c>
      <c r="W51" s="7">
        <v>544.0</v>
      </c>
      <c r="X51" s="7">
        <v>97.0</v>
      </c>
      <c r="Y51" s="7">
        <v>866.0</v>
      </c>
      <c r="Z51" s="7">
        <v>467.0</v>
      </c>
      <c r="AA51" s="7">
        <v>478.0</v>
      </c>
      <c r="AB51" s="7">
        <v>186.0</v>
      </c>
      <c r="AC51" s="7">
        <v>658.0</v>
      </c>
      <c r="AD51" s="7">
        <v>71.0</v>
      </c>
      <c r="AE51" s="7">
        <v>544.0</v>
      </c>
      <c r="AF51" s="7">
        <v>880.0</v>
      </c>
      <c r="AG51" s="7">
        <v>566.0</v>
      </c>
      <c r="AH51" s="7">
        <v>51.0</v>
      </c>
      <c r="AI51" s="7">
        <v>872.0</v>
      </c>
      <c r="AJ51" s="7">
        <v>991.0</v>
      </c>
      <c r="AK51" s="7">
        <v>908.0</v>
      </c>
      <c r="AL51" s="7">
        <v>420.0</v>
      </c>
      <c r="AM51" s="7">
        <v>867.0</v>
      </c>
      <c r="AN51" s="7">
        <v>178.0</v>
      </c>
      <c r="AO51" s="7">
        <v>867.0</v>
      </c>
    </row>
    <row r="52" ht="15.0" customHeight="1">
      <c r="K52" s="7">
        <v>423.0</v>
      </c>
      <c r="L52" s="7">
        <v>220.0</v>
      </c>
      <c r="M52" s="7">
        <v>620.0</v>
      </c>
      <c r="N52" s="7">
        <v>226.0</v>
      </c>
      <c r="O52" s="7">
        <v>544.0</v>
      </c>
      <c r="P52" s="7">
        <v>82.0</v>
      </c>
      <c r="Q52" s="7">
        <v>845.0</v>
      </c>
      <c r="R52" s="7">
        <v>583.0</v>
      </c>
      <c r="S52" s="7">
        <v>375.0</v>
      </c>
      <c r="T52" s="7">
        <v>526.0</v>
      </c>
      <c r="U52" s="7">
        <v>159.0</v>
      </c>
      <c r="V52" s="7">
        <v>871.0</v>
      </c>
      <c r="W52" s="7">
        <v>572.0</v>
      </c>
      <c r="X52" s="7">
        <v>113.0</v>
      </c>
      <c r="Y52" s="7">
        <v>562.0</v>
      </c>
      <c r="Z52" s="7">
        <v>264.0</v>
      </c>
      <c r="AA52" s="7">
        <v>839.0</v>
      </c>
      <c r="AB52" s="7">
        <v>531.0</v>
      </c>
      <c r="AC52" s="7">
        <v>800.0</v>
      </c>
      <c r="AD52" s="7">
        <v>835.0</v>
      </c>
      <c r="AE52" s="7">
        <v>705.0</v>
      </c>
      <c r="AF52" s="7">
        <v>612.0</v>
      </c>
      <c r="AG52" s="7">
        <v>967.0</v>
      </c>
      <c r="AH52" s="7">
        <v>893.0</v>
      </c>
      <c r="AI52" s="7">
        <v>522.0</v>
      </c>
      <c r="AJ52" s="7">
        <v>821.0</v>
      </c>
      <c r="AK52" s="7">
        <v>595.0</v>
      </c>
      <c r="AL52" s="7">
        <v>318.0</v>
      </c>
      <c r="AM52" s="7">
        <v>601.0</v>
      </c>
      <c r="AN52" s="7">
        <v>592.0</v>
      </c>
      <c r="AO52" s="7">
        <v>190.0</v>
      </c>
    </row>
    <row r="53" ht="15.0" customHeight="1">
      <c r="K53" s="7">
        <v>884.0</v>
      </c>
      <c r="L53" s="7">
        <v>524.0</v>
      </c>
      <c r="M53" s="7">
        <v>264.0</v>
      </c>
      <c r="N53" s="7">
        <v>501.0</v>
      </c>
      <c r="O53" s="7">
        <v>53.0</v>
      </c>
      <c r="P53" s="7">
        <v>887.0</v>
      </c>
      <c r="Q53" s="7">
        <v>537.0</v>
      </c>
      <c r="R53" s="7">
        <v>648.0</v>
      </c>
      <c r="S53" s="7">
        <v>713.0</v>
      </c>
      <c r="T53" s="7">
        <v>284.0</v>
      </c>
      <c r="U53" s="7">
        <v>54.0</v>
      </c>
      <c r="V53" s="7">
        <v>991.0</v>
      </c>
      <c r="W53" s="7">
        <v>783.0</v>
      </c>
      <c r="X53" s="7">
        <v>294.0</v>
      </c>
      <c r="Y53" s="7">
        <v>493.0</v>
      </c>
      <c r="Z53" s="7">
        <v>525.0</v>
      </c>
      <c r="AA53" s="7">
        <v>201.0</v>
      </c>
      <c r="AB53" s="7">
        <v>882.0</v>
      </c>
      <c r="AC53" s="7">
        <v>190.0</v>
      </c>
      <c r="AD53" s="7">
        <v>613.0</v>
      </c>
      <c r="AE53" s="7">
        <v>823.0</v>
      </c>
      <c r="AF53" s="7">
        <v>300.0</v>
      </c>
      <c r="AG53" s="7">
        <v>760.0</v>
      </c>
      <c r="AH53" s="7">
        <v>285.0</v>
      </c>
      <c r="AI53" s="7">
        <v>215.0</v>
      </c>
      <c r="AJ53" s="7">
        <v>456.0</v>
      </c>
      <c r="AK53" s="7">
        <v>973.0</v>
      </c>
      <c r="AL53" s="7">
        <v>645.0</v>
      </c>
      <c r="AM53" s="7">
        <v>621.0</v>
      </c>
      <c r="AN53" s="7">
        <v>980.0</v>
      </c>
      <c r="AO53" s="7">
        <v>940.0</v>
      </c>
    </row>
    <row r="54" ht="15.0" customHeight="1">
      <c r="K54" s="7">
        <v>465.0</v>
      </c>
      <c r="L54" s="7">
        <v>559.0</v>
      </c>
      <c r="M54" s="7">
        <v>404.0</v>
      </c>
      <c r="N54" s="7">
        <v>571.0</v>
      </c>
      <c r="O54" s="7">
        <v>697.0</v>
      </c>
      <c r="P54" s="7">
        <v>504.0</v>
      </c>
      <c r="Q54" s="7">
        <v>710.0</v>
      </c>
      <c r="R54" s="7">
        <v>113.0</v>
      </c>
      <c r="S54" s="7">
        <v>613.0</v>
      </c>
      <c r="T54" s="7">
        <v>945.0</v>
      </c>
      <c r="U54" s="7">
        <v>251.0</v>
      </c>
      <c r="V54" s="7">
        <v>211.0</v>
      </c>
      <c r="W54" s="7">
        <v>480.0</v>
      </c>
      <c r="X54" s="7">
        <v>214.0</v>
      </c>
      <c r="Y54" s="7">
        <v>972.0</v>
      </c>
      <c r="Z54" s="7">
        <v>651.0</v>
      </c>
      <c r="AA54" s="7">
        <v>123.0</v>
      </c>
      <c r="AB54" s="7">
        <v>412.0</v>
      </c>
      <c r="AC54" s="7">
        <v>445.0</v>
      </c>
      <c r="AD54" s="7">
        <v>786.0</v>
      </c>
      <c r="AE54" s="7">
        <v>603.0</v>
      </c>
      <c r="AF54" s="7">
        <v>944.0</v>
      </c>
      <c r="AG54" s="7">
        <v>628.0</v>
      </c>
      <c r="AH54" s="7">
        <v>520.0</v>
      </c>
      <c r="AI54" s="7">
        <v>256.0</v>
      </c>
      <c r="AJ54" s="7">
        <v>234.0</v>
      </c>
      <c r="AK54" s="7">
        <v>458.0</v>
      </c>
      <c r="AL54" s="7">
        <v>832.0</v>
      </c>
      <c r="AM54" s="7">
        <v>425.0</v>
      </c>
      <c r="AN54" s="7">
        <v>802.0</v>
      </c>
      <c r="AO54" s="7">
        <v>206.0</v>
      </c>
    </row>
    <row r="55" ht="15.0" customHeight="1">
      <c r="K55" s="7">
        <v>459.0</v>
      </c>
      <c r="L55" s="7">
        <v>379.0</v>
      </c>
      <c r="M55" s="7">
        <v>758.0</v>
      </c>
      <c r="N55" s="7">
        <v>93.0</v>
      </c>
      <c r="O55" s="7">
        <v>316.0</v>
      </c>
      <c r="P55" s="7">
        <v>935.0</v>
      </c>
      <c r="Q55" s="7">
        <v>442.0</v>
      </c>
      <c r="R55" s="7">
        <v>527.0</v>
      </c>
      <c r="S55" s="7">
        <v>195.0</v>
      </c>
      <c r="T55" s="7">
        <v>73.0</v>
      </c>
      <c r="U55" s="7">
        <v>159.0</v>
      </c>
      <c r="V55" s="7">
        <v>370.0</v>
      </c>
      <c r="W55" s="7">
        <v>103.0</v>
      </c>
      <c r="X55" s="7">
        <v>808.0</v>
      </c>
      <c r="Y55" s="7">
        <v>134.0</v>
      </c>
      <c r="Z55" s="7">
        <v>945.0</v>
      </c>
      <c r="AA55" s="7">
        <v>701.0</v>
      </c>
      <c r="AB55" s="7">
        <v>600.0</v>
      </c>
      <c r="AC55" s="7">
        <v>896.0</v>
      </c>
      <c r="AD55" s="7">
        <v>749.0</v>
      </c>
      <c r="AE55" s="7">
        <v>382.0</v>
      </c>
      <c r="AF55" s="7">
        <v>552.0</v>
      </c>
      <c r="AG55" s="7">
        <v>998.0</v>
      </c>
      <c r="AH55" s="7">
        <v>950.0</v>
      </c>
      <c r="AI55" s="7">
        <v>201.0</v>
      </c>
      <c r="AJ55" s="7">
        <v>577.0</v>
      </c>
      <c r="AK55" s="7">
        <v>64.0</v>
      </c>
      <c r="AL55" s="7">
        <v>699.0</v>
      </c>
      <c r="AM55" s="7">
        <v>539.0</v>
      </c>
      <c r="AN55" s="7">
        <v>677.0</v>
      </c>
      <c r="AO55" s="7">
        <v>656.0</v>
      </c>
    </row>
    <row r="56" ht="15.0" customHeight="1">
      <c r="K56" s="7">
        <v>884.0</v>
      </c>
      <c r="L56" s="7">
        <v>757.0</v>
      </c>
      <c r="M56" s="7">
        <v>197.0</v>
      </c>
      <c r="N56" s="7">
        <v>201.0</v>
      </c>
      <c r="O56" s="7">
        <v>960.0</v>
      </c>
      <c r="P56" s="7">
        <v>165.0</v>
      </c>
      <c r="Q56" s="7">
        <v>845.0</v>
      </c>
      <c r="R56" s="7">
        <v>497.0</v>
      </c>
      <c r="S56" s="7">
        <v>400.0</v>
      </c>
      <c r="T56" s="7">
        <v>427.0</v>
      </c>
      <c r="U56" s="7">
        <v>630.0</v>
      </c>
      <c r="V56" s="7">
        <v>969.0</v>
      </c>
      <c r="W56" s="7">
        <v>678.0</v>
      </c>
      <c r="X56" s="7">
        <v>892.0</v>
      </c>
      <c r="Y56" s="7">
        <v>582.0</v>
      </c>
      <c r="Z56" s="7">
        <v>781.0</v>
      </c>
      <c r="AA56" s="7">
        <v>741.0</v>
      </c>
      <c r="AB56" s="7">
        <v>123.0</v>
      </c>
      <c r="AC56" s="7">
        <v>254.0</v>
      </c>
      <c r="AD56" s="7">
        <v>484.0</v>
      </c>
      <c r="AE56" s="7">
        <v>470.0</v>
      </c>
      <c r="AF56" s="7">
        <v>799.0</v>
      </c>
      <c r="AG56" s="7">
        <v>142.0</v>
      </c>
      <c r="AH56" s="7">
        <v>733.0</v>
      </c>
      <c r="AI56" s="7">
        <v>928.0</v>
      </c>
      <c r="AJ56" s="7">
        <v>923.0</v>
      </c>
      <c r="AK56" s="7">
        <v>829.0</v>
      </c>
      <c r="AL56" s="7">
        <v>834.0</v>
      </c>
      <c r="AM56" s="7">
        <v>233.0</v>
      </c>
      <c r="AN56" s="7">
        <v>767.0</v>
      </c>
      <c r="AO56" s="7">
        <v>780.0</v>
      </c>
    </row>
    <row r="57" ht="15.0" customHeight="1">
      <c r="K57" s="7">
        <v>378.0</v>
      </c>
      <c r="L57" s="7">
        <v>115.0</v>
      </c>
      <c r="M57" s="7">
        <v>303.0</v>
      </c>
      <c r="N57" s="7">
        <v>894.0</v>
      </c>
      <c r="O57" s="7">
        <v>469.0</v>
      </c>
      <c r="P57" s="7">
        <v>981.0</v>
      </c>
      <c r="Q57" s="7">
        <v>628.0</v>
      </c>
      <c r="R57" s="7">
        <v>805.0</v>
      </c>
      <c r="S57" s="7">
        <v>628.0</v>
      </c>
      <c r="T57" s="7">
        <v>526.0</v>
      </c>
      <c r="U57" s="7">
        <v>133.0</v>
      </c>
      <c r="V57" s="7">
        <v>436.0</v>
      </c>
      <c r="W57" s="7">
        <v>88.0</v>
      </c>
      <c r="X57" s="7">
        <v>884.0</v>
      </c>
      <c r="Y57" s="7">
        <v>132.0</v>
      </c>
      <c r="Z57" s="7">
        <v>826.0</v>
      </c>
      <c r="AA57" s="7">
        <v>306.0</v>
      </c>
      <c r="AB57" s="7">
        <v>447.0</v>
      </c>
      <c r="AC57" s="7">
        <v>647.0</v>
      </c>
      <c r="AD57" s="7">
        <v>659.0</v>
      </c>
      <c r="AE57" s="7">
        <v>705.0</v>
      </c>
      <c r="AF57" s="7">
        <v>519.0</v>
      </c>
      <c r="AG57" s="7">
        <v>495.0</v>
      </c>
      <c r="AH57" s="7">
        <v>532.0</v>
      </c>
      <c r="AI57" s="7">
        <v>210.0</v>
      </c>
      <c r="AJ57" s="7">
        <v>355.0</v>
      </c>
      <c r="AK57" s="7">
        <v>818.0</v>
      </c>
      <c r="AL57" s="7">
        <v>946.0</v>
      </c>
      <c r="AM57" s="7">
        <v>373.0</v>
      </c>
      <c r="AN57" s="7">
        <v>445.0</v>
      </c>
      <c r="AO57" s="7">
        <v>799.0</v>
      </c>
    </row>
    <row r="58" ht="15.0" customHeight="1">
      <c r="K58" s="7">
        <v>821.0</v>
      </c>
      <c r="L58" s="7">
        <v>647.0</v>
      </c>
      <c r="M58" s="7">
        <v>92.0</v>
      </c>
      <c r="N58" s="7">
        <v>850.0</v>
      </c>
      <c r="O58" s="7">
        <v>550.0</v>
      </c>
      <c r="P58" s="7">
        <v>390.0</v>
      </c>
      <c r="Q58" s="7">
        <v>413.0</v>
      </c>
      <c r="R58" s="7">
        <v>848.0</v>
      </c>
      <c r="S58" s="7">
        <v>616.0</v>
      </c>
      <c r="T58" s="7">
        <v>703.0</v>
      </c>
      <c r="U58" s="7">
        <v>962.0</v>
      </c>
      <c r="V58" s="7">
        <v>982.0</v>
      </c>
      <c r="W58" s="7">
        <v>725.0</v>
      </c>
      <c r="X58" s="7">
        <v>551.0</v>
      </c>
      <c r="Y58" s="7">
        <v>623.0</v>
      </c>
      <c r="Z58" s="7">
        <v>845.0</v>
      </c>
      <c r="AA58" s="7">
        <v>846.0</v>
      </c>
      <c r="AB58" s="7">
        <v>662.0</v>
      </c>
      <c r="AC58" s="7">
        <v>889.0</v>
      </c>
      <c r="AD58" s="7">
        <v>645.0</v>
      </c>
      <c r="AE58" s="7">
        <v>255.0</v>
      </c>
      <c r="AF58" s="7">
        <v>105.0</v>
      </c>
      <c r="AG58" s="7">
        <v>607.0</v>
      </c>
      <c r="AH58" s="7">
        <v>126.0</v>
      </c>
      <c r="AI58" s="7">
        <v>54.0</v>
      </c>
      <c r="AJ58" s="7">
        <v>591.0</v>
      </c>
      <c r="AK58" s="7">
        <v>766.0</v>
      </c>
      <c r="AL58" s="7">
        <v>895.0</v>
      </c>
      <c r="AM58" s="7">
        <v>174.0</v>
      </c>
      <c r="AN58" s="7">
        <v>744.0</v>
      </c>
      <c r="AO58" s="7">
        <v>146.0</v>
      </c>
    </row>
    <row r="59" ht="15.0" customHeight="1">
      <c r="K59" s="7">
        <v>362.0</v>
      </c>
      <c r="L59" s="7">
        <v>390.0</v>
      </c>
      <c r="M59" s="7">
        <v>855.0</v>
      </c>
      <c r="N59" s="7">
        <v>257.0</v>
      </c>
      <c r="O59" s="7">
        <v>887.0</v>
      </c>
      <c r="P59" s="7">
        <v>478.0</v>
      </c>
      <c r="Q59" s="7">
        <v>866.0</v>
      </c>
      <c r="R59" s="7">
        <v>199.0</v>
      </c>
      <c r="S59" s="7">
        <v>175.0</v>
      </c>
      <c r="T59" s="7">
        <v>855.0</v>
      </c>
      <c r="U59" s="7">
        <v>186.0</v>
      </c>
      <c r="V59" s="7">
        <v>52.0</v>
      </c>
      <c r="W59" s="7">
        <v>309.0</v>
      </c>
      <c r="X59" s="7">
        <v>89.0</v>
      </c>
      <c r="Y59" s="7">
        <v>447.0</v>
      </c>
      <c r="Z59" s="7">
        <v>514.0</v>
      </c>
      <c r="AA59" s="7">
        <v>306.0</v>
      </c>
      <c r="AB59" s="7">
        <v>397.0</v>
      </c>
      <c r="AC59" s="7">
        <v>647.0</v>
      </c>
      <c r="AD59" s="7">
        <v>118.0</v>
      </c>
      <c r="AE59" s="7">
        <v>714.0</v>
      </c>
      <c r="AF59" s="7">
        <v>418.0</v>
      </c>
      <c r="AG59" s="7">
        <v>354.0</v>
      </c>
      <c r="AH59" s="7">
        <v>351.0</v>
      </c>
      <c r="AI59" s="7">
        <v>423.0</v>
      </c>
      <c r="AJ59" s="7">
        <v>129.0</v>
      </c>
      <c r="AK59" s="7">
        <v>640.0</v>
      </c>
      <c r="AL59" s="7">
        <v>518.0</v>
      </c>
      <c r="AM59" s="7">
        <v>877.0</v>
      </c>
      <c r="AN59" s="7">
        <v>986.0</v>
      </c>
      <c r="AO59" s="7">
        <v>361.0</v>
      </c>
    </row>
    <row r="60" ht="15.0" customHeight="1">
      <c r="K60" s="7">
        <v>779.0</v>
      </c>
      <c r="L60" s="7">
        <v>610.0</v>
      </c>
      <c r="M60" s="7">
        <v>281.0</v>
      </c>
      <c r="N60" s="7">
        <v>679.0</v>
      </c>
      <c r="O60" s="7">
        <v>660.0</v>
      </c>
      <c r="P60" s="7">
        <v>627.0</v>
      </c>
      <c r="Q60" s="7">
        <v>610.0</v>
      </c>
      <c r="R60" s="7">
        <v>298.0</v>
      </c>
      <c r="S60" s="7">
        <v>978.0</v>
      </c>
      <c r="T60" s="7">
        <v>809.0</v>
      </c>
      <c r="U60" s="7">
        <v>878.0</v>
      </c>
      <c r="V60" s="7">
        <v>92.0</v>
      </c>
      <c r="W60" s="7">
        <v>642.0</v>
      </c>
      <c r="X60" s="7">
        <v>276.0</v>
      </c>
      <c r="Y60" s="7">
        <v>444.0</v>
      </c>
      <c r="Z60" s="7">
        <v>812.0</v>
      </c>
      <c r="AA60" s="7">
        <v>467.0</v>
      </c>
      <c r="AB60" s="7">
        <v>590.0</v>
      </c>
      <c r="AC60" s="7">
        <v>963.0</v>
      </c>
      <c r="AD60" s="7">
        <v>687.0</v>
      </c>
      <c r="AE60" s="7">
        <v>411.0</v>
      </c>
      <c r="AF60" s="7">
        <v>528.0</v>
      </c>
      <c r="AG60" s="7">
        <v>78.0</v>
      </c>
      <c r="AH60" s="7">
        <v>782.0</v>
      </c>
      <c r="AI60" s="7">
        <v>877.0</v>
      </c>
      <c r="AJ60" s="7">
        <v>277.0</v>
      </c>
      <c r="AK60" s="7">
        <v>361.0</v>
      </c>
      <c r="AL60" s="7">
        <v>114.0</v>
      </c>
      <c r="AM60" s="7">
        <v>490.0</v>
      </c>
      <c r="AN60" s="7">
        <v>538.0</v>
      </c>
      <c r="AO60" s="7">
        <v>771.0</v>
      </c>
    </row>
    <row r="61" ht="15.0" customHeight="1">
      <c r="K61" s="7">
        <v>311.0</v>
      </c>
      <c r="L61" s="7">
        <v>825.0</v>
      </c>
      <c r="M61" s="7">
        <v>566.0</v>
      </c>
      <c r="N61" s="7">
        <v>772.0</v>
      </c>
      <c r="O61" s="7">
        <v>750.0</v>
      </c>
      <c r="P61" s="7">
        <v>726.0</v>
      </c>
      <c r="Q61" s="7">
        <v>777.0</v>
      </c>
      <c r="R61" s="7">
        <v>281.0</v>
      </c>
      <c r="S61" s="7">
        <v>760.0</v>
      </c>
      <c r="T61" s="7">
        <v>650.0</v>
      </c>
      <c r="U61" s="7">
        <v>695.0</v>
      </c>
      <c r="V61" s="7">
        <v>823.0</v>
      </c>
      <c r="W61" s="7">
        <v>655.0</v>
      </c>
      <c r="X61" s="7">
        <v>992.0</v>
      </c>
      <c r="Y61" s="7">
        <v>152.0</v>
      </c>
      <c r="Z61" s="7">
        <v>712.0</v>
      </c>
      <c r="AA61" s="7">
        <v>687.0</v>
      </c>
      <c r="AB61" s="7">
        <v>399.0</v>
      </c>
      <c r="AC61" s="7">
        <v>284.0</v>
      </c>
      <c r="AD61" s="7">
        <v>141.0</v>
      </c>
      <c r="AE61" s="7">
        <v>69.0</v>
      </c>
      <c r="AF61" s="7">
        <v>649.0</v>
      </c>
      <c r="AG61" s="7">
        <v>158.0</v>
      </c>
      <c r="AH61" s="7">
        <v>446.0</v>
      </c>
      <c r="AI61" s="7">
        <v>164.0</v>
      </c>
      <c r="AJ61" s="7">
        <v>502.0</v>
      </c>
      <c r="AK61" s="7">
        <v>327.0</v>
      </c>
      <c r="AL61" s="7">
        <v>808.0</v>
      </c>
      <c r="AM61" s="7">
        <v>183.0</v>
      </c>
      <c r="AN61" s="7">
        <v>855.0</v>
      </c>
      <c r="AO61" s="7">
        <v>82.0</v>
      </c>
    </row>
    <row r="62" ht="15.0" customHeight="1">
      <c r="K62" s="7">
        <v>731.0</v>
      </c>
      <c r="L62" s="7">
        <v>91.0</v>
      </c>
      <c r="M62" s="7">
        <v>53.0</v>
      </c>
      <c r="N62" s="7">
        <v>203.0</v>
      </c>
      <c r="O62" s="7">
        <v>428.0</v>
      </c>
      <c r="P62" s="7">
        <v>411.0</v>
      </c>
      <c r="Q62" s="7">
        <v>630.0</v>
      </c>
      <c r="R62" s="7">
        <v>196.0</v>
      </c>
      <c r="S62" s="7">
        <v>766.0</v>
      </c>
      <c r="T62" s="7">
        <v>587.0</v>
      </c>
      <c r="U62" s="7">
        <v>199.0</v>
      </c>
      <c r="V62" s="7">
        <v>849.0</v>
      </c>
      <c r="W62" s="7">
        <v>980.0</v>
      </c>
      <c r="X62" s="7">
        <v>868.0</v>
      </c>
      <c r="Y62" s="7">
        <v>135.0</v>
      </c>
      <c r="Z62" s="7">
        <v>447.0</v>
      </c>
      <c r="AA62" s="7">
        <v>484.0</v>
      </c>
      <c r="AB62" s="7">
        <v>670.0</v>
      </c>
      <c r="AC62" s="7">
        <v>81.0</v>
      </c>
      <c r="AD62" s="7">
        <v>630.0</v>
      </c>
      <c r="AE62" s="7">
        <v>579.0</v>
      </c>
      <c r="AF62" s="7">
        <v>412.0</v>
      </c>
      <c r="AG62" s="7">
        <v>970.0</v>
      </c>
      <c r="AH62" s="7">
        <v>132.0</v>
      </c>
      <c r="AI62" s="7">
        <v>646.0</v>
      </c>
      <c r="AJ62" s="7">
        <v>115.0</v>
      </c>
      <c r="AK62" s="7">
        <v>88.0</v>
      </c>
      <c r="AL62" s="7">
        <v>468.0</v>
      </c>
      <c r="AM62" s="7">
        <v>417.0</v>
      </c>
      <c r="AN62" s="7">
        <v>781.0</v>
      </c>
      <c r="AO62" s="7">
        <v>403.0</v>
      </c>
    </row>
    <row r="63" ht="15.0" customHeight="1">
      <c r="K63" s="7">
        <v>136.0</v>
      </c>
      <c r="L63" s="7">
        <v>96.0</v>
      </c>
      <c r="M63" s="7">
        <v>278.0</v>
      </c>
      <c r="N63" s="7">
        <v>611.0</v>
      </c>
      <c r="O63" s="7">
        <v>548.0</v>
      </c>
      <c r="P63" s="7">
        <v>472.0</v>
      </c>
      <c r="Q63" s="7">
        <v>750.0</v>
      </c>
      <c r="R63" s="7">
        <v>315.0</v>
      </c>
      <c r="S63" s="7">
        <v>377.0</v>
      </c>
      <c r="T63" s="7">
        <v>874.0</v>
      </c>
      <c r="U63" s="7">
        <v>396.0</v>
      </c>
      <c r="V63" s="7">
        <v>473.0</v>
      </c>
      <c r="W63" s="7">
        <v>486.0</v>
      </c>
      <c r="X63" s="7">
        <v>964.0</v>
      </c>
      <c r="Y63" s="7">
        <v>978.0</v>
      </c>
      <c r="Z63" s="7">
        <v>383.0</v>
      </c>
      <c r="AA63" s="7">
        <v>758.0</v>
      </c>
      <c r="AB63" s="7">
        <v>400.0</v>
      </c>
      <c r="AC63" s="7">
        <v>633.0</v>
      </c>
      <c r="AD63" s="7">
        <v>619.0</v>
      </c>
      <c r="AE63" s="7">
        <v>313.0</v>
      </c>
      <c r="AF63" s="7">
        <v>847.0</v>
      </c>
      <c r="AG63" s="7">
        <v>940.0</v>
      </c>
      <c r="AH63" s="7">
        <v>217.0</v>
      </c>
      <c r="AI63" s="7">
        <v>377.0</v>
      </c>
      <c r="AJ63" s="7">
        <v>864.0</v>
      </c>
      <c r="AK63" s="7">
        <v>527.0</v>
      </c>
      <c r="AL63" s="7">
        <v>532.0</v>
      </c>
      <c r="AM63" s="7">
        <v>987.0</v>
      </c>
      <c r="AN63" s="7">
        <v>101.0</v>
      </c>
      <c r="AO63" s="7">
        <v>919.0</v>
      </c>
    </row>
    <row r="64" ht="15.0" customHeight="1">
      <c r="K64" s="7">
        <v>298.0</v>
      </c>
      <c r="L64" s="7">
        <v>747.0</v>
      </c>
      <c r="M64" s="7">
        <v>770.0</v>
      </c>
      <c r="N64" s="7">
        <v>616.0</v>
      </c>
      <c r="O64" s="7">
        <v>189.0</v>
      </c>
      <c r="P64" s="7">
        <v>108.0</v>
      </c>
      <c r="Q64" s="7">
        <v>925.0</v>
      </c>
      <c r="R64" s="7">
        <v>709.0</v>
      </c>
      <c r="S64" s="7">
        <v>296.0</v>
      </c>
      <c r="T64" s="7">
        <v>927.0</v>
      </c>
      <c r="U64" s="7">
        <v>599.0</v>
      </c>
      <c r="V64" s="7">
        <v>880.0</v>
      </c>
      <c r="W64" s="7">
        <v>312.0</v>
      </c>
      <c r="X64" s="7">
        <v>384.0</v>
      </c>
      <c r="Y64" s="7">
        <v>426.0</v>
      </c>
      <c r="Z64" s="7">
        <v>733.0</v>
      </c>
      <c r="AA64" s="7">
        <v>575.0</v>
      </c>
      <c r="AB64" s="7">
        <v>541.0</v>
      </c>
      <c r="AC64" s="7">
        <v>585.0</v>
      </c>
      <c r="AD64" s="7">
        <v>623.0</v>
      </c>
      <c r="AE64" s="7">
        <v>521.0</v>
      </c>
      <c r="AF64" s="7">
        <v>445.0</v>
      </c>
      <c r="AG64" s="7">
        <v>592.0</v>
      </c>
      <c r="AH64" s="7">
        <v>586.0</v>
      </c>
      <c r="AI64" s="7">
        <v>422.0</v>
      </c>
      <c r="AJ64" s="7">
        <v>204.0</v>
      </c>
      <c r="AK64" s="7">
        <v>574.0</v>
      </c>
      <c r="AL64" s="7">
        <v>706.0</v>
      </c>
      <c r="AM64" s="7">
        <v>657.0</v>
      </c>
      <c r="AN64" s="7">
        <v>343.0</v>
      </c>
      <c r="AO64" s="7">
        <v>353.0</v>
      </c>
    </row>
    <row r="65" ht="15.0" customHeight="1">
      <c r="K65" s="7">
        <v>743.0</v>
      </c>
      <c r="L65" s="7">
        <v>354.0</v>
      </c>
      <c r="M65" s="7">
        <v>213.0</v>
      </c>
      <c r="N65" s="7">
        <v>435.0</v>
      </c>
      <c r="O65" s="7">
        <v>993.0</v>
      </c>
      <c r="P65" s="7">
        <v>465.0</v>
      </c>
      <c r="Q65" s="7">
        <v>502.0</v>
      </c>
      <c r="R65" s="7">
        <v>586.0</v>
      </c>
      <c r="S65" s="7">
        <v>581.0</v>
      </c>
      <c r="T65" s="7">
        <v>691.0</v>
      </c>
      <c r="U65" s="7">
        <v>368.0</v>
      </c>
      <c r="V65" s="7">
        <v>999.0</v>
      </c>
      <c r="W65" s="7">
        <v>800.0</v>
      </c>
      <c r="X65" s="7">
        <v>425.0</v>
      </c>
      <c r="Y65" s="7">
        <v>892.0</v>
      </c>
      <c r="Z65" s="7">
        <v>682.0</v>
      </c>
      <c r="AA65" s="7">
        <v>679.0</v>
      </c>
      <c r="AB65" s="7">
        <v>434.0</v>
      </c>
      <c r="AC65" s="7">
        <v>959.0</v>
      </c>
      <c r="AD65" s="7">
        <v>692.0</v>
      </c>
      <c r="AE65" s="7">
        <v>479.0</v>
      </c>
      <c r="AF65" s="7">
        <v>88.0</v>
      </c>
      <c r="AG65" s="7">
        <v>176.0</v>
      </c>
      <c r="AH65" s="7">
        <v>555.0</v>
      </c>
      <c r="AI65" s="7">
        <v>636.0</v>
      </c>
      <c r="AJ65" s="7">
        <v>256.0</v>
      </c>
      <c r="AK65" s="7">
        <v>140.0</v>
      </c>
      <c r="AL65" s="7">
        <v>587.0</v>
      </c>
      <c r="AM65" s="7">
        <v>218.0</v>
      </c>
      <c r="AN65" s="7">
        <v>321.0</v>
      </c>
      <c r="AO65" s="7">
        <v>669.0</v>
      </c>
    </row>
    <row r="66" ht="15.0" customHeight="1">
      <c r="K66" s="7">
        <v>457.0</v>
      </c>
      <c r="L66" s="7">
        <v>946.0</v>
      </c>
      <c r="M66" s="7">
        <v>369.0</v>
      </c>
      <c r="N66" s="7">
        <v>631.0</v>
      </c>
      <c r="O66" s="7">
        <v>578.0</v>
      </c>
      <c r="P66" s="7">
        <v>504.0</v>
      </c>
      <c r="Q66" s="7">
        <v>994.0</v>
      </c>
      <c r="R66" s="7">
        <v>438.0</v>
      </c>
      <c r="S66" s="7">
        <v>143.0</v>
      </c>
      <c r="T66" s="7">
        <v>390.0</v>
      </c>
      <c r="U66" s="7">
        <v>980.0</v>
      </c>
      <c r="V66" s="7">
        <v>755.0</v>
      </c>
      <c r="W66" s="7">
        <v>942.0</v>
      </c>
      <c r="X66" s="7">
        <v>828.0</v>
      </c>
      <c r="Y66" s="7">
        <v>782.0</v>
      </c>
      <c r="Z66" s="7">
        <v>838.0</v>
      </c>
      <c r="AA66" s="7">
        <v>329.0</v>
      </c>
      <c r="AB66" s="7">
        <v>451.0</v>
      </c>
      <c r="AC66" s="7">
        <v>254.0</v>
      </c>
      <c r="AD66" s="7">
        <v>854.0</v>
      </c>
      <c r="AE66" s="7">
        <v>429.0</v>
      </c>
      <c r="AF66" s="7">
        <v>956.0</v>
      </c>
      <c r="AG66" s="7">
        <v>436.0</v>
      </c>
      <c r="AH66" s="7">
        <v>849.0</v>
      </c>
      <c r="AI66" s="7">
        <v>482.0</v>
      </c>
      <c r="AJ66" s="7">
        <v>769.0</v>
      </c>
      <c r="AK66" s="7">
        <v>464.0</v>
      </c>
      <c r="AL66" s="7">
        <v>682.0</v>
      </c>
      <c r="AM66" s="7">
        <v>293.0</v>
      </c>
      <c r="AN66" s="7">
        <v>508.0</v>
      </c>
      <c r="AO66" s="7">
        <v>333.0</v>
      </c>
    </row>
    <row r="67" ht="15.0" customHeight="1">
      <c r="K67" s="7">
        <v>138.0</v>
      </c>
      <c r="L67" s="7">
        <v>121.0</v>
      </c>
      <c r="M67" s="7">
        <v>707.0</v>
      </c>
      <c r="N67" s="7">
        <v>741.0</v>
      </c>
      <c r="O67" s="7">
        <v>732.0</v>
      </c>
      <c r="P67" s="7">
        <v>305.0</v>
      </c>
      <c r="Q67" s="7">
        <v>258.0</v>
      </c>
      <c r="R67" s="7">
        <v>167.0</v>
      </c>
      <c r="S67" s="7">
        <v>941.0</v>
      </c>
      <c r="T67" s="7">
        <v>522.0</v>
      </c>
      <c r="U67" s="7">
        <v>629.0</v>
      </c>
      <c r="V67" s="7">
        <v>206.0</v>
      </c>
      <c r="W67" s="7">
        <v>364.0</v>
      </c>
      <c r="X67" s="7">
        <v>373.0</v>
      </c>
      <c r="Y67" s="7">
        <v>313.0</v>
      </c>
      <c r="Z67" s="7">
        <v>126.0</v>
      </c>
      <c r="AA67" s="7">
        <v>329.0</v>
      </c>
      <c r="AB67" s="7">
        <v>324.0</v>
      </c>
      <c r="AC67" s="7">
        <v>535.0</v>
      </c>
      <c r="AD67" s="7">
        <v>703.0</v>
      </c>
      <c r="AE67" s="7">
        <v>787.0</v>
      </c>
      <c r="AF67" s="7">
        <v>605.0</v>
      </c>
      <c r="AG67" s="7">
        <v>671.0</v>
      </c>
      <c r="AH67" s="7">
        <v>172.0</v>
      </c>
      <c r="AI67" s="7">
        <v>517.0</v>
      </c>
      <c r="AJ67" s="7">
        <v>785.0</v>
      </c>
      <c r="AK67" s="7">
        <v>450.0</v>
      </c>
      <c r="AL67" s="7">
        <v>914.0</v>
      </c>
      <c r="AM67" s="7">
        <v>480.0</v>
      </c>
      <c r="AN67" s="7">
        <v>610.0</v>
      </c>
      <c r="AO67" s="7">
        <v>695.0</v>
      </c>
    </row>
    <row r="68" ht="15.0" customHeight="1">
      <c r="K68" s="7">
        <v>928.0</v>
      </c>
      <c r="L68" s="7">
        <v>836.0</v>
      </c>
      <c r="M68" s="7">
        <v>943.0</v>
      </c>
      <c r="N68" s="7">
        <v>273.0</v>
      </c>
      <c r="O68" s="7">
        <v>625.0</v>
      </c>
      <c r="P68" s="7">
        <v>632.0</v>
      </c>
      <c r="Q68" s="7">
        <v>81.0</v>
      </c>
      <c r="R68" s="7">
        <v>656.0</v>
      </c>
      <c r="S68" s="7">
        <v>336.0</v>
      </c>
      <c r="T68" s="7">
        <v>603.0</v>
      </c>
      <c r="U68" s="7">
        <v>340.0</v>
      </c>
      <c r="V68" s="7">
        <v>999.0</v>
      </c>
      <c r="W68" s="7">
        <v>697.0</v>
      </c>
      <c r="X68" s="7">
        <v>247.0</v>
      </c>
      <c r="Y68" s="7">
        <v>981.0</v>
      </c>
      <c r="Z68" s="7">
        <v>421.0</v>
      </c>
      <c r="AA68" s="7">
        <v>854.0</v>
      </c>
      <c r="AB68" s="7">
        <v>949.0</v>
      </c>
      <c r="AC68" s="7">
        <v>65.0</v>
      </c>
      <c r="AD68" s="7">
        <v>544.0</v>
      </c>
      <c r="AE68" s="7">
        <v>788.0</v>
      </c>
      <c r="AF68" s="7">
        <v>960.0</v>
      </c>
      <c r="AG68" s="7">
        <v>202.0</v>
      </c>
      <c r="AH68" s="7">
        <v>748.0</v>
      </c>
      <c r="AI68" s="7">
        <v>51.0</v>
      </c>
      <c r="AJ68" s="7">
        <v>948.0</v>
      </c>
      <c r="AK68" s="7">
        <v>377.0</v>
      </c>
      <c r="AL68" s="7">
        <v>342.0</v>
      </c>
      <c r="AM68" s="7">
        <v>525.0</v>
      </c>
      <c r="AN68" s="7">
        <v>150.0</v>
      </c>
      <c r="AO68" s="7">
        <v>448.0</v>
      </c>
    </row>
    <row r="69" ht="15.0" customHeight="1">
      <c r="K69" s="7">
        <v>491.0</v>
      </c>
      <c r="L69" s="7">
        <v>608.0</v>
      </c>
      <c r="M69" s="7">
        <v>495.0</v>
      </c>
      <c r="N69" s="7">
        <v>557.0</v>
      </c>
      <c r="O69" s="7">
        <v>928.0</v>
      </c>
      <c r="P69" s="7">
        <v>390.0</v>
      </c>
      <c r="Q69" s="7">
        <v>214.0</v>
      </c>
      <c r="R69" s="7">
        <v>902.0</v>
      </c>
      <c r="S69" s="7">
        <v>727.0</v>
      </c>
      <c r="T69" s="7">
        <v>720.0</v>
      </c>
      <c r="U69" s="7">
        <v>907.0</v>
      </c>
      <c r="V69" s="7">
        <v>669.0</v>
      </c>
      <c r="W69" s="7">
        <v>734.0</v>
      </c>
      <c r="X69" s="7">
        <v>650.0</v>
      </c>
      <c r="Y69" s="7">
        <v>663.0</v>
      </c>
      <c r="Z69" s="7">
        <v>558.0</v>
      </c>
      <c r="AA69" s="7">
        <v>365.0</v>
      </c>
      <c r="AB69" s="7">
        <v>453.0</v>
      </c>
      <c r="AC69" s="7">
        <v>771.0</v>
      </c>
      <c r="AD69" s="7">
        <v>675.0</v>
      </c>
      <c r="AE69" s="7">
        <v>153.0</v>
      </c>
      <c r="AF69" s="7">
        <v>312.0</v>
      </c>
      <c r="AG69" s="7">
        <v>107.0</v>
      </c>
      <c r="AH69" s="7">
        <v>910.0</v>
      </c>
      <c r="AI69" s="7">
        <v>137.0</v>
      </c>
      <c r="AJ69" s="7">
        <v>961.0</v>
      </c>
      <c r="AK69" s="7">
        <v>885.0</v>
      </c>
      <c r="AL69" s="7">
        <v>453.0</v>
      </c>
      <c r="AM69" s="7">
        <v>693.0</v>
      </c>
      <c r="AN69" s="7">
        <v>381.0</v>
      </c>
      <c r="AO69" s="7">
        <v>101.0</v>
      </c>
    </row>
    <row r="70" ht="15.0" customHeight="1">
      <c r="K70" s="7">
        <v>186.0</v>
      </c>
      <c r="L70" s="7">
        <v>410.0</v>
      </c>
      <c r="M70" s="7">
        <v>809.0</v>
      </c>
      <c r="N70" s="7">
        <v>594.0</v>
      </c>
      <c r="O70" s="7">
        <v>588.0</v>
      </c>
      <c r="P70" s="7">
        <v>821.0</v>
      </c>
      <c r="Q70" s="7">
        <v>470.0</v>
      </c>
      <c r="R70" s="7">
        <v>796.0</v>
      </c>
      <c r="S70" s="7">
        <v>688.0</v>
      </c>
      <c r="T70" s="7">
        <v>270.0</v>
      </c>
      <c r="U70" s="7">
        <v>189.0</v>
      </c>
      <c r="V70" s="7">
        <v>757.0</v>
      </c>
      <c r="W70" s="7">
        <v>859.0</v>
      </c>
      <c r="X70" s="7">
        <v>268.0</v>
      </c>
      <c r="Y70" s="7">
        <v>144.0</v>
      </c>
      <c r="Z70" s="7">
        <v>446.0</v>
      </c>
      <c r="AA70" s="7">
        <v>134.0</v>
      </c>
      <c r="AB70" s="7">
        <v>879.0</v>
      </c>
      <c r="AC70" s="7">
        <v>784.0</v>
      </c>
      <c r="AD70" s="7">
        <v>871.0</v>
      </c>
      <c r="AE70" s="7">
        <v>891.0</v>
      </c>
      <c r="AF70" s="7">
        <v>556.0</v>
      </c>
      <c r="AG70" s="7">
        <v>808.0</v>
      </c>
      <c r="AH70" s="7">
        <v>268.0</v>
      </c>
      <c r="AI70" s="7">
        <v>262.0</v>
      </c>
      <c r="AJ70" s="7">
        <v>107.0</v>
      </c>
      <c r="AK70" s="7">
        <v>110.0</v>
      </c>
      <c r="AL70" s="7">
        <v>513.0</v>
      </c>
      <c r="AM70" s="7">
        <v>779.0</v>
      </c>
      <c r="AN70" s="7">
        <v>202.0</v>
      </c>
      <c r="AO70" s="7">
        <v>419.0</v>
      </c>
    </row>
    <row r="71" ht="15.0" customHeight="1">
      <c r="K71" s="7">
        <v>952.0</v>
      </c>
      <c r="L71" s="7">
        <v>740.0</v>
      </c>
      <c r="M71" s="7">
        <v>651.0</v>
      </c>
      <c r="N71" s="7">
        <v>413.0</v>
      </c>
      <c r="O71" s="7">
        <v>806.0</v>
      </c>
      <c r="P71" s="7">
        <v>870.0</v>
      </c>
      <c r="Q71" s="7">
        <v>566.0</v>
      </c>
      <c r="R71" s="7">
        <v>124.0</v>
      </c>
      <c r="S71" s="7">
        <v>567.0</v>
      </c>
      <c r="T71" s="7">
        <v>710.0</v>
      </c>
      <c r="U71" s="7">
        <v>891.0</v>
      </c>
      <c r="V71" s="7">
        <v>451.0</v>
      </c>
      <c r="W71" s="7">
        <v>285.0</v>
      </c>
      <c r="X71" s="7">
        <v>328.0</v>
      </c>
      <c r="Y71" s="7">
        <v>898.0</v>
      </c>
      <c r="Z71" s="7">
        <v>496.0</v>
      </c>
      <c r="AA71" s="7">
        <v>329.0</v>
      </c>
      <c r="AB71" s="7">
        <v>619.0</v>
      </c>
      <c r="AC71" s="7">
        <v>899.0</v>
      </c>
      <c r="AD71" s="7">
        <v>156.0</v>
      </c>
      <c r="AE71" s="7">
        <v>497.0</v>
      </c>
      <c r="AF71" s="7">
        <v>656.0</v>
      </c>
      <c r="AG71" s="7">
        <v>519.0</v>
      </c>
      <c r="AH71" s="7">
        <v>737.0</v>
      </c>
      <c r="AI71" s="7">
        <v>566.0</v>
      </c>
      <c r="AJ71" s="7">
        <v>859.0</v>
      </c>
      <c r="AK71" s="7">
        <v>53.0</v>
      </c>
      <c r="AL71" s="7">
        <v>684.0</v>
      </c>
      <c r="AM71" s="7">
        <v>257.0</v>
      </c>
      <c r="AN71" s="7">
        <v>988.0</v>
      </c>
      <c r="AO71" s="7">
        <v>886.0</v>
      </c>
    </row>
    <row r="72" ht="15.0" customHeight="1">
      <c r="K72" s="7">
        <v>347.0</v>
      </c>
      <c r="L72" s="7">
        <v>974.0</v>
      </c>
      <c r="M72" s="7">
        <v>348.0</v>
      </c>
      <c r="N72" s="7">
        <v>159.0</v>
      </c>
      <c r="O72" s="7">
        <v>808.0</v>
      </c>
      <c r="P72" s="7">
        <v>72.0</v>
      </c>
      <c r="Q72" s="7">
        <v>687.0</v>
      </c>
      <c r="R72" s="7">
        <v>612.0</v>
      </c>
      <c r="S72" s="7">
        <v>513.0</v>
      </c>
      <c r="T72" s="7">
        <v>210.0</v>
      </c>
      <c r="U72" s="7">
        <v>64.0</v>
      </c>
      <c r="V72" s="7">
        <v>641.0</v>
      </c>
      <c r="W72" s="7">
        <v>788.0</v>
      </c>
      <c r="X72" s="7">
        <v>230.0</v>
      </c>
      <c r="Y72" s="7">
        <v>54.0</v>
      </c>
      <c r="Z72" s="7">
        <v>270.0</v>
      </c>
      <c r="AA72" s="7">
        <v>343.0</v>
      </c>
      <c r="AB72" s="7">
        <v>164.0</v>
      </c>
      <c r="AC72" s="7">
        <v>152.0</v>
      </c>
      <c r="AD72" s="7">
        <v>995.0</v>
      </c>
      <c r="AE72" s="7">
        <v>619.0</v>
      </c>
      <c r="AF72" s="7">
        <v>138.0</v>
      </c>
      <c r="AG72" s="7">
        <v>149.0</v>
      </c>
      <c r="AH72" s="7">
        <v>84.0</v>
      </c>
      <c r="AI72" s="7">
        <v>398.0</v>
      </c>
      <c r="AJ72" s="7">
        <v>630.0</v>
      </c>
      <c r="AK72" s="7">
        <v>487.0</v>
      </c>
      <c r="AL72" s="7">
        <v>425.0</v>
      </c>
      <c r="AM72" s="7">
        <v>116.0</v>
      </c>
      <c r="AN72" s="7">
        <v>177.0</v>
      </c>
      <c r="AO72" s="7">
        <v>306.0</v>
      </c>
    </row>
    <row r="73" ht="15.0" customHeight="1">
      <c r="K73" s="7">
        <v>517.0</v>
      </c>
      <c r="L73" s="7">
        <v>239.0</v>
      </c>
      <c r="M73" s="7">
        <v>238.0</v>
      </c>
      <c r="N73" s="7">
        <v>840.0</v>
      </c>
      <c r="O73" s="7">
        <v>387.0</v>
      </c>
      <c r="P73" s="7">
        <v>463.0</v>
      </c>
      <c r="Q73" s="7">
        <v>703.0</v>
      </c>
      <c r="R73" s="7">
        <v>632.0</v>
      </c>
      <c r="S73" s="7">
        <v>577.0</v>
      </c>
      <c r="T73" s="7">
        <v>139.0</v>
      </c>
      <c r="U73" s="7">
        <v>368.0</v>
      </c>
      <c r="V73" s="7">
        <v>416.0</v>
      </c>
      <c r="W73" s="7">
        <v>111.0</v>
      </c>
      <c r="X73" s="7">
        <v>469.0</v>
      </c>
      <c r="Y73" s="7">
        <v>558.0</v>
      </c>
      <c r="Z73" s="7">
        <v>900.0</v>
      </c>
      <c r="AA73" s="7">
        <v>716.0</v>
      </c>
      <c r="AB73" s="7">
        <v>239.0</v>
      </c>
      <c r="AC73" s="7">
        <v>838.0</v>
      </c>
      <c r="AD73" s="7">
        <v>692.0</v>
      </c>
      <c r="AE73" s="7">
        <v>450.0</v>
      </c>
      <c r="AF73" s="7">
        <v>217.0</v>
      </c>
      <c r="AG73" s="7">
        <v>474.0</v>
      </c>
      <c r="AH73" s="7">
        <v>652.0</v>
      </c>
      <c r="AI73" s="7">
        <v>302.0</v>
      </c>
      <c r="AJ73" s="7">
        <v>202.0</v>
      </c>
      <c r="AK73" s="7">
        <v>425.0</v>
      </c>
      <c r="AL73" s="7">
        <v>160.0</v>
      </c>
      <c r="AM73" s="7">
        <v>572.0</v>
      </c>
      <c r="AN73" s="7">
        <v>885.0</v>
      </c>
      <c r="AO73" s="7">
        <v>421.0</v>
      </c>
    </row>
    <row r="74" ht="15.0" customHeight="1">
      <c r="K74" s="7">
        <v>944.0</v>
      </c>
      <c r="L74" s="7">
        <v>942.0</v>
      </c>
      <c r="M74" s="7">
        <v>856.0</v>
      </c>
      <c r="N74" s="7">
        <v>339.0</v>
      </c>
      <c r="O74" s="7">
        <v>462.0</v>
      </c>
      <c r="P74" s="7">
        <v>745.0</v>
      </c>
      <c r="Q74" s="7">
        <v>909.0</v>
      </c>
      <c r="R74" s="7">
        <v>275.0</v>
      </c>
      <c r="S74" s="7">
        <v>100.0</v>
      </c>
      <c r="T74" s="7">
        <v>85.0</v>
      </c>
      <c r="U74" s="7">
        <v>988.0</v>
      </c>
      <c r="V74" s="7">
        <v>576.0</v>
      </c>
      <c r="W74" s="7">
        <v>167.0</v>
      </c>
      <c r="X74" s="7">
        <v>91.0</v>
      </c>
      <c r="Y74" s="7">
        <v>312.0</v>
      </c>
      <c r="Z74" s="7">
        <v>63.0</v>
      </c>
      <c r="AA74" s="7">
        <v>416.0</v>
      </c>
      <c r="AB74" s="7">
        <v>107.0</v>
      </c>
      <c r="AC74" s="7">
        <v>283.0</v>
      </c>
      <c r="AD74" s="7">
        <v>452.0</v>
      </c>
      <c r="AE74" s="7">
        <v>930.0</v>
      </c>
      <c r="AF74" s="7">
        <v>395.0</v>
      </c>
      <c r="AG74" s="7">
        <v>809.0</v>
      </c>
      <c r="AH74" s="7">
        <v>632.0</v>
      </c>
      <c r="AI74" s="7">
        <v>656.0</v>
      </c>
      <c r="AJ74" s="7">
        <v>186.0</v>
      </c>
      <c r="AK74" s="7">
        <v>77.0</v>
      </c>
      <c r="AL74" s="7">
        <v>262.0</v>
      </c>
      <c r="AM74" s="7">
        <v>874.0</v>
      </c>
      <c r="AN74" s="7">
        <v>893.0</v>
      </c>
      <c r="AO74" s="7">
        <v>937.0</v>
      </c>
    </row>
    <row r="75" ht="15.0" customHeight="1">
      <c r="K75" s="7">
        <v>64.0</v>
      </c>
      <c r="L75" s="7">
        <v>245.0</v>
      </c>
      <c r="M75" s="7">
        <v>380.0</v>
      </c>
      <c r="N75" s="7">
        <v>923.0</v>
      </c>
      <c r="O75" s="7">
        <v>732.0</v>
      </c>
      <c r="P75" s="7">
        <v>532.0</v>
      </c>
      <c r="Q75" s="7">
        <v>473.0</v>
      </c>
      <c r="R75" s="7">
        <v>352.0</v>
      </c>
      <c r="S75" s="7">
        <v>424.0</v>
      </c>
      <c r="T75" s="7">
        <v>659.0</v>
      </c>
      <c r="U75" s="7">
        <v>254.0</v>
      </c>
      <c r="V75" s="7">
        <v>155.0</v>
      </c>
      <c r="W75" s="7">
        <v>785.0</v>
      </c>
      <c r="X75" s="7">
        <v>233.0</v>
      </c>
      <c r="Y75" s="7">
        <v>815.0</v>
      </c>
      <c r="Z75" s="7">
        <v>743.0</v>
      </c>
      <c r="AA75" s="7">
        <v>368.0</v>
      </c>
      <c r="AB75" s="7">
        <v>865.0</v>
      </c>
      <c r="AC75" s="7">
        <v>83.0</v>
      </c>
      <c r="AD75" s="7">
        <v>971.0</v>
      </c>
      <c r="AE75" s="7">
        <v>431.0</v>
      </c>
      <c r="AF75" s="7">
        <v>311.0</v>
      </c>
      <c r="AG75" s="7">
        <v>324.0</v>
      </c>
      <c r="AH75" s="7">
        <v>60.0</v>
      </c>
      <c r="AI75" s="7">
        <v>676.0</v>
      </c>
      <c r="AJ75" s="7">
        <v>629.0</v>
      </c>
      <c r="AK75" s="7">
        <v>894.0</v>
      </c>
      <c r="AL75" s="7">
        <v>667.0</v>
      </c>
      <c r="AM75" s="7">
        <v>472.0</v>
      </c>
      <c r="AN75" s="7">
        <v>120.0</v>
      </c>
      <c r="AO75" s="7">
        <v>476.0</v>
      </c>
    </row>
    <row r="76" ht="15.0" customHeight="1">
      <c r="K76" s="7">
        <v>955.0</v>
      </c>
      <c r="L76" s="7">
        <v>482.0</v>
      </c>
      <c r="M76" s="7">
        <v>459.0</v>
      </c>
      <c r="N76" s="7">
        <v>996.0</v>
      </c>
      <c r="O76" s="7">
        <v>686.0</v>
      </c>
      <c r="P76" s="7">
        <v>607.0</v>
      </c>
      <c r="Q76" s="7">
        <v>976.0</v>
      </c>
      <c r="R76" s="7">
        <v>928.0</v>
      </c>
      <c r="S76" s="7">
        <v>332.0</v>
      </c>
      <c r="T76" s="7">
        <v>771.0</v>
      </c>
      <c r="U76" s="7">
        <v>74.0</v>
      </c>
      <c r="V76" s="7">
        <v>348.0</v>
      </c>
      <c r="W76" s="7">
        <v>943.0</v>
      </c>
      <c r="X76" s="7">
        <v>816.0</v>
      </c>
      <c r="Y76" s="7">
        <v>620.0</v>
      </c>
      <c r="Z76" s="7">
        <v>410.0</v>
      </c>
      <c r="AA76" s="7">
        <v>320.0</v>
      </c>
      <c r="AB76" s="7">
        <v>964.0</v>
      </c>
      <c r="AC76" s="7">
        <v>806.0</v>
      </c>
      <c r="AD76" s="7">
        <v>300.0</v>
      </c>
      <c r="AE76" s="7">
        <v>724.0</v>
      </c>
      <c r="AF76" s="7">
        <v>790.0</v>
      </c>
      <c r="AG76" s="7">
        <v>752.0</v>
      </c>
      <c r="AH76" s="7">
        <v>234.0</v>
      </c>
      <c r="AI76" s="7">
        <v>633.0</v>
      </c>
      <c r="AJ76" s="7">
        <v>90.0</v>
      </c>
      <c r="AK76" s="7">
        <v>147.0</v>
      </c>
      <c r="AL76" s="7">
        <v>712.0</v>
      </c>
      <c r="AM76" s="7">
        <v>157.0</v>
      </c>
      <c r="AN76" s="7">
        <v>405.0</v>
      </c>
      <c r="AO76" s="7">
        <v>320.0</v>
      </c>
    </row>
    <row r="77" ht="15.0" customHeight="1">
      <c r="K77" s="7">
        <v>795.0</v>
      </c>
      <c r="L77" s="7">
        <v>205.0</v>
      </c>
      <c r="M77" s="7">
        <v>77.0</v>
      </c>
      <c r="N77" s="7">
        <v>994.0</v>
      </c>
      <c r="O77" s="7">
        <v>491.0</v>
      </c>
      <c r="P77" s="7">
        <v>849.0</v>
      </c>
      <c r="Q77" s="7">
        <v>207.0</v>
      </c>
      <c r="R77" s="7">
        <v>59.0</v>
      </c>
      <c r="S77" s="7">
        <v>698.0</v>
      </c>
      <c r="T77" s="7">
        <v>145.0</v>
      </c>
      <c r="U77" s="7">
        <v>207.0</v>
      </c>
      <c r="V77" s="7">
        <v>570.0</v>
      </c>
      <c r="W77" s="7">
        <v>69.0</v>
      </c>
      <c r="X77" s="7">
        <v>905.0</v>
      </c>
      <c r="Y77" s="7">
        <v>195.0</v>
      </c>
      <c r="Z77" s="7">
        <v>378.0</v>
      </c>
      <c r="AA77" s="7">
        <v>995.0</v>
      </c>
      <c r="AB77" s="7">
        <v>247.0</v>
      </c>
      <c r="AC77" s="7">
        <v>185.0</v>
      </c>
      <c r="AD77" s="7">
        <v>537.0</v>
      </c>
      <c r="AE77" s="7">
        <v>674.0</v>
      </c>
      <c r="AF77" s="7">
        <v>802.0</v>
      </c>
      <c r="AG77" s="7">
        <v>880.0</v>
      </c>
      <c r="AH77" s="7">
        <v>884.0</v>
      </c>
      <c r="AI77" s="7">
        <v>683.0</v>
      </c>
      <c r="AJ77" s="7">
        <v>523.0</v>
      </c>
      <c r="AK77" s="7">
        <v>996.0</v>
      </c>
      <c r="AL77" s="7">
        <v>232.0</v>
      </c>
      <c r="AM77" s="7">
        <v>238.0</v>
      </c>
      <c r="AN77" s="7">
        <v>833.0</v>
      </c>
      <c r="AO77" s="7">
        <v>854.0</v>
      </c>
    </row>
    <row r="78" ht="15.0" customHeight="1">
      <c r="B78" s="2"/>
      <c r="K78" s="7">
        <v>134.0</v>
      </c>
      <c r="L78" s="7">
        <v>937.0</v>
      </c>
      <c r="M78" s="7">
        <v>715.0</v>
      </c>
      <c r="N78" s="7">
        <v>807.0</v>
      </c>
      <c r="O78" s="7">
        <v>692.0</v>
      </c>
      <c r="P78" s="7">
        <v>835.0</v>
      </c>
      <c r="Q78" s="7">
        <v>817.0</v>
      </c>
      <c r="R78" s="7">
        <v>451.0</v>
      </c>
      <c r="S78" s="7">
        <v>882.0</v>
      </c>
      <c r="T78" s="7">
        <v>257.0</v>
      </c>
      <c r="U78" s="7">
        <v>982.0</v>
      </c>
      <c r="V78" s="7">
        <v>743.0</v>
      </c>
      <c r="W78" s="7">
        <v>292.0</v>
      </c>
      <c r="X78" s="7">
        <v>411.0</v>
      </c>
      <c r="Y78" s="7">
        <v>201.0</v>
      </c>
      <c r="Z78" s="7">
        <v>222.0</v>
      </c>
      <c r="AA78" s="7">
        <v>941.0</v>
      </c>
      <c r="AB78" s="7">
        <v>575.0</v>
      </c>
      <c r="AC78" s="7">
        <v>432.0</v>
      </c>
      <c r="AD78" s="7">
        <v>126.0</v>
      </c>
      <c r="AE78" s="7">
        <v>213.0</v>
      </c>
      <c r="AF78" s="7">
        <v>180.0</v>
      </c>
      <c r="AG78" s="7">
        <v>915.0</v>
      </c>
      <c r="AH78" s="7">
        <v>986.0</v>
      </c>
      <c r="AI78" s="7">
        <v>958.0</v>
      </c>
      <c r="AJ78" s="7">
        <v>650.0</v>
      </c>
      <c r="AK78" s="7">
        <v>280.0</v>
      </c>
      <c r="AL78" s="7">
        <v>533.0</v>
      </c>
      <c r="AM78" s="7">
        <v>575.0</v>
      </c>
      <c r="AN78" s="7">
        <v>994.0</v>
      </c>
      <c r="AO78" s="7">
        <v>795.0</v>
      </c>
    </row>
    <row r="79" ht="15.0" customHeight="1">
      <c r="K79" s="7">
        <v>321.0</v>
      </c>
      <c r="L79" s="7">
        <v>242.0</v>
      </c>
      <c r="M79" s="7">
        <v>184.0</v>
      </c>
      <c r="N79" s="7">
        <v>558.0</v>
      </c>
      <c r="O79" s="7">
        <v>977.0</v>
      </c>
      <c r="P79" s="7">
        <v>472.0</v>
      </c>
      <c r="Q79" s="7">
        <v>724.0</v>
      </c>
      <c r="R79" s="7">
        <v>984.0</v>
      </c>
      <c r="S79" s="7">
        <v>240.0</v>
      </c>
      <c r="T79" s="7">
        <v>509.0</v>
      </c>
      <c r="U79" s="7">
        <v>435.0</v>
      </c>
      <c r="V79" s="7">
        <v>792.0</v>
      </c>
      <c r="W79" s="7">
        <v>644.0</v>
      </c>
      <c r="X79" s="7">
        <v>894.0</v>
      </c>
      <c r="Y79" s="7">
        <v>491.0</v>
      </c>
      <c r="Z79" s="7">
        <v>962.0</v>
      </c>
      <c r="AA79" s="7">
        <v>139.0</v>
      </c>
      <c r="AB79" s="7">
        <v>891.0</v>
      </c>
      <c r="AC79" s="7">
        <v>66.0</v>
      </c>
      <c r="AD79" s="7">
        <v>309.0</v>
      </c>
      <c r="AE79" s="7">
        <v>412.0</v>
      </c>
      <c r="AF79" s="7">
        <v>517.0</v>
      </c>
      <c r="AG79" s="7">
        <v>610.0</v>
      </c>
      <c r="AH79" s="7">
        <v>730.0</v>
      </c>
      <c r="AI79" s="7">
        <v>800.0</v>
      </c>
      <c r="AJ79" s="7">
        <v>301.0</v>
      </c>
      <c r="AK79" s="7">
        <v>542.0</v>
      </c>
      <c r="AL79" s="7">
        <v>413.0</v>
      </c>
      <c r="AM79" s="7">
        <v>696.0</v>
      </c>
      <c r="AN79" s="7">
        <v>895.0</v>
      </c>
      <c r="AO79" s="7">
        <v>76.0</v>
      </c>
    </row>
    <row r="80" ht="15.0" customHeight="1">
      <c r="K80" s="7">
        <v>205.0</v>
      </c>
      <c r="L80" s="7">
        <v>902.0</v>
      </c>
      <c r="M80" s="7">
        <v>54.0</v>
      </c>
      <c r="N80" s="7">
        <v>255.0</v>
      </c>
      <c r="O80" s="7">
        <v>500.0</v>
      </c>
      <c r="P80" s="7">
        <v>220.0</v>
      </c>
      <c r="Q80" s="7">
        <v>205.0</v>
      </c>
      <c r="R80" s="7">
        <v>232.0</v>
      </c>
      <c r="S80" s="7">
        <v>131.0</v>
      </c>
      <c r="T80" s="7">
        <v>646.0</v>
      </c>
      <c r="U80" s="7">
        <v>733.0</v>
      </c>
      <c r="V80" s="7">
        <v>614.0</v>
      </c>
      <c r="W80" s="7">
        <v>229.0</v>
      </c>
      <c r="X80" s="7">
        <v>691.0</v>
      </c>
      <c r="Y80" s="7">
        <v>173.0</v>
      </c>
      <c r="Z80" s="7">
        <v>903.0</v>
      </c>
      <c r="AA80" s="7">
        <v>898.0</v>
      </c>
      <c r="AB80" s="7">
        <v>291.0</v>
      </c>
      <c r="AC80" s="7">
        <v>535.0</v>
      </c>
      <c r="AD80" s="7">
        <v>776.0</v>
      </c>
      <c r="AE80" s="7">
        <v>137.0</v>
      </c>
      <c r="AF80" s="7">
        <v>529.0</v>
      </c>
      <c r="AG80" s="7">
        <v>465.0</v>
      </c>
      <c r="AH80" s="7">
        <v>574.0</v>
      </c>
      <c r="AI80" s="7">
        <v>890.0</v>
      </c>
      <c r="AJ80" s="7">
        <v>479.0</v>
      </c>
      <c r="AK80" s="7">
        <v>998.0</v>
      </c>
      <c r="AL80" s="7">
        <v>465.0</v>
      </c>
      <c r="AM80" s="7">
        <v>894.0</v>
      </c>
      <c r="AN80" s="7">
        <v>315.0</v>
      </c>
      <c r="AO80" s="7">
        <v>490.0</v>
      </c>
    </row>
    <row r="81" ht="15.0" customHeight="1">
      <c r="K81" s="7">
        <v>983.0</v>
      </c>
      <c r="L81" s="7">
        <v>997.0</v>
      </c>
      <c r="M81" s="7">
        <v>507.0</v>
      </c>
      <c r="N81" s="7">
        <v>925.0</v>
      </c>
      <c r="O81" s="7">
        <v>428.0</v>
      </c>
      <c r="P81" s="7">
        <v>536.0</v>
      </c>
      <c r="Q81" s="7">
        <v>753.0</v>
      </c>
      <c r="R81" s="7">
        <v>75.0</v>
      </c>
      <c r="S81" s="7">
        <v>229.0</v>
      </c>
      <c r="T81" s="7">
        <v>93.0</v>
      </c>
      <c r="U81" s="7">
        <v>650.0</v>
      </c>
      <c r="V81" s="7">
        <v>188.0</v>
      </c>
      <c r="W81" s="7">
        <v>151.0</v>
      </c>
      <c r="X81" s="7">
        <v>77.0</v>
      </c>
      <c r="Y81" s="7">
        <v>56.0</v>
      </c>
      <c r="Z81" s="7">
        <v>205.0</v>
      </c>
      <c r="AA81" s="7">
        <v>305.0</v>
      </c>
      <c r="AB81" s="7">
        <v>94.0</v>
      </c>
      <c r="AC81" s="7">
        <v>610.0</v>
      </c>
      <c r="AD81" s="7">
        <v>281.0</v>
      </c>
      <c r="AE81" s="7">
        <v>125.0</v>
      </c>
      <c r="AF81" s="7">
        <v>574.0</v>
      </c>
      <c r="AG81" s="7">
        <v>831.0</v>
      </c>
      <c r="AH81" s="7">
        <v>338.0</v>
      </c>
      <c r="AI81" s="7">
        <v>519.0</v>
      </c>
      <c r="AJ81" s="7">
        <v>840.0</v>
      </c>
      <c r="AK81" s="7">
        <v>312.0</v>
      </c>
      <c r="AL81" s="7">
        <v>578.0</v>
      </c>
      <c r="AM81" s="7">
        <v>760.0</v>
      </c>
      <c r="AN81" s="7">
        <v>245.0</v>
      </c>
      <c r="AO81" s="7">
        <v>341.0</v>
      </c>
    </row>
    <row r="82" ht="15.0" customHeight="1">
      <c r="K82" s="7">
        <v>801.0</v>
      </c>
      <c r="L82" s="7">
        <v>968.0</v>
      </c>
      <c r="M82" s="7">
        <v>445.0</v>
      </c>
      <c r="N82" s="7">
        <v>799.0</v>
      </c>
      <c r="O82" s="7">
        <v>291.0</v>
      </c>
      <c r="P82" s="7">
        <v>409.0</v>
      </c>
      <c r="Q82" s="7">
        <v>664.0</v>
      </c>
      <c r="R82" s="7">
        <v>193.0</v>
      </c>
      <c r="S82" s="7">
        <v>578.0</v>
      </c>
      <c r="T82" s="7">
        <v>408.0</v>
      </c>
      <c r="U82" s="7">
        <v>930.0</v>
      </c>
      <c r="V82" s="7">
        <v>181.0</v>
      </c>
      <c r="W82" s="7">
        <v>875.0</v>
      </c>
      <c r="X82" s="7">
        <v>590.0</v>
      </c>
      <c r="Y82" s="7">
        <v>650.0</v>
      </c>
      <c r="Z82" s="7">
        <v>187.0</v>
      </c>
      <c r="AA82" s="7">
        <v>513.0</v>
      </c>
      <c r="AB82" s="7">
        <v>704.0</v>
      </c>
      <c r="AC82" s="7">
        <v>97.0</v>
      </c>
      <c r="AD82" s="7">
        <v>803.0</v>
      </c>
      <c r="AE82" s="7">
        <v>819.0</v>
      </c>
      <c r="AF82" s="7">
        <v>950.0</v>
      </c>
      <c r="AG82" s="7">
        <v>187.0</v>
      </c>
      <c r="AH82" s="7">
        <v>908.0</v>
      </c>
      <c r="AI82" s="7">
        <v>275.0</v>
      </c>
      <c r="AJ82" s="7">
        <v>598.0</v>
      </c>
      <c r="AK82" s="7">
        <v>332.0</v>
      </c>
      <c r="AL82" s="7">
        <v>431.0</v>
      </c>
      <c r="AM82" s="7">
        <v>791.0</v>
      </c>
      <c r="AN82" s="7">
        <v>617.0</v>
      </c>
      <c r="AO82" s="7">
        <v>349.0</v>
      </c>
    </row>
    <row r="83" ht="15.0" customHeight="1">
      <c r="K83" s="7">
        <v>291.0</v>
      </c>
      <c r="L83" s="7">
        <v>213.0</v>
      </c>
      <c r="M83" s="7">
        <v>588.0</v>
      </c>
      <c r="N83" s="7">
        <v>464.0</v>
      </c>
      <c r="O83" s="7">
        <v>657.0</v>
      </c>
      <c r="P83" s="7">
        <v>718.0</v>
      </c>
      <c r="Q83" s="7">
        <v>169.0</v>
      </c>
      <c r="R83" s="7">
        <v>352.0</v>
      </c>
      <c r="S83" s="7">
        <v>701.0</v>
      </c>
      <c r="T83" s="7">
        <v>411.0</v>
      </c>
      <c r="U83" s="7">
        <v>709.0</v>
      </c>
      <c r="V83" s="7">
        <v>620.0</v>
      </c>
      <c r="W83" s="7">
        <v>494.0</v>
      </c>
      <c r="X83" s="7">
        <v>879.0</v>
      </c>
      <c r="Y83" s="7">
        <v>532.0</v>
      </c>
      <c r="Z83" s="7">
        <v>740.0</v>
      </c>
      <c r="AA83" s="7">
        <v>609.0</v>
      </c>
      <c r="AB83" s="7">
        <v>787.0</v>
      </c>
      <c r="AC83" s="7">
        <v>463.0</v>
      </c>
      <c r="AD83" s="7">
        <v>241.0</v>
      </c>
      <c r="AE83" s="7">
        <v>484.0</v>
      </c>
      <c r="AF83" s="7">
        <v>616.0</v>
      </c>
      <c r="AG83" s="7">
        <v>601.0</v>
      </c>
      <c r="AH83" s="7">
        <v>476.0</v>
      </c>
      <c r="AI83" s="7">
        <v>764.0</v>
      </c>
      <c r="AJ83" s="7">
        <v>389.0</v>
      </c>
      <c r="AK83" s="7">
        <v>572.0</v>
      </c>
      <c r="AL83" s="7">
        <v>595.0</v>
      </c>
      <c r="AM83" s="7">
        <v>577.0</v>
      </c>
      <c r="AN83" s="7">
        <v>850.0</v>
      </c>
      <c r="AO83" s="7">
        <v>951.0</v>
      </c>
    </row>
    <row r="84" ht="15.0" customHeight="1">
      <c r="K84" s="7">
        <v>478.0</v>
      </c>
      <c r="L84" s="7">
        <v>655.0</v>
      </c>
      <c r="M84" s="7">
        <v>522.0</v>
      </c>
      <c r="N84" s="7">
        <v>375.0</v>
      </c>
      <c r="O84" s="7">
        <v>427.0</v>
      </c>
      <c r="P84" s="7">
        <v>978.0</v>
      </c>
      <c r="Q84" s="7">
        <v>942.0</v>
      </c>
      <c r="R84" s="7">
        <v>348.0</v>
      </c>
      <c r="S84" s="7">
        <v>824.0</v>
      </c>
      <c r="T84" s="7">
        <v>921.0</v>
      </c>
      <c r="U84" s="7">
        <v>485.0</v>
      </c>
      <c r="V84" s="7">
        <v>103.0</v>
      </c>
      <c r="W84" s="7">
        <v>373.0</v>
      </c>
      <c r="X84" s="7">
        <v>465.0</v>
      </c>
      <c r="Y84" s="7">
        <v>786.0</v>
      </c>
      <c r="Z84" s="7">
        <v>752.0</v>
      </c>
      <c r="AA84" s="7">
        <v>769.0</v>
      </c>
      <c r="AB84" s="7">
        <v>730.0</v>
      </c>
      <c r="AC84" s="7">
        <v>684.0</v>
      </c>
      <c r="AD84" s="7">
        <v>98.0</v>
      </c>
      <c r="AE84" s="7">
        <v>250.0</v>
      </c>
      <c r="AF84" s="7">
        <v>670.0</v>
      </c>
      <c r="AG84" s="7">
        <v>994.0</v>
      </c>
      <c r="AH84" s="7">
        <v>234.0</v>
      </c>
      <c r="AI84" s="7">
        <v>894.0</v>
      </c>
      <c r="AJ84" s="7">
        <v>642.0</v>
      </c>
      <c r="AK84" s="7">
        <v>371.0</v>
      </c>
      <c r="AL84" s="7">
        <v>369.0</v>
      </c>
      <c r="AM84" s="7">
        <v>657.0</v>
      </c>
      <c r="AN84" s="7">
        <v>123.0</v>
      </c>
      <c r="AO84" s="7">
        <v>404.0</v>
      </c>
    </row>
    <row r="85" ht="15.0" customHeight="1">
      <c r="K85" s="7">
        <v>709.0</v>
      </c>
      <c r="L85" s="7">
        <v>103.0</v>
      </c>
      <c r="M85" s="7">
        <v>527.0</v>
      </c>
      <c r="N85" s="7">
        <v>257.0</v>
      </c>
      <c r="O85" s="7">
        <v>470.0</v>
      </c>
      <c r="P85" s="7">
        <v>464.0</v>
      </c>
      <c r="Q85" s="7">
        <v>128.0</v>
      </c>
      <c r="R85" s="7">
        <v>330.0</v>
      </c>
      <c r="S85" s="7">
        <v>778.0</v>
      </c>
      <c r="T85" s="7">
        <v>322.0</v>
      </c>
      <c r="U85" s="7">
        <v>509.0</v>
      </c>
      <c r="V85" s="7">
        <v>128.0</v>
      </c>
      <c r="W85" s="7">
        <v>137.0</v>
      </c>
      <c r="X85" s="7">
        <v>777.0</v>
      </c>
      <c r="Y85" s="7">
        <v>791.0</v>
      </c>
      <c r="Z85" s="7">
        <v>395.0</v>
      </c>
      <c r="AA85" s="7">
        <v>682.0</v>
      </c>
      <c r="AB85" s="7">
        <v>687.0</v>
      </c>
      <c r="AC85" s="7">
        <v>304.0</v>
      </c>
      <c r="AD85" s="7">
        <v>112.0</v>
      </c>
      <c r="AE85" s="7">
        <v>119.0</v>
      </c>
      <c r="AF85" s="7">
        <v>882.0</v>
      </c>
      <c r="AG85" s="7">
        <v>744.0</v>
      </c>
      <c r="AH85" s="7">
        <v>600.0</v>
      </c>
      <c r="AI85" s="7">
        <v>661.0</v>
      </c>
      <c r="AJ85" s="7">
        <v>320.0</v>
      </c>
      <c r="AK85" s="7">
        <v>327.0</v>
      </c>
      <c r="AL85" s="7">
        <v>890.0</v>
      </c>
      <c r="AM85" s="7">
        <v>108.0</v>
      </c>
      <c r="AN85" s="7">
        <v>376.0</v>
      </c>
      <c r="AO85" s="7">
        <v>158.0</v>
      </c>
    </row>
    <row r="86" ht="15.0" customHeight="1">
      <c r="K86" s="7">
        <v>799.0</v>
      </c>
      <c r="L86" s="7">
        <v>911.0</v>
      </c>
      <c r="M86" s="7">
        <v>162.0</v>
      </c>
      <c r="N86" s="7">
        <v>238.0</v>
      </c>
      <c r="O86" s="7">
        <v>308.0</v>
      </c>
      <c r="P86" s="7">
        <v>854.0</v>
      </c>
      <c r="Q86" s="7">
        <v>299.0</v>
      </c>
      <c r="R86" s="7">
        <v>160.0</v>
      </c>
      <c r="S86" s="7">
        <v>360.0</v>
      </c>
      <c r="T86" s="7">
        <v>873.0</v>
      </c>
      <c r="U86" s="7">
        <v>140.0</v>
      </c>
      <c r="V86" s="7">
        <v>324.0</v>
      </c>
      <c r="W86" s="7">
        <v>968.0</v>
      </c>
      <c r="X86" s="7">
        <v>172.0</v>
      </c>
      <c r="Y86" s="7">
        <v>998.0</v>
      </c>
      <c r="Z86" s="7">
        <v>78.0</v>
      </c>
      <c r="AA86" s="7">
        <v>787.0</v>
      </c>
      <c r="AB86" s="7">
        <v>870.0</v>
      </c>
      <c r="AC86" s="7">
        <v>696.0</v>
      </c>
      <c r="AD86" s="7">
        <v>782.0</v>
      </c>
      <c r="AE86" s="7">
        <v>211.0</v>
      </c>
      <c r="AF86" s="7">
        <v>978.0</v>
      </c>
      <c r="AG86" s="7">
        <v>797.0</v>
      </c>
      <c r="AH86" s="7">
        <v>420.0</v>
      </c>
      <c r="AI86" s="7">
        <v>209.0</v>
      </c>
      <c r="AJ86" s="7">
        <v>618.0</v>
      </c>
      <c r="AK86" s="7">
        <v>489.0</v>
      </c>
      <c r="AL86" s="7">
        <v>53.0</v>
      </c>
      <c r="AM86" s="7">
        <v>187.0</v>
      </c>
      <c r="AN86" s="7">
        <v>926.0</v>
      </c>
      <c r="AO86" s="7">
        <v>567.0</v>
      </c>
    </row>
    <row r="87" ht="15.0" customHeight="1">
      <c r="K87" s="7">
        <v>751.0</v>
      </c>
      <c r="L87" s="7">
        <v>468.0</v>
      </c>
      <c r="M87" s="7">
        <v>679.0</v>
      </c>
      <c r="N87" s="7">
        <v>336.0</v>
      </c>
      <c r="O87" s="7">
        <v>453.0</v>
      </c>
      <c r="P87" s="7">
        <v>998.0</v>
      </c>
      <c r="Q87" s="7">
        <v>649.0</v>
      </c>
      <c r="R87" s="7">
        <v>834.0</v>
      </c>
      <c r="S87" s="7">
        <v>957.0</v>
      </c>
      <c r="T87" s="7">
        <v>584.0</v>
      </c>
      <c r="U87" s="7">
        <v>238.0</v>
      </c>
      <c r="V87" s="7">
        <v>660.0</v>
      </c>
      <c r="W87" s="7">
        <v>522.0</v>
      </c>
      <c r="X87" s="7">
        <v>182.0</v>
      </c>
      <c r="Y87" s="7">
        <v>403.0</v>
      </c>
      <c r="Z87" s="7">
        <v>550.0</v>
      </c>
      <c r="AA87" s="7">
        <v>77.0</v>
      </c>
      <c r="AB87" s="7">
        <v>446.0</v>
      </c>
      <c r="AC87" s="7">
        <v>651.0</v>
      </c>
      <c r="AD87" s="7">
        <v>52.0</v>
      </c>
      <c r="AE87" s="7">
        <v>697.0</v>
      </c>
      <c r="AF87" s="7">
        <v>621.0</v>
      </c>
      <c r="AG87" s="7">
        <v>674.0</v>
      </c>
      <c r="AH87" s="7">
        <v>910.0</v>
      </c>
      <c r="AI87" s="7">
        <v>920.0</v>
      </c>
      <c r="AJ87" s="7">
        <v>189.0</v>
      </c>
      <c r="AK87" s="7">
        <v>73.0</v>
      </c>
      <c r="AL87" s="7">
        <v>592.0</v>
      </c>
      <c r="AM87" s="7">
        <v>797.0</v>
      </c>
      <c r="AN87" s="7">
        <v>937.0</v>
      </c>
      <c r="AO87" s="7">
        <v>187.0</v>
      </c>
    </row>
    <row r="88" ht="15.0" customHeight="1">
      <c r="K88" s="7">
        <v>165.0</v>
      </c>
      <c r="L88" s="7">
        <v>107.0</v>
      </c>
      <c r="M88" s="7">
        <v>576.0</v>
      </c>
      <c r="N88" s="7">
        <v>923.0</v>
      </c>
      <c r="O88" s="7">
        <v>855.0</v>
      </c>
      <c r="P88" s="7">
        <v>639.0</v>
      </c>
      <c r="Q88" s="7">
        <v>729.0</v>
      </c>
      <c r="R88" s="7">
        <v>850.0</v>
      </c>
      <c r="S88" s="7">
        <v>527.0</v>
      </c>
      <c r="T88" s="7">
        <v>520.0</v>
      </c>
      <c r="U88" s="7">
        <v>465.0</v>
      </c>
      <c r="V88" s="7">
        <v>291.0</v>
      </c>
      <c r="W88" s="7">
        <v>679.0</v>
      </c>
      <c r="X88" s="7">
        <v>467.0</v>
      </c>
      <c r="Y88" s="7">
        <v>889.0</v>
      </c>
      <c r="Z88" s="7">
        <v>239.0</v>
      </c>
      <c r="AA88" s="7">
        <v>439.0</v>
      </c>
      <c r="AB88" s="7">
        <v>115.0</v>
      </c>
      <c r="AC88" s="7">
        <v>684.0</v>
      </c>
      <c r="AD88" s="7">
        <v>561.0</v>
      </c>
      <c r="AE88" s="7">
        <v>663.0</v>
      </c>
      <c r="AF88" s="7">
        <v>807.0</v>
      </c>
      <c r="AG88" s="7">
        <v>484.0</v>
      </c>
      <c r="AH88" s="7">
        <v>926.0</v>
      </c>
      <c r="AI88" s="7">
        <v>566.0</v>
      </c>
      <c r="AJ88" s="7">
        <v>594.0</v>
      </c>
      <c r="AK88" s="7">
        <v>134.0</v>
      </c>
      <c r="AL88" s="7">
        <v>895.0</v>
      </c>
      <c r="AM88" s="7">
        <v>332.0</v>
      </c>
      <c r="AN88" s="7">
        <v>251.0</v>
      </c>
      <c r="AO88" s="7">
        <v>671.0</v>
      </c>
    </row>
    <row r="89" ht="15.0" customHeight="1">
      <c r="K89" s="7">
        <v>895.0</v>
      </c>
      <c r="L89" s="7">
        <v>486.0</v>
      </c>
      <c r="M89" s="7">
        <v>315.0</v>
      </c>
      <c r="N89" s="7">
        <v>632.0</v>
      </c>
      <c r="O89" s="7">
        <v>460.0</v>
      </c>
      <c r="P89" s="7">
        <v>976.0</v>
      </c>
      <c r="Q89" s="7">
        <v>593.0</v>
      </c>
      <c r="R89" s="7">
        <v>765.0</v>
      </c>
      <c r="S89" s="7">
        <v>606.0</v>
      </c>
      <c r="T89" s="7">
        <v>670.0</v>
      </c>
      <c r="U89" s="7">
        <v>831.0</v>
      </c>
      <c r="V89" s="7">
        <v>137.0</v>
      </c>
      <c r="W89" s="7">
        <v>908.0</v>
      </c>
      <c r="X89" s="7">
        <v>340.0</v>
      </c>
      <c r="Y89" s="7">
        <v>255.0</v>
      </c>
      <c r="Z89" s="7">
        <v>620.0</v>
      </c>
      <c r="AA89" s="7">
        <v>332.0</v>
      </c>
      <c r="AB89" s="7">
        <v>894.0</v>
      </c>
      <c r="AC89" s="7">
        <v>173.0</v>
      </c>
      <c r="AD89" s="7">
        <v>798.0</v>
      </c>
      <c r="AE89" s="7">
        <v>756.0</v>
      </c>
      <c r="AF89" s="7">
        <v>502.0</v>
      </c>
      <c r="AG89" s="7">
        <v>755.0</v>
      </c>
      <c r="AH89" s="7">
        <v>992.0</v>
      </c>
      <c r="AI89" s="7">
        <v>234.0</v>
      </c>
      <c r="AJ89" s="7">
        <v>543.0</v>
      </c>
      <c r="AK89" s="7">
        <v>326.0</v>
      </c>
      <c r="AL89" s="7">
        <v>382.0</v>
      </c>
      <c r="AM89" s="7">
        <v>774.0</v>
      </c>
      <c r="AN89" s="7">
        <v>451.0</v>
      </c>
      <c r="AO89" s="7">
        <v>908.0</v>
      </c>
    </row>
    <row r="90" ht="15.0" customHeight="1">
      <c r="K90" s="7">
        <v>919.0</v>
      </c>
      <c r="L90" s="7">
        <v>492.0</v>
      </c>
      <c r="M90" s="7">
        <v>98.0</v>
      </c>
      <c r="N90" s="7">
        <v>273.0</v>
      </c>
      <c r="O90" s="7">
        <v>201.0</v>
      </c>
      <c r="P90" s="7">
        <v>120.0</v>
      </c>
      <c r="Q90" s="7">
        <v>968.0</v>
      </c>
      <c r="R90" s="7">
        <v>242.0</v>
      </c>
      <c r="S90" s="7">
        <v>343.0</v>
      </c>
      <c r="T90" s="7">
        <v>277.0</v>
      </c>
      <c r="U90" s="7">
        <v>623.0</v>
      </c>
      <c r="V90" s="7">
        <v>298.0</v>
      </c>
      <c r="W90" s="7">
        <v>294.0</v>
      </c>
      <c r="X90" s="7">
        <v>91.0</v>
      </c>
      <c r="Y90" s="7">
        <v>562.0</v>
      </c>
      <c r="Z90" s="7">
        <v>677.0</v>
      </c>
      <c r="AA90" s="7">
        <v>596.0</v>
      </c>
      <c r="AB90" s="7">
        <v>409.0</v>
      </c>
      <c r="AC90" s="7">
        <v>753.0</v>
      </c>
      <c r="AD90" s="7">
        <v>571.0</v>
      </c>
      <c r="AE90" s="7">
        <v>249.0</v>
      </c>
      <c r="AF90" s="7">
        <v>700.0</v>
      </c>
      <c r="AG90" s="7">
        <v>314.0</v>
      </c>
      <c r="AH90" s="7">
        <v>636.0</v>
      </c>
      <c r="AI90" s="7">
        <v>374.0</v>
      </c>
      <c r="AJ90" s="7">
        <v>290.0</v>
      </c>
      <c r="AK90" s="7">
        <v>213.0</v>
      </c>
      <c r="AL90" s="7">
        <v>613.0</v>
      </c>
      <c r="AM90" s="7">
        <v>426.0</v>
      </c>
      <c r="AN90" s="7">
        <v>658.0</v>
      </c>
      <c r="AO90" s="7">
        <v>735.0</v>
      </c>
    </row>
    <row r="91" ht="15.0" customHeight="1">
      <c r="K91" s="7">
        <v>631.0</v>
      </c>
      <c r="L91" s="7">
        <v>331.0</v>
      </c>
      <c r="M91" s="7">
        <v>320.0</v>
      </c>
      <c r="N91" s="7">
        <v>346.0</v>
      </c>
      <c r="O91" s="7">
        <v>924.0</v>
      </c>
      <c r="P91" s="7">
        <v>560.0</v>
      </c>
      <c r="Q91" s="7">
        <v>931.0</v>
      </c>
      <c r="R91" s="7">
        <v>562.0</v>
      </c>
      <c r="S91" s="7">
        <v>245.0</v>
      </c>
      <c r="T91" s="7">
        <v>746.0</v>
      </c>
      <c r="U91" s="7">
        <v>867.0</v>
      </c>
      <c r="V91" s="7">
        <v>291.0</v>
      </c>
      <c r="W91" s="7">
        <v>554.0</v>
      </c>
      <c r="X91" s="7">
        <v>401.0</v>
      </c>
      <c r="Y91" s="7">
        <v>233.0</v>
      </c>
      <c r="Z91" s="7">
        <v>102.0</v>
      </c>
      <c r="AA91" s="7">
        <v>445.0</v>
      </c>
      <c r="AB91" s="7">
        <v>233.0</v>
      </c>
      <c r="AC91" s="7">
        <v>750.0</v>
      </c>
      <c r="AD91" s="7">
        <v>516.0</v>
      </c>
      <c r="AE91" s="7">
        <v>818.0</v>
      </c>
      <c r="AF91" s="7">
        <v>931.0</v>
      </c>
      <c r="AG91" s="7">
        <v>516.0</v>
      </c>
      <c r="AH91" s="7">
        <v>151.0</v>
      </c>
      <c r="AI91" s="7">
        <v>943.0</v>
      </c>
      <c r="AJ91" s="7">
        <v>604.0</v>
      </c>
      <c r="AK91" s="7">
        <v>968.0</v>
      </c>
      <c r="AL91" s="7">
        <v>375.0</v>
      </c>
      <c r="AM91" s="7">
        <v>342.0</v>
      </c>
      <c r="AN91" s="7">
        <v>999.0</v>
      </c>
      <c r="AO91" s="7">
        <v>291.0</v>
      </c>
    </row>
    <row r="92" ht="15.0" customHeight="1">
      <c r="K92" s="7">
        <v>794.0</v>
      </c>
      <c r="L92" s="7">
        <v>729.0</v>
      </c>
      <c r="M92" s="7">
        <v>323.0</v>
      </c>
      <c r="N92" s="7">
        <v>894.0</v>
      </c>
      <c r="O92" s="7">
        <v>984.0</v>
      </c>
      <c r="P92" s="7">
        <v>699.0</v>
      </c>
      <c r="Q92" s="7">
        <v>393.0</v>
      </c>
      <c r="R92" s="7">
        <v>416.0</v>
      </c>
      <c r="S92" s="7">
        <v>101.0</v>
      </c>
      <c r="T92" s="7">
        <v>188.0</v>
      </c>
      <c r="U92" s="7">
        <v>826.0</v>
      </c>
      <c r="V92" s="7">
        <v>235.0</v>
      </c>
      <c r="W92" s="7">
        <v>706.0</v>
      </c>
      <c r="X92" s="7">
        <v>328.0</v>
      </c>
      <c r="Y92" s="7">
        <v>854.0</v>
      </c>
      <c r="Z92" s="7">
        <v>195.0</v>
      </c>
      <c r="AA92" s="7">
        <v>153.0</v>
      </c>
      <c r="AB92" s="7">
        <v>170.0</v>
      </c>
      <c r="AC92" s="7">
        <v>667.0</v>
      </c>
      <c r="AD92" s="7">
        <v>600.0</v>
      </c>
      <c r="AE92" s="7">
        <v>440.0</v>
      </c>
      <c r="AF92" s="7">
        <v>959.0</v>
      </c>
      <c r="AG92" s="7">
        <v>746.0</v>
      </c>
      <c r="AH92" s="7">
        <v>938.0</v>
      </c>
      <c r="AI92" s="7">
        <v>941.0</v>
      </c>
      <c r="AJ92" s="7">
        <v>231.0</v>
      </c>
      <c r="AK92" s="7">
        <v>117.0</v>
      </c>
      <c r="AL92" s="7">
        <v>945.0</v>
      </c>
      <c r="AM92" s="7">
        <v>675.0</v>
      </c>
      <c r="AN92" s="7">
        <v>607.0</v>
      </c>
      <c r="AO92" s="7">
        <v>156.0</v>
      </c>
    </row>
    <row r="93" ht="15.0" customHeight="1">
      <c r="K93" s="7">
        <v>159.0</v>
      </c>
      <c r="L93" s="7">
        <v>339.0</v>
      </c>
      <c r="M93" s="7">
        <v>81.0</v>
      </c>
      <c r="N93" s="7">
        <v>79.0</v>
      </c>
      <c r="O93" s="7">
        <v>202.0</v>
      </c>
      <c r="P93" s="7">
        <v>470.0</v>
      </c>
      <c r="Q93" s="7">
        <v>775.0</v>
      </c>
      <c r="R93" s="7">
        <v>749.0</v>
      </c>
      <c r="S93" s="7">
        <v>678.0</v>
      </c>
      <c r="T93" s="7">
        <v>168.0</v>
      </c>
      <c r="U93" s="7">
        <v>416.0</v>
      </c>
      <c r="V93" s="7">
        <v>521.0</v>
      </c>
      <c r="W93" s="7">
        <v>166.0</v>
      </c>
      <c r="X93" s="7">
        <v>779.0</v>
      </c>
      <c r="Y93" s="7">
        <v>618.0</v>
      </c>
      <c r="Z93" s="7">
        <v>296.0</v>
      </c>
      <c r="AA93" s="7">
        <v>1000.0</v>
      </c>
      <c r="AB93" s="7">
        <v>240.0</v>
      </c>
      <c r="AC93" s="7">
        <v>147.0</v>
      </c>
      <c r="AD93" s="7">
        <v>73.0</v>
      </c>
      <c r="AE93" s="7">
        <v>587.0</v>
      </c>
      <c r="AF93" s="7">
        <v>118.0</v>
      </c>
      <c r="AG93" s="7">
        <v>177.0</v>
      </c>
      <c r="AH93" s="7">
        <v>442.0</v>
      </c>
      <c r="AI93" s="7">
        <v>754.0</v>
      </c>
      <c r="AJ93" s="7">
        <v>120.0</v>
      </c>
      <c r="AK93" s="7">
        <v>523.0</v>
      </c>
      <c r="AL93" s="7">
        <v>958.0</v>
      </c>
      <c r="AM93" s="7">
        <v>813.0</v>
      </c>
      <c r="AN93" s="7">
        <v>687.0</v>
      </c>
      <c r="AO93" s="7">
        <v>115.0</v>
      </c>
    </row>
    <row r="94" ht="15.0" customHeight="1">
      <c r="K94" s="7">
        <v>369.0</v>
      </c>
      <c r="L94" s="7">
        <v>210.0</v>
      </c>
      <c r="M94" s="7">
        <v>571.0</v>
      </c>
      <c r="N94" s="7">
        <v>917.0</v>
      </c>
      <c r="O94" s="7">
        <v>179.0</v>
      </c>
      <c r="P94" s="7">
        <v>428.0</v>
      </c>
      <c r="Q94" s="7">
        <v>588.0</v>
      </c>
      <c r="R94" s="7">
        <v>434.0</v>
      </c>
      <c r="S94" s="7">
        <v>296.0</v>
      </c>
      <c r="T94" s="7">
        <v>975.0</v>
      </c>
      <c r="U94" s="7">
        <v>748.0</v>
      </c>
      <c r="V94" s="7">
        <v>313.0</v>
      </c>
      <c r="W94" s="7">
        <v>915.0</v>
      </c>
      <c r="X94" s="7">
        <v>770.0</v>
      </c>
      <c r="Y94" s="7">
        <v>508.0</v>
      </c>
      <c r="Z94" s="7">
        <v>846.0</v>
      </c>
      <c r="AA94" s="7">
        <v>286.0</v>
      </c>
      <c r="AB94" s="7">
        <v>713.0</v>
      </c>
      <c r="AC94" s="7">
        <v>689.0</v>
      </c>
      <c r="AD94" s="7">
        <v>758.0</v>
      </c>
      <c r="AE94" s="7">
        <v>859.0</v>
      </c>
      <c r="AF94" s="7">
        <v>374.0</v>
      </c>
      <c r="AG94" s="7">
        <v>827.0</v>
      </c>
      <c r="AH94" s="7">
        <v>337.0</v>
      </c>
      <c r="AI94" s="7">
        <v>642.0</v>
      </c>
      <c r="AJ94" s="7">
        <v>861.0</v>
      </c>
      <c r="AK94" s="7">
        <v>373.0</v>
      </c>
      <c r="AL94" s="7">
        <v>374.0</v>
      </c>
      <c r="AM94" s="7">
        <v>734.0</v>
      </c>
      <c r="AN94" s="7">
        <v>219.0</v>
      </c>
      <c r="AO94" s="7">
        <v>473.0</v>
      </c>
    </row>
    <row r="95" ht="15.0" customHeight="1">
      <c r="K95" s="7">
        <v>901.0</v>
      </c>
      <c r="L95" s="7">
        <v>230.0</v>
      </c>
      <c r="M95" s="7">
        <v>341.0</v>
      </c>
      <c r="N95" s="7">
        <v>365.0</v>
      </c>
      <c r="O95" s="7">
        <v>650.0</v>
      </c>
      <c r="P95" s="7">
        <v>882.0</v>
      </c>
      <c r="Q95" s="7">
        <v>802.0</v>
      </c>
      <c r="R95" s="7">
        <v>809.0</v>
      </c>
      <c r="S95" s="7">
        <v>934.0</v>
      </c>
      <c r="T95" s="7">
        <v>241.0</v>
      </c>
      <c r="U95" s="7">
        <v>730.0</v>
      </c>
      <c r="V95" s="7">
        <v>263.0</v>
      </c>
      <c r="W95" s="7">
        <v>561.0</v>
      </c>
      <c r="X95" s="7">
        <v>651.0</v>
      </c>
      <c r="Y95" s="7">
        <v>570.0</v>
      </c>
      <c r="Z95" s="7">
        <v>581.0</v>
      </c>
      <c r="AA95" s="7">
        <v>228.0</v>
      </c>
      <c r="AB95" s="7">
        <v>879.0</v>
      </c>
      <c r="AC95" s="7">
        <v>377.0</v>
      </c>
      <c r="AD95" s="7">
        <v>782.0</v>
      </c>
      <c r="AE95" s="7">
        <v>766.0</v>
      </c>
      <c r="AF95" s="7">
        <v>247.0</v>
      </c>
      <c r="AG95" s="7">
        <v>310.0</v>
      </c>
      <c r="AH95" s="7">
        <v>855.0</v>
      </c>
      <c r="AI95" s="7">
        <v>894.0</v>
      </c>
      <c r="AJ95" s="7">
        <v>893.0</v>
      </c>
      <c r="AK95" s="7">
        <v>391.0</v>
      </c>
      <c r="AL95" s="7">
        <v>813.0</v>
      </c>
      <c r="AM95" s="7">
        <v>842.0</v>
      </c>
      <c r="AN95" s="7">
        <v>282.0</v>
      </c>
      <c r="AO95" s="7">
        <v>977.0</v>
      </c>
    </row>
    <row r="96" ht="15.0" customHeight="1">
      <c r="K96" s="7">
        <v>335.0</v>
      </c>
      <c r="L96" s="7">
        <v>513.0</v>
      </c>
      <c r="M96" s="7">
        <v>895.0</v>
      </c>
      <c r="N96" s="7">
        <v>985.0</v>
      </c>
      <c r="O96" s="7">
        <v>168.0</v>
      </c>
      <c r="P96" s="7">
        <v>372.0</v>
      </c>
      <c r="Q96" s="7">
        <v>614.0</v>
      </c>
      <c r="R96" s="7">
        <v>740.0</v>
      </c>
      <c r="S96" s="7">
        <v>202.0</v>
      </c>
      <c r="T96" s="7">
        <v>640.0</v>
      </c>
      <c r="U96" s="7">
        <v>103.0</v>
      </c>
      <c r="V96" s="7">
        <v>214.0</v>
      </c>
      <c r="W96" s="7">
        <v>521.0</v>
      </c>
      <c r="X96" s="7">
        <v>444.0</v>
      </c>
      <c r="Y96" s="7">
        <v>276.0</v>
      </c>
      <c r="Z96" s="7">
        <v>325.0</v>
      </c>
      <c r="AA96" s="7">
        <v>51.0</v>
      </c>
      <c r="AB96" s="7">
        <v>310.0</v>
      </c>
      <c r="AC96" s="7">
        <v>869.0</v>
      </c>
      <c r="AD96" s="7">
        <v>265.0</v>
      </c>
      <c r="AE96" s="7">
        <v>290.0</v>
      </c>
      <c r="AF96" s="7">
        <v>86.0</v>
      </c>
      <c r="AG96" s="7">
        <v>142.0</v>
      </c>
      <c r="AH96" s="7">
        <v>701.0</v>
      </c>
      <c r="AI96" s="7">
        <v>672.0</v>
      </c>
      <c r="AJ96" s="7">
        <v>84.0</v>
      </c>
      <c r="AK96" s="7">
        <v>646.0</v>
      </c>
      <c r="AL96" s="7">
        <v>940.0</v>
      </c>
      <c r="AM96" s="7">
        <v>479.0</v>
      </c>
      <c r="AN96" s="7">
        <v>232.0</v>
      </c>
      <c r="AO96" s="7">
        <v>650.0</v>
      </c>
    </row>
    <row r="97" ht="15.0" customHeight="1">
      <c r="K97" s="7">
        <v>392.0</v>
      </c>
      <c r="L97" s="7">
        <v>491.0</v>
      </c>
      <c r="M97" s="7">
        <v>548.0</v>
      </c>
      <c r="N97" s="7">
        <v>914.0</v>
      </c>
      <c r="O97" s="7">
        <v>742.0</v>
      </c>
      <c r="P97" s="7">
        <v>612.0</v>
      </c>
      <c r="Q97" s="7">
        <v>760.0</v>
      </c>
      <c r="R97" s="7">
        <v>317.0</v>
      </c>
      <c r="S97" s="7">
        <v>244.0</v>
      </c>
      <c r="T97" s="7">
        <v>390.0</v>
      </c>
      <c r="U97" s="7">
        <v>681.0</v>
      </c>
      <c r="V97" s="7">
        <v>410.0</v>
      </c>
      <c r="W97" s="7">
        <v>865.0</v>
      </c>
      <c r="X97" s="7">
        <v>338.0</v>
      </c>
      <c r="Y97" s="7">
        <v>511.0</v>
      </c>
      <c r="Z97" s="7">
        <v>758.0</v>
      </c>
      <c r="AA97" s="7">
        <v>881.0</v>
      </c>
      <c r="AB97" s="7">
        <v>566.0</v>
      </c>
      <c r="AC97" s="7">
        <v>825.0</v>
      </c>
      <c r="AD97" s="7">
        <v>898.0</v>
      </c>
      <c r="AE97" s="7">
        <v>725.0</v>
      </c>
      <c r="AF97" s="7">
        <v>851.0</v>
      </c>
      <c r="AG97" s="7">
        <v>259.0</v>
      </c>
      <c r="AH97" s="7">
        <v>384.0</v>
      </c>
      <c r="AI97" s="7">
        <v>663.0</v>
      </c>
      <c r="AJ97" s="7">
        <v>602.0</v>
      </c>
      <c r="AK97" s="7">
        <v>335.0</v>
      </c>
      <c r="AL97" s="7">
        <v>871.0</v>
      </c>
      <c r="AM97" s="7">
        <v>988.0</v>
      </c>
      <c r="AN97" s="7">
        <v>758.0</v>
      </c>
      <c r="AO97" s="7">
        <v>733.0</v>
      </c>
    </row>
    <row r="98" ht="15.0" customHeight="1">
      <c r="K98" s="7">
        <v>854.0</v>
      </c>
      <c r="L98" s="7">
        <v>288.0</v>
      </c>
      <c r="M98" s="7">
        <v>584.0</v>
      </c>
      <c r="N98" s="7">
        <v>916.0</v>
      </c>
      <c r="O98" s="7">
        <v>976.0</v>
      </c>
      <c r="P98" s="7">
        <v>148.0</v>
      </c>
      <c r="Q98" s="7">
        <v>649.0</v>
      </c>
      <c r="R98" s="7">
        <v>901.0</v>
      </c>
      <c r="S98" s="7">
        <v>479.0</v>
      </c>
      <c r="T98" s="7">
        <v>83.0</v>
      </c>
      <c r="U98" s="7">
        <v>612.0</v>
      </c>
      <c r="V98" s="7">
        <v>411.0</v>
      </c>
      <c r="W98" s="7">
        <v>232.0</v>
      </c>
      <c r="X98" s="7">
        <v>817.0</v>
      </c>
      <c r="Y98" s="7">
        <v>300.0</v>
      </c>
      <c r="Z98" s="7">
        <v>472.0</v>
      </c>
      <c r="AA98" s="7">
        <v>743.0</v>
      </c>
      <c r="AB98" s="7">
        <v>121.0</v>
      </c>
      <c r="AC98" s="7">
        <v>121.0</v>
      </c>
      <c r="AD98" s="7">
        <v>86.0</v>
      </c>
      <c r="AE98" s="7">
        <v>500.0</v>
      </c>
      <c r="AF98" s="7">
        <v>276.0</v>
      </c>
      <c r="AG98" s="7">
        <v>743.0</v>
      </c>
      <c r="AH98" s="7">
        <v>982.0</v>
      </c>
      <c r="AI98" s="7">
        <v>665.0</v>
      </c>
      <c r="AJ98" s="7">
        <v>990.0</v>
      </c>
      <c r="AK98" s="7">
        <v>653.0</v>
      </c>
      <c r="AL98" s="7">
        <v>958.0</v>
      </c>
      <c r="AM98" s="7">
        <v>800.0</v>
      </c>
      <c r="AN98" s="7">
        <v>153.0</v>
      </c>
      <c r="AO98" s="7">
        <v>706.0</v>
      </c>
    </row>
    <row r="99" ht="15.0" customHeight="1">
      <c r="K99" s="7">
        <v>784.0</v>
      </c>
      <c r="L99" s="7">
        <v>791.0</v>
      </c>
      <c r="M99" s="7">
        <v>502.0</v>
      </c>
      <c r="N99" s="7">
        <v>667.0</v>
      </c>
      <c r="O99" s="7">
        <v>933.0</v>
      </c>
      <c r="P99" s="7">
        <v>103.0</v>
      </c>
      <c r="Q99" s="7">
        <v>689.0</v>
      </c>
      <c r="R99" s="7">
        <v>809.0</v>
      </c>
      <c r="S99" s="7">
        <v>352.0</v>
      </c>
      <c r="T99" s="7">
        <v>495.0</v>
      </c>
      <c r="U99" s="7">
        <v>614.0</v>
      </c>
      <c r="V99" s="7">
        <v>948.0</v>
      </c>
      <c r="W99" s="7">
        <v>318.0</v>
      </c>
      <c r="X99" s="7">
        <v>580.0</v>
      </c>
      <c r="Y99" s="7">
        <v>928.0</v>
      </c>
      <c r="Z99" s="7">
        <v>197.0</v>
      </c>
      <c r="AA99" s="7">
        <v>755.0</v>
      </c>
      <c r="AB99" s="7">
        <v>816.0</v>
      </c>
      <c r="AC99" s="7">
        <v>634.0</v>
      </c>
      <c r="AD99" s="7">
        <v>231.0</v>
      </c>
      <c r="AE99" s="7">
        <v>166.0</v>
      </c>
      <c r="AF99" s="7">
        <v>959.0</v>
      </c>
      <c r="AG99" s="7">
        <v>663.0</v>
      </c>
      <c r="AH99" s="7">
        <v>149.0</v>
      </c>
      <c r="AI99" s="7">
        <v>251.0</v>
      </c>
      <c r="AJ99" s="7">
        <v>449.0</v>
      </c>
      <c r="AK99" s="7">
        <v>739.0</v>
      </c>
      <c r="AL99" s="7">
        <v>646.0</v>
      </c>
      <c r="AM99" s="7">
        <v>487.0</v>
      </c>
      <c r="AN99" s="7">
        <v>447.0</v>
      </c>
      <c r="AO99" s="7">
        <v>231.0</v>
      </c>
    </row>
    <row r="100" ht="15.0" customHeight="1">
      <c r="K100" s="7">
        <v>627.0</v>
      </c>
      <c r="L100" s="7">
        <v>334.0</v>
      </c>
      <c r="M100" s="7">
        <v>292.0</v>
      </c>
      <c r="N100" s="7">
        <v>635.0</v>
      </c>
      <c r="O100" s="7">
        <v>903.0</v>
      </c>
      <c r="P100" s="7">
        <v>162.0</v>
      </c>
      <c r="Q100" s="7">
        <v>212.0</v>
      </c>
      <c r="R100" s="7">
        <v>621.0</v>
      </c>
      <c r="S100" s="7">
        <v>178.0</v>
      </c>
      <c r="T100" s="7">
        <v>416.0</v>
      </c>
      <c r="U100" s="7">
        <v>747.0</v>
      </c>
      <c r="V100" s="7">
        <v>675.0</v>
      </c>
      <c r="W100" s="7">
        <v>159.0</v>
      </c>
      <c r="X100" s="7">
        <v>66.0</v>
      </c>
      <c r="Y100" s="7">
        <v>642.0</v>
      </c>
      <c r="Z100" s="7">
        <v>155.0</v>
      </c>
      <c r="AA100" s="7">
        <v>960.0</v>
      </c>
      <c r="AB100" s="7">
        <v>157.0</v>
      </c>
      <c r="AC100" s="7">
        <v>633.0</v>
      </c>
      <c r="AD100" s="7">
        <v>941.0</v>
      </c>
      <c r="AE100" s="7">
        <v>823.0</v>
      </c>
      <c r="AF100" s="7">
        <v>320.0</v>
      </c>
      <c r="AG100" s="7">
        <v>726.0</v>
      </c>
      <c r="AH100" s="7">
        <v>238.0</v>
      </c>
      <c r="AI100" s="7">
        <v>685.0</v>
      </c>
      <c r="AJ100" s="7">
        <v>875.0</v>
      </c>
      <c r="AK100" s="7">
        <v>554.0</v>
      </c>
      <c r="AL100" s="7">
        <v>648.0</v>
      </c>
      <c r="AM100" s="7">
        <v>331.0</v>
      </c>
      <c r="AN100" s="7">
        <v>635.0</v>
      </c>
      <c r="AO100" s="7">
        <v>323.0</v>
      </c>
    </row>
    <row r="101" ht="15.0" customHeight="1">
      <c r="K101" s="7">
        <v>78.0</v>
      </c>
      <c r="L101" s="7">
        <v>726.0</v>
      </c>
      <c r="M101" s="7">
        <v>645.0</v>
      </c>
      <c r="N101" s="7">
        <v>579.0</v>
      </c>
      <c r="O101" s="7">
        <v>201.0</v>
      </c>
      <c r="P101" s="7">
        <v>283.0</v>
      </c>
      <c r="Q101" s="7">
        <v>744.0</v>
      </c>
      <c r="R101" s="7">
        <v>503.0</v>
      </c>
      <c r="S101" s="7">
        <v>884.0</v>
      </c>
      <c r="T101" s="7">
        <v>282.0</v>
      </c>
      <c r="U101" s="7">
        <v>177.0</v>
      </c>
      <c r="V101" s="7">
        <v>918.0</v>
      </c>
      <c r="W101" s="7">
        <v>356.0</v>
      </c>
      <c r="X101" s="7">
        <v>531.0</v>
      </c>
      <c r="Y101" s="7">
        <v>66.0</v>
      </c>
      <c r="Z101" s="7">
        <v>634.0</v>
      </c>
      <c r="AA101" s="7">
        <v>321.0</v>
      </c>
      <c r="AB101" s="7">
        <v>201.0</v>
      </c>
      <c r="AC101" s="7">
        <v>678.0</v>
      </c>
      <c r="AD101" s="7">
        <v>879.0</v>
      </c>
      <c r="AE101" s="7">
        <v>326.0</v>
      </c>
      <c r="AF101" s="7">
        <v>343.0</v>
      </c>
      <c r="AG101" s="7">
        <v>783.0</v>
      </c>
      <c r="AH101" s="7">
        <v>986.0</v>
      </c>
      <c r="AI101" s="7">
        <v>889.0</v>
      </c>
      <c r="AJ101" s="7">
        <v>510.0</v>
      </c>
      <c r="AK101" s="7">
        <v>543.0</v>
      </c>
      <c r="AL101" s="7">
        <v>826.0</v>
      </c>
      <c r="AM101" s="7">
        <v>409.0</v>
      </c>
      <c r="AN101" s="7">
        <v>318.0</v>
      </c>
      <c r="AO101" s="7">
        <v>932.0</v>
      </c>
    </row>
    <row r="102" ht="15.0" customHeight="1">
      <c r="K102" s="7">
        <v>70.0</v>
      </c>
      <c r="L102" s="7">
        <v>177.0</v>
      </c>
      <c r="M102" s="7">
        <v>732.0</v>
      </c>
      <c r="N102" s="7">
        <v>371.0</v>
      </c>
      <c r="O102" s="7">
        <v>745.0</v>
      </c>
      <c r="P102" s="7">
        <v>224.0</v>
      </c>
      <c r="Q102" s="7">
        <v>520.0</v>
      </c>
      <c r="R102" s="7">
        <v>434.0</v>
      </c>
      <c r="S102" s="7">
        <v>613.0</v>
      </c>
      <c r="T102" s="7">
        <v>199.0</v>
      </c>
      <c r="U102" s="7">
        <v>432.0</v>
      </c>
      <c r="V102" s="7">
        <v>327.0</v>
      </c>
      <c r="W102" s="7">
        <v>480.0</v>
      </c>
      <c r="X102" s="7">
        <v>151.0</v>
      </c>
      <c r="Y102" s="7">
        <v>221.0</v>
      </c>
      <c r="Z102" s="7">
        <v>618.0</v>
      </c>
      <c r="AA102" s="7">
        <v>593.0</v>
      </c>
      <c r="AB102" s="7">
        <v>730.0</v>
      </c>
      <c r="AC102" s="7">
        <v>475.0</v>
      </c>
      <c r="AD102" s="7">
        <v>421.0</v>
      </c>
      <c r="AE102" s="7">
        <v>604.0</v>
      </c>
      <c r="AF102" s="7">
        <v>203.0</v>
      </c>
      <c r="AG102" s="7">
        <v>383.0</v>
      </c>
      <c r="AH102" s="7">
        <v>587.0</v>
      </c>
      <c r="AI102" s="7">
        <v>999.0</v>
      </c>
      <c r="AJ102" s="7">
        <v>992.0</v>
      </c>
      <c r="AK102" s="7">
        <v>757.0</v>
      </c>
      <c r="AL102" s="7">
        <v>86.0</v>
      </c>
      <c r="AM102" s="7">
        <v>429.0</v>
      </c>
      <c r="AN102" s="7">
        <v>371.0</v>
      </c>
      <c r="AO102" s="7">
        <v>743.0</v>
      </c>
    </row>
    <row r="103" ht="15.0" customHeight="1">
      <c r="K103" s="7">
        <v>125.0</v>
      </c>
      <c r="L103" s="7">
        <v>796.0</v>
      </c>
      <c r="M103" s="7">
        <v>731.0</v>
      </c>
      <c r="N103" s="7">
        <v>386.0</v>
      </c>
      <c r="O103" s="7">
        <v>716.0</v>
      </c>
      <c r="P103" s="7">
        <v>729.0</v>
      </c>
      <c r="Q103" s="7">
        <v>122.0</v>
      </c>
      <c r="R103" s="7">
        <v>931.0</v>
      </c>
      <c r="S103" s="7">
        <v>760.0</v>
      </c>
      <c r="T103" s="7">
        <v>873.0</v>
      </c>
      <c r="U103" s="7">
        <v>359.0</v>
      </c>
      <c r="V103" s="7">
        <v>208.0</v>
      </c>
      <c r="W103" s="7">
        <v>447.0</v>
      </c>
      <c r="X103" s="7">
        <v>792.0</v>
      </c>
      <c r="Y103" s="7">
        <v>371.0</v>
      </c>
      <c r="Z103" s="7">
        <v>715.0</v>
      </c>
      <c r="AA103" s="7">
        <v>576.0</v>
      </c>
      <c r="AB103" s="7">
        <v>913.0</v>
      </c>
      <c r="AC103" s="7">
        <v>391.0</v>
      </c>
      <c r="AD103" s="7">
        <v>796.0</v>
      </c>
      <c r="AE103" s="7">
        <v>570.0</v>
      </c>
      <c r="AF103" s="7">
        <v>300.0</v>
      </c>
      <c r="AG103" s="7">
        <v>350.0</v>
      </c>
      <c r="AH103" s="7">
        <v>525.0</v>
      </c>
      <c r="AI103" s="7">
        <v>505.0</v>
      </c>
      <c r="AJ103" s="7">
        <v>841.0</v>
      </c>
      <c r="AK103" s="7">
        <v>818.0</v>
      </c>
      <c r="AL103" s="7">
        <v>135.0</v>
      </c>
      <c r="AM103" s="7">
        <v>796.0</v>
      </c>
      <c r="AN103" s="7">
        <v>832.0</v>
      </c>
      <c r="AO103" s="7">
        <v>276.0</v>
      </c>
    </row>
    <row r="104" ht="15.0" customHeight="1">
      <c r="K104" s="7">
        <v>909.0</v>
      </c>
      <c r="L104" s="7">
        <v>393.0</v>
      </c>
      <c r="M104" s="7">
        <v>499.0</v>
      </c>
      <c r="N104" s="7">
        <v>409.0</v>
      </c>
      <c r="O104" s="7">
        <v>972.0</v>
      </c>
      <c r="P104" s="7">
        <v>161.0</v>
      </c>
      <c r="Q104" s="7">
        <v>339.0</v>
      </c>
      <c r="R104" s="7">
        <v>536.0</v>
      </c>
      <c r="S104" s="7">
        <v>244.0</v>
      </c>
      <c r="T104" s="7">
        <v>826.0</v>
      </c>
      <c r="U104" s="7">
        <v>447.0</v>
      </c>
      <c r="V104" s="7">
        <v>675.0</v>
      </c>
      <c r="W104" s="7">
        <v>913.0</v>
      </c>
      <c r="X104" s="7">
        <v>85.0</v>
      </c>
      <c r="Y104" s="7">
        <v>345.0</v>
      </c>
      <c r="Z104" s="7">
        <v>598.0</v>
      </c>
      <c r="AA104" s="7">
        <v>922.0</v>
      </c>
      <c r="AB104" s="7">
        <v>375.0</v>
      </c>
      <c r="AC104" s="7">
        <v>895.0</v>
      </c>
      <c r="AD104" s="7">
        <v>470.0</v>
      </c>
      <c r="AE104" s="7">
        <v>54.0</v>
      </c>
      <c r="AF104" s="7">
        <v>477.0</v>
      </c>
      <c r="AG104" s="7">
        <v>989.0</v>
      </c>
      <c r="AH104" s="7">
        <v>991.0</v>
      </c>
      <c r="AI104" s="7">
        <v>168.0</v>
      </c>
      <c r="AJ104" s="7">
        <v>635.0</v>
      </c>
      <c r="AK104" s="7">
        <v>558.0</v>
      </c>
      <c r="AL104" s="7">
        <v>187.0</v>
      </c>
      <c r="AM104" s="7">
        <v>226.0</v>
      </c>
      <c r="AN104" s="7">
        <v>359.0</v>
      </c>
      <c r="AO104" s="7">
        <v>570.0</v>
      </c>
    </row>
    <row r="105" ht="15.0" customHeight="1">
      <c r="K105" s="7">
        <v>336.0</v>
      </c>
      <c r="L105" s="7">
        <v>318.0</v>
      </c>
      <c r="M105" s="7">
        <v>170.0</v>
      </c>
      <c r="N105" s="7">
        <v>52.0</v>
      </c>
      <c r="O105" s="7">
        <v>508.0</v>
      </c>
      <c r="P105" s="7">
        <v>730.0</v>
      </c>
      <c r="Q105" s="7">
        <v>770.0</v>
      </c>
      <c r="R105" s="7">
        <v>557.0</v>
      </c>
      <c r="S105" s="7">
        <v>314.0</v>
      </c>
      <c r="T105" s="7">
        <v>973.0</v>
      </c>
      <c r="U105" s="7">
        <v>358.0</v>
      </c>
      <c r="V105" s="7">
        <v>918.0</v>
      </c>
      <c r="W105" s="7">
        <v>580.0</v>
      </c>
      <c r="X105" s="7">
        <v>354.0</v>
      </c>
      <c r="Y105" s="7">
        <v>718.0</v>
      </c>
      <c r="Z105" s="7">
        <v>137.0</v>
      </c>
      <c r="AA105" s="7">
        <v>747.0</v>
      </c>
      <c r="AB105" s="7">
        <v>634.0</v>
      </c>
      <c r="AC105" s="7">
        <v>967.0</v>
      </c>
      <c r="AD105" s="7">
        <v>582.0</v>
      </c>
      <c r="AE105" s="7">
        <v>54.0</v>
      </c>
      <c r="AF105" s="7">
        <v>66.0</v>
      </c>
      <c r="AG105" s="7">
        <v>952.0</v>
      </c>
      <c r="AH105" s="7">
        <v>850.0</v>
      </c>
      <c r="AI105" s="7">
        <v>291.0</v>
      </c>
      <c r="AJ105" s="7">
        <v>523.0</v>
      </c>
      <c r="AK105" s="7">
        <v>294.0</v>
      </c>
      <c r="AL105" s="7">
        <v>107.0</v>
      </c>
      <c r="AM105" s="7">
        <v>932.0</v>
      </c>
      <c r="AN105" s="7">
        <v>145.0</v>
      </c>
      <c r="AO105" s="7">
        <v>604.0</v>
      </c>
    </row>
    <row r="106" ht="15.0" customHeight="1">
      <c r="K106" s="7">
        <v>177.0</v>
      </c>
      <c r="L106" s="7">
        <v>901.0</v>
      </c>
      <c r="M106" s="7">
        <v>739.0</v>
      </c>
      <c r="N106" s="7">
        <v>163.0</v>
      </c>
      <c r="O106" s="7">
        <v>668.0</v>
      </c>
      <c r="P106" s="7">
        <v>905.0</v>
      </c>
      <c r="Q106" s="7">
        <v>404.0</v>
      </c>
      <c r="R106" s="7">
        <v>926.0</v>
      </c>
      <c r="S106" s="7">
        <v>816.0</v>
      </c>
      <c r="T106" s="7">
        <v>124.0</v>
      </c>
      <c r="U106" s="7">
        <v>322.0</v>
      </c>
      <c r="V106" s="7">
        <v>450.0</v>
      </c>
      <c r="W106" s="7">
        <v>56.0</v>
      </c>
      <c r="X106" s="7">
        <v>479.0</v>
      </c>
      <c r="Y106" s="7">
        <v>78.0</v>
      </c>
      <c r="Z106" s="7">
        <v>810.0</v>
      </c>
      <c r="AA106" s="7">
        <v>557.0</v>
      </c>
      <c r="AB106" s="7">
        <v>608.0</v>
      </c>
      <c r="AC106" s="7">
        <v>137.0</v>
      </c>
      <c r="AD106" s="7">
        <v>322.0</v>
      </c>
      <c r="AE106" s="7">
        <v>792.0</v>
      </c>
      <c r="AF106" s="7">
        <v>336.0</v>
      </c>
      <c r="AG106" s="7">
        <v>701.0</v>
      </c>
      <c r="AH106" s="7">
        <v>494.0</v>
      </c>
      <c r="AI106" s="7">
        <v>212.0</v>
      </c>
      <c r="AJ106" s="7">
        <v>656.0</v>
      </c>
      <c r="AK106" s="7">
        <v>916.0</v>
      </c>
      <c r="AL106" s="7">
        <v>105.0</v>
      </c>
      <c r="AM106" s="7">
        <v>563.0</v>
      </c>
      <c r="AN106" s="7">
        <v>954.0</v>
      </c>
      <c r="AO106" s="7">
        <v>459.0</v>
      </c>
    </row>
    <row r="107" ht="15.0" customHeight="1">
      <c r="K107" s="7">
        <v>797.0</v>
      </c>
      <c r="L107" s="7">
        <v>582.0</v>
      </c>
      <c r="M107" s="7">
        <v>258.0</v>
      </c>
      <c r="N107" s="7">
        <v>96.0</v>
      </c>
      <c r="O107" s="7">
        <v>812.0</v>
      </c>
      <c r="P107" s="7">
        <v>150.0</v>
      </c>
      <c r="Q107" s="7">
        <v>637.0</v>
      </c>
      <c r="R107" s="7">
        <v>96.0</v>
      </c>
      <c r="S107" s="7">
        <v>515.0</v>
      </c>
      <c r="T107" s="7">
        <v>568.0</v>
      </c>
      <c r="U107" s="7">
        <v>580.0</v>
      </c>
      <c r="V107" s="7">
        <v>429.0</v>
      </c>
      <c r="W107" s="7">
        <v>178.0</v>
      </c>
      <c r="X107" s="7">
        <v>463.0</v>
      </c>
      <c r="Y107" s="7">
        <v>670.0</v>
      </c>
      <c r="Z107" s="7">
        <v>550.0</v>
      </c>
      <c r="AA107" s="7">
        <v>208.0</v>
      </c>
      <c r="AB107" s="7">
        <v>489.0</v>
      </c>
      <c r="AC107" s="7">
        <v>245.0</v>
      </c>
      <c r="AD107" s="7">
        <v>88.0</v>
      </c>
      <c r="AE107" s="7">
        <v>854.0</v>
      </c>
      <c r="AF107" s="7">
        <v>461.0</v>
      </c>
      <c r="AG107" s="7">
        <v>758.0</v>
      </c>
      <c r="AH107" s="7">
        <v>761.0</v>
      </c>
      <c r="AI107" s="7">
        <v>463.0</v>
      </c>
      <c r="AJ107" s="7">
        <v>325.0</v>
      </c>
      <c r="AK107" s="7">
        <v>282.0</v>
      </c>
      <c r="AL107" s="7">
        <v>843.0</v>
      </c>
      <c r="AM107" s="7">
        <v>751.0</v>
      </c>
      <c r="AN107" s="7">
        <v>394.0</v>
      </c>
      <c r="AO107" s="7">
        <v>384.0</v>
      </c>
    </row>
    <row r="108" ht="15.0" customHeight="1">
      <c r="K108" s="7">
        <v>111.0</v>
      </c>
      <c r="L108" s="7">
        <v>820.0</v>
      </c>
      <c r="M108" s="7">
        <v>628.0</v>
      </c>
      <c r="N108" s="7">
        <v>463.0</v>
      </c>
      <c r="O108" s="7">
        <v>634.0</v>
      </c>
      <c r="P108" s="7">
        <v>123.0</v>
      </c>
      <c r="Q108" s="7">
        <v>264.0</v>
      </c>
      <c r="R108" s="7">
        <v>836.0</v>
      </c>
      <c r="S108" s="7">
        <v>848.0</v>
      </c>
      <c r="T108" s="7">
        <v>802.0</v>
      </c>
      <c r="U108" s="7">
        <v>655.0</v>
      </c>
      <c r="V108" s="7">
        <v>682.0</v>
      </c>
      <c r="W108" s="7">
        <v>163.0</v>
      </c>
      <c r="X108" s="7">
        <v>855.0</v>
      </c>
      <c r="Y108" s="7">
        <v>872.0</v>
      </c>
      <c r="Z108" s="7">
        <v>90.0</v>
      </c>
      <c r="AA108" s="7">
        <v>287.0</v>
      </c>
      <c r="AB108" s="7">
        <v>955.0</v>
      </c>
      <c r="AC108" s="7">
        <v>277.0</v>
      </c>
      <c r="AD108" s="7">
        <v>213.0</v>
      </c>
      <c r="AE108" s="7">
        <v>742.0</v>
      </c>
      <c r="AF108" s="7">
        <v>535.0</v>
      </c>
      <c r="AG108" s="7">
        <v>661.0</v>
      </c>
      <c r="AH108" s="7">
        <v>393.0</v>
      </c>
      <c r="AI108" s="7">
        <v>871.0</v>
      </c>
      <c r="AJ108" s="7">
        <v>561.0</v>
      </c>
      <c r="AK108" s="7">
        <v>681.0</v>
      </c>
      <c r="AL108" s="7">
        <v>87.0</v>
      </c>
      <c r="AM108" s="7">
        <v>333.0</v>
      </c>
      <c r="AN108" s="7">
        <v>70.0</v>
      </c>
      <c r="AO108" s="7">
        <v>741.0</v>
      </c>
    </row>
    <row r="109" ht="15.0" customHeight="1">
      <c r="K109" s="7">
        <v>264.0</v>
      </c>
      <c r="L109" s="7">
        <v>895.0</v>
      </c>
      <c r="M109" s="7">
        <v>428.0</v>
      </c>
      <c r="N109" s="7">
        <v>555.0</v>
      </c>
      <c r="O109" s="7">
        <v>76.0</v>
      </c>
      <c r="P109" s="7">
        <v>925.0</v>
      </c>
      <c r="Q109" s="7">
        <v>466.0</v>
      </c>
      <c r="R109" s="7">
        <v>944.0</v>
      </c>
      <c r="S109" s="7">
        <v>615.0</v>
      </c>
      <c r="T109" s="7">
        <v>428.0</v>
      </c>
      <c r="U109" s="7">
        <v>621.0</v>
      </c>
      <c r="V109" s="7">
        <v>455.0</v>
      </c>
      <c r="W109" s="7">
        <v>341.0</v>
      </c>
      <c r="X109" s="7">
        <v>555.0</v>
      </c>
      <c r="Y109" s="7">
        <v>484.0</v>
      </c>
      <c r="Z109" s="7">
        <v>415.0</v>
      </c>
      <c r="AA109" s="7">
        <v>937.0</v>
      </c>
      <c r="AB109" s="7">
        <v>237.0</v>
      </c>
      <c r="AC109" s="7">
        <v>254.0</v>
      </c>
      <c r="AD109" s="7">
        <v>868.0</v>
      </c>
      <c r="AE109" s="7">
        <v>566.0</v>
      </c>
      <c r="AF109" s="7">
        <v>444.0</v>
      </c>
      <c r="AG109" s="7">
        <v>416.0</v>
      </c>
      <c r="AH109" s="7">
        <v>712.0</v>
      </c>
      <c r="AI109" s="7">
        <v>65.0</v>
      </c>
      <c r="AJ109" s="7">
        <v>296.0</v>
      </c>
      <c r="AK109" s="7">
        <v>673.0</v>
      </c>
      <c r="AL109" s="7">
        <v>102.0</v>
      </c>
      <c r="AM109" s="7">
        <v>652.0</v>
      </c>
      <c r="AN109" s="7">
        <v>302.0</v>
      </c>
      <c r="AO109" s="7">
        <v>219.0</v>
      </c>
    </row>
    <row r="110" ht="15.0" customHeight="1">
      <c r="K110" s="7">
        <v>294.0</v>
      </c>
      <c r="L110" s="7">
        <v>351.0</v>
      </c>
      <c r="M110" s="7">
        <v>765.0</v>
      </c>
      <c r="N110" s="7">
        <v>518.0</v>
      </c>
      <c r="O110" s="7">
        <v>115.0</v>
      </c>
      <c r="P110" s="7">
        <v>982.0</v>
      </c>
      <c r="Q110" s="7">
        <v>330.0</v>
      </c>
      <c r="R110" s="7">
        <v>420.0</v>
      </c>
      <c r="S110" s="7">
        <v>346.0</v>
      </c>
      <c r="T110" s="7">
        <v>970.0</v>
      </c>
      <c r="U110" s="7">
        <v>555.0</v>
      </c>
      <c r="V110" s="7">
        <v>245.0</v>
      </c>
      <c r="W110" s="7">
        <v>72.0</v>
      </c>
      <c r="X110" s="7">
        <v>162.0</v>
      </c>
      <c r="Y110" s="7">
        <v>510.0</v>
      </c>
      <c r="Z110" s="7">
        <v>777.0</v>
      </c>
      <c r="AA110" s="7">
        <v>153.0</v>
      </c>
      <c r="AB110" s="7">
        <v>799.0</v>
      </c>
      <c r="AC110" s="7">
        <v>690.0</v>
      </c>
      <c r="AD110" s="7">
        <v>862.0</v>
      </c>
      <c r="AE110" s="7">
        <v>94.0</v>
      </c>
      <c r="AF110" s="7">
        <v>199.0</v>
      </c>
      <c r="AG110" s="7">
        <v>193.0</v>
      </c>
      <c r="AH110" s="7">
        <v>627.0</v>
      </c>
      <c r="AI110" s="7">
        <v>333.0</v>
      </c>
      <c r="AJ110" s="7">
        <v>524.0</v>
      </c>
      <c r="AK110" s="7">
        <v>531.0</v>
      </c>
      <c r="AL110" s="7">
        <v>830.0</v>
      </c>
      <c r="AM110" s="7">
        <v>986.0</v>
      </c>
      <c r="AN110" s="7">
        <v>971.0</v>
      </c>
      <c r="AO110" s="7">
        <v>525.0</v>
      </c>
    </row>
    <row r="111" ht="15.0" customHeight="1">
      <c r="K111" s="7">
        <v>231.0</v>
      </c>
      <c r="L111" s="7">
        <v>139.0</v>
      </c>
      <c r="M111" s="7">
        <v>514.0</v>
      </c>
      <c r="N111" s="7">
        <v>356.0</v>
      </c>
      <c r="O111" s="7">
        <v>458.0</v>
      </c>
      <c r="P111" s="7">
        <v>907.0</v>
      </c>
      <c r="Q111" s="7">
        <v>447.0</v>
      </c>
      <c r="R111" s="7">
        <v>389.0</v>
      </c>
      <c r="S111" s="7">
        <v>166.0</v>
      </c>
      <c r="T111" s="7">
        <v>139.0</v>
      </c>
      <c r="U111" s="7">
        <v>675.0</v>
      </c>
      <c r="V111" s="7">
        <v>476.0</v>
      </c>
      <c r="W111" s="7">
        <v>586.0</v>
      </c>
      <c r="X111" s="7">
        <v>181.0</v>
      </c>
      <c r="Y111" s="7">
        <v>103.0</v>
      </c>
      <c r="Z111" s="7">
        <v>847.0</v>
      </c>
      <c r="AA111" s="7">
        <v>535.0</v>
      </c>
      <c r="AB111" s="7">
        <v>857.0</v>
      </c>
      <c r="AC111" s="7">
        <v>211.0</v>
      </c>
      <c r="AD111" s="7">
        <v>437.0</v>
      </c>
      <c r="AE111" s="7">
        <v>900.0</v>
      </c>
      <c r="AF111" s="7">
        <v>200.0</v>
      </c>
      <c r="AG111" s="7">
        <v>56.0</v>
      </c>
      <c r="AH111" s="7">
        <v>648.0</v>
      </c>
      <c r="AI111" s="7">
        <v>850.0</v>
      </c>
      <c r="AJ111" s="7">
        <v>682.0</v>
      </c>
      <c r="AK111" s="7">
        <v>393.0</v>
      </c>
      <c r="AL111" s="7">
        <v>922.0</v>
      </c>
      <c r="AM111" s="7">
        <v>655.0</v>
      </c>
      <c r="AN111" s="7">
        <v>161.0</v>
      </c>
      <c r="AO111" s="7">
        <v>753.0</v>
      </c>
    </row>
    <row r="112" ht="15.0" customHeight="1">
      <c r="K112" s="7">
        <v>537.0</v>
      </c>
      <c r="L112" s="7">
        <v>823.0</v>
      </c>
      <c r="M112" s="7">
        <v>251.0</v>
      </c>
      <c r="N112" s="7">
        <v>142.0</v>
      </c>
      <c r="O112" s="7">
        <v>84.0</v>
      </c>
      <c r="P112" s="7">
        <v>285.0</v>
      </c>
      <c r="Q112" s="7">
        <v>341.0</v>
      </c>
      <c r="R112" s="7">
        <v>862.0</v>
      </c>
      <c r="S112" s="7">
        <v>696.0</v>
      </c>
      <c r="T112" s="7">
        <v>879.0</v>
      </c>
      <c r="U112" s="7">
        <v>270.0</v>
      </c>
      <c r="V112" s="7">
        <v>129.0</v>
      </c>
      <c r="W112" s="7">
        <v>154.0</v>
      </c>
      <c r="X112" s="7">
        <v>640.0</v>
      </c>
      <c r="Y112" s="7">
        <v>475.0</v>
      </c>
      <c r="Z112" s="7">
        <v>711.0</v>
      </c>
      <c r="AA112" s="7">
        <v>293.0</v>
      </c>
      <c r="AB112" s="7">
        <v>65.0</v>
      </c>
      <c r="AC112" s="7">
        <v>591.0</v>
      </c>
      <c r="AD112" s="7">
        <v>602.0</v>
      </c>
      <c r="AE112" s="7">
        <v>965.0</v>
      </c>
      <c r="AF112" s="7">
        <v>727.0</v>
      </c>
      <c r="AG112" s="7">
        <v>842.0</v>
      </c>
      <c r="AH112" s="7">
        <v>888.0</v>
      </c>
      <c r="AI112" s="7">
        <v>908.0</v>
      </c>
      <c r="AJ112" s="7">
        <v>103.0</v>
      </c>
      <c r="AK112" s="7">
        <v>287.0</v>
      </c>
      <c r="AL112" s="7">
        <v>118.0</v>
      </c>
      <c r="AM112" s="7">
        <v>183.0</v>
      </c>
      <c r="AN112" s="7">
        <v>319.0</v>
      </c>
      <c r="AO112" s="7">
        <v>907.0</v>
      </c>
    </row>
    <row r="113" ht="15.0" customHeight="1">
      <c r="K113" s="7">
        <v>889.0</v>
      </c>
      <c r="L113" s="7">
        <v>968.0</v>
      </c>
      <c r="M113" s="7">
        <v>283.0</v>
      </c>
      <c r="N113" s="7">
        <v>409.0</v>
      </c>
      <c r="O113" s="7">
        <v>277.0</v>
      </c>
      <c r="P113" s="7">
        <v>426.0</v>
      </c>
      <c r="Q113" s="7">
        <v>543.0</v>
      </c>
      <c r="R113" s="7">
        <v>651.0</v>
      </c>
      <c r="S113" s="7">
        <v>452.0</v>
      </c>
      <c r="T113" s="7">
        <v>684.0</v>
      </c>
      <c r="U113" s="7">
        <v>592.0</v>
      </c>
      <c r="V113" s="7">
        <v>432.0</v>
      </c>
      <c r="W113" s="7">
        <v>120.0</v>
      </c>
      <c r="X113" s="7">
        <v>609.0</v>
      </c>
      <c r="Y113" s="7">
        <v>374.0</v>
      </c>
      <c r="Z113" s="7">
        <v>276.0</v>
      </c>
      <c r="AA113" s="7">
        <v>886.0</v>
      </c>
      <c r="AB113" s="7">
        <v>703.0</v>
      </c>
      <c r="AC113" s="7">
        <v>650.0</v>
      </c>
      <c r="AD113" s="7">
        <v>77.0</v>
      </c>
      <c r="AE113" s="7">
        <v>700.0</v>
      </c>
      <c r="AF113" s="7">
        <v>855.0</v>
      </c>
      <c r="AG113" s="7">
        <v>909.0</v>
      </c>
      <c r="AH113" s="7">
        <v>452.0</v>
      </c>
      <c r="AI113" s="7">
        <v>109.0</v>
      </c>
      <c r="AJ113" s="7">
        <v>533.0</v>
      </c>
      <c r="AK113" s="7">
        <v>777.0</v>
      </c>
      <c r="AL113" s="7">
        <v>481.0</v>
      </c>
      <c r="AM113" s="7">
        <v>194.0</v>
      </c>
      <c r="AN113" s="7">
        <v>871.0</v>
      </c>
      <c r="AO113" s="7">
        <v>435.0</v>
      </c>
    </row>
    <row r="114" ht="15.0" customHeight="1">
      <c r="K114" s="7">
        <v>126.0</v>
      </c>
      <c r="L114" s="7">
        <v>479.0</v>
      </c>
      <c r="M114" s="7">
        <v>575.0</v>
      </c>
      <c r="N114" s="7">
        <v>850.0</v>
      </c>
      <c r="O114" s="7">
        <v>412.0</v>
      </c>
      <c r="P114" s="7">
        <v>509.0</v>
      </c>
      <c r="Q114" s="7">
        <v>405.0</v>
      </c>
      <c r="R114" s="7">
        <v>759.0</v>
      </c>
      <c r="S114" s="7">
        <v>748.0</v>
      </c>
      <c r="T114" s="7">
        <v>535.0</v>
      </c>
      <c r="U114" s="7">
        <v>578.0</v>
      </c>
      <c r="V114" s="7">
        <v>541.0</v>
      </c>
      <c r="W114" s="7">
        <v>329.0</v>
      </c>
      <c r="X114" s="7">
        <v>846.0</v>
      </c>
      <c r="Y114" s="7">
        <v>581.0</v>
      </c>
      <c r="Z114" s="7">
        <v>896.0</v>
      </c>
      <c r="AA114" s="7">
        <v>343.0</v>
      </c>
      <c r="AB114" s="7">
        <v>626.0</v>
      </c>
      <c r="AC114" s="7">
        <v>940.0</v>
      </c>
      <c r="AD114" s="7">
        <v>238.0</v>
      </c>
      <c r="AE114" s="7">
        <v>386.0</v>
      </c>
      <c r="AF114" s="7">
        <v>350.0</v>
      </c>
      <c r="AG114" s="7">
        <v>207.0</v>
      </c>
      <c r="AH114" s="7">
        <v>821.0</v>
      </c>
      <c r="AI114" s="7">
        <v>775.0</v>
      </c>
      <c r="AJ114" s="7">
        <v>53.0</v>
      </c>
      <c r="AK114" s="7">
        <v>753.0</v>
      </c>
      <c r="AL114" s="7">
        <v>442.0</v>
      </c>
      <c r="AM114" s="7">
        <v>109.0</v>
      </c>
      <c r="AN114" s="7">
        <v>912.0</v>
      </c>
      <c r="AO114" s="7">
        <v>371.0</v>
      </c>
    </row>
    <row r="115" ht="15.0" customHeight="1">
      <c r="K115" s="7">
        <v>454.0</v>
      </c>
      <c r="L115" s="7">
        <v>506.0</v>
      </c>
      <c r="M115" s="7">
        <v>315.0</v>
      </c>
      <c r="N115" s="7">
        <v>80.0</v>
      </c>
      <c r="O115" s="7">
        <v>466.0</v>
      </c>
      <c r="P115" s="7">
        <v>178.0</v>
      </c>
      <c r="Q115" s="7">
        <v>508.0</v>
      </c>
      <c r="R115" s="7">
        <v>800.0</v>
      </c>
      <c r="S115" s="7">
        <v>914.0</v>
      </c>
      <c r="T115" s="7">
        <v>211.0</v>
      </c>
      <c r="U115" s="7">
        <v>350.0</v>
      </c>
      <c r="V115" s="7">
        <v>843.0</v>
      </c>
      <c r="W115" s="7">
        <v>370.0</v>
      </c>
      <c r="X115" s="7">
        <v>68.0</v>
      </c>
      <c r="Y115" s="7">
        <v>411.0</v>
      </c>
      <c r="Z115" s="7">
        <v>590.0</v>
      </c>
      <c r="AA115" s="7">
        <v>527.0</v>
      </c>
      <c r="AB115" s="7">
        <v>247.0</v>
      </c>
      <c r="AC115" s="7">
        <v>228.0</v>
      </c>
      <c r="AD115" s="7">
        <v>599.0</v>
      </c>
      <c r="AE115" s="7">
        <v>220.0</v>
      </c>
      <c r="AF115" s="7">
        <v>356.0</v>
      </c>
      <c r="AG115" s="7">
        <v>106.0</v>
      </c>
      <c r="AH115" s="7">
        <v>454.0</v>
      </c>
      <c r="AI115" s="7">
        <v>606.0</v>
      </c>
      <c r="AJ115" s="7">
        <v>413.0</v>
      </c>
      <c r="AK115" s="7">
        <v>305.0</v>
      </c>
      <c r="AL115" s="7">
        <v>193.0</v>
      </c>
      <c r="AM115" s="7">
        <v>85.0</v>
      </c>
      <c r="AN115" s="7">
        <v>658.0</v>
      </c>
      <c r="AO115" s="7">
        <v>407.0</v>
      </c>
    </row>
    <row r="116" ht="15.0" customHeight="1">
      <c r="K116" s="7">
        <v>796.0</v>
      </c>
      <c r="L116" s="7">
        <v>843.0</v>
      </c>
      <c r="M116" s="7">
        <v>192.0</v>
      </c>
      <c r="N116" s="7">
        <v>316.0</v>
      </c>
      <c r="O116" s="7">
        <v>483.0</v>
      </c>
      <c r="P116" s="7">
        <v>475.0</v>
      </c>
      <c r="Q116" s="7">
        <v>456.0</v>
      </c>
      <c r="R116" s="7">
        <v>268.0</v>
      </c>
      <c r="S116" s="7">
        <v>50.0</v>
      </c>
      <c r="T116" s="7">
        <v>79.0</v>
      </c>
      <c r="U116" s="7">
        <v>204.0</v>
      </c>
      <c r="V116" s="7">
        <v>762.0</v>
      </c>
      <c r="W116" s="7">
        <v>686.0</v>
      </c>
      <c r="X116" s="7">
        <v>244.0</v>
      </c>
      <c r="Y116" s="7">
        <v>150.0</v>
      </c>
      <c r="Z116" s="7">
        <v>993.0</v>
      </c>
      <c r="AA116" s="7">
        <v>123.0</v>
      </c>
      <c r="AB116" s="7">
        <v>914.0</v>
      </c>
      <c r="AC116" s="7">
        <v>324.0</v>
      </c>
      <c r="AD116" s="7">
        <v>451.0</v>
      </c>
      <c r="AE116" s="7">
        <v>691.0</v>
      </c>
      <c r="AF116" s="7">
        <v>544.0</v>
      </c>
      <c r="AG116" s="7">
        <v>493.0</v>
      </c>
      <c r="AH116" s="7">
        <v>696.0</v>
      </c>
      <c r="AI116" s="7">
        <v>69.0</v>
      </c>
      <c r="AJ116" s="7">
        <v>519.0</v>
      </c>
      <c r="AK116" s="7">
        <v>824.0</v>
      </c>
      <c r="AL116" s="7">
        <v>798.0</v>
      </c>
      <c r="AM116" s="7">
        <v>363.0</v>
      </c>
      <c r="AN116" s="7">
        <v>851.0</v>
      </c>
      <c r="AO116" s="7">
        <v>412.0</v>
      </c>
    </row>
    <row r="117" ht="15.0" customHeight="1">
      <c r="K117" s="7">
        <v>211.0</v>
      </c>
      <c r="L117" s="7">
        <v>480.0</v>
      </c>
      <c r="M117" s="7">
        <v>319.0</v>
      </c>
      <c r="N117" s="7">
        <v>791.0</v>
      </c>
      <c r="O117" s="7">
        <v>502.0</v>
      </c>
      <c r="P117" s="7">
        <v>325.0</v>
      </c>
      <c r="Q117" s="7">
        <v>320.0</v>
      </c>
      <c r="R117" s="7">
        <v>359.0</v>
      </c>
      <c r="S117" s="7">
        <v>609.0</v>
      </c>
      <c r="T117" s="7">
        <v>238.0</v>
      </c>
      <c r="U117" s="7">
        <v>348.0</v>
      </c>
      <c r="V117" s="7">
        <v>807.0</v>
      </c>
      <c r="W117" s="7">
        <v>945.0</v>
      </c>
      <c r="X117" s="7">
        <v>91.0</v>
      </c>
      <c r="Y117" s="7">
        <v>368.0</v>
      </c>
      <c r="Z117" s="7">
        <v>389.0</v>
      </c>
      <c r="AA117" s="7">
        <v>951.0</v>
      </c>
      <c r="AB117" s="7">
        <v>89.0</v>
      </c>
      <c r="AC117" s="7">
        <v>245.0</v>
      </c>
      <c r="AD117" s="7">
        <v>810.0</v>
      </c>
      <c r="AE117" s="7">
        <v>87.0</v>
      </c>
      <c r="AF117" s="7">
        <v>232.0</v>
      </c>
      <c r="AG117" s="7">
        <v>378.0</v>
      </c>
      <c r="AH117" s="7">
        <v>365.0</v>
      </c>
      <c r="AI117" s="7">
        <v>592.0</v>
      </c>
      <c r="AJ117" s="7">
        <v>351.0</v>
      </c>
      <c r="AK117" s="7">
        <v>81.0</v>
      </c>
      <c r="AL117" s="7">
        <v>155.0</v>
      </c>
      <c r="AM117" s="7">
        <v>104.0</v>
      </c>
      <c r="AN117" s="7">
        <v>641.0</v>
      </c>
      <c r="AO117" s="7">
        <v>599.0</v>
      </c>
    </row>
    <row r="118" ht="15.0" customHeight="1">
      <c r="K118" s="7">
        <v>57.0</v>
      </c>
      <c r="L118" s="7">
        <v>175.0</v>
      </c>
      <c r="M118" s="7">
        <v>375.0</v>
      </c>
      <c r="N118" s="7">
        <v>658.0</v>
      </c>
      <c r="O118" s="7">
        <v>127.0</v>
      </c>
      <c r="P118" s="7">
        <v>622.0</v>
      </c>
      <c r="Q118" s="7">
        <v>779.0</v>
      </c>
      <c r="R118" s="7">
        <v>676.0</v>
      </c>
      <c r="S118" s="7">
        <v>681.0</v>
      </c>
      <c r="T118" s="7">
        <v>527.0</v>
      </c>
      <c r="U118" s="7">
        <v>934.0</v>
      </c>
      <c r="V118" s="7">
        <v>585.0</v>
      </c>
      <c r="W118" s="7">
        <v>623.0</v>
      </c>
      <c r="X118" s="7">
        <v>619.0</v>
      </c>
      <c r="Y118" s="7">
        <v>820.0</v>
      </c>
      <c r="Z118" s="7">
        <v>657.0</v>
      </c>
      <c r="AA118" s="7">
        <v>83.0</v>
      </c>
      <c r="AB118" s="7">
        <v>204.0</v>
      </c>
      <c r="AC118" s="7">
        <v>881.0</v>
      </c>
      <c r="AD118" s="7">
        <v>400.0</v>
      </c>
      <c r="AE118" s="7">
        <v>597.0</v>
      </c>
      <c r="AF118" s="7">
        <v>143.0</v>
      </c>
      <c r="AG118" s="7">
        <v>821.0</v>
      </c>
      <c r="AH118" s="7">
        <v>419.0</v>
      </c>
      <c r="AI118" s="7">
        <v>105.0</v>
      </c>
      <c r="AJ118" s="7">
        <v>639.0</v>
      </c>
      <c r="AK118" s="7">
        <v>137.0</v>
      </c>
      <c r="AL118" s="7">
        <v>539.0</v>
      </c>
      <c r="AM118" s="7">
        <v>161.0</v>
      </c>
      <c r="AN118" s="7">
        <v>355.0</v>
      </c>
      <c r="AO118" s="7">
        <v>411.0</v>
      </c>
    </row>
    <row r="119" ht="15.0" customHeight="1">
      <c r="K119" s="7">
        <v>678.0</v>
      </c>
      <c r="L119" s="7">
        <v>758.0</v>
      </c>
      <c r="M119" s="7">
        <v>338.0</v>
      </c>
      <c r="N119" s="7">
        <v>140.0</v>
      </c>
      <c r="O119" s="7">
        <v>574.0</v>
      </c>
      <c r="P119" s="7">
        <v>720.0</v>
      </c>
      <c r="Q119" s="7">
        <v>332.0</v>
      </c>
      <c r="R119" s="7">
        <v>633.0</v>
      </c>
      <c r="S119" s="7">
        <v>139.0</v>
      </c>
      <c r="T119" s="7">
        <v>231.0</v>
      </c>
      <c r="U119" s="7">
        <v>363.0</v>
      </c>
      <c r="V119" s="7">
        <v>624.0</v>
      </c>
      <c r="W119" s="7">
        <v>295.0</v>
      </c>
      <c r="X119" s="7">
        <v>718.0</v>
      </c>
      <c r="Y119" s="7">
        <v>456.0</v>
      </c>
      <c r="Z119" s="7">
        <v>117.0</v>
      </c>
      <c r="AA119" s="7">
        <v>454.0</v>
      </c>
      <c r="AB119" s="7">
        <v>296.0</v>
      </c>
      <c r="AC119" s="7">
        <v>432.0</v>
      </c>
      <c r="AD119" s="7">
        <v>568.0</v>
      </c>
      <c r="AE119" s="7">
        <v>377.0</v>
      </c>
      <c r="AF119" s="7">
        <v>415.0</v>
      </c>
      <c r="AG119" s="7">
        <v>469.0</v>
      </c>
      <c r="AH119" s="7">
        <v>580.0</v>
      </c>
      <c r="AI119" s="7">
        <v>258.0</v>
      </c>
      <c r="AJ119" s="7">
        <v>388.0</v>
      </c>
      <c r="AK119" s="7">
        <v>659.0</v>
      </c>
      <c r="AL119" s="7">
        <v>491.0</v>
      </c>
      <c r="AM119" s="7">
        <v>997.0</v>
      </c>
      <c r="AN119" s="7">
        <v>305.0</v>
      </c>
      <c r="AO119" s="7">
        <v>885.0</v>
      </c>
    </row>
    <row r="120" ht="15.0" customHeight="1">
      <c r="K120" s="7">
        <v>984.0</v>
      </c>
      <c r="L120" s="7">
        <v>151.0</v>
      </c>
      <c r="M120" s="7">
        <v>376.0</v>
      </c>
      <c r="N120" s="7">
        <v>202.0</v>
      </c>
      <c r="O120" s="7">
        <v>97.0</v>
      </c>
      <c r="P120" s="7">
        <v>864.0</v>
      </c>
      <c r="Q120" s="7">
        <v>64.0</v>
      </c>
      <c r="R120" s="7">
        <v>686.0</v>
      </c>
      <c r="S120" s="7">
        <v>124.0</v>
      </c>
      <c r="T120" s="7">
        <v>142.0</v>
      </c>
      <c r="U120" s="7">
        <v>763.0</v>
      </c>
      <c r="V120" s="7">
        <v>774.0</v>
      </c>
      <c r="W120" s="7">
        <v>299.0</v>
      </c>
      <c r="X120" s="7">
        <v>918.0</v>
      </c>
      <c r="Y120" s="7">
        <v>466.0</v>
      </c>
      <c r="Z120" s="7">
        <v>268.0</v>
      </c>
      <c r="AA120" s="7">
        <v>934.0</v>
      </c>
      <c r="AB120" s="7">
        <v>113.0</v>
      </c>
      <c r="AC120" s="7">
        <v>809.0</v>
      </c>
      <c r="AD120" s="7">
        <v>347.0</v>
      </c>
      <c r="AE120" s="7">
        <v>257.0</v>
      </c>
      <c r="AF120" s="7">
        <v>396.0</v>
      </c>
      <c r="AG120" s="7">
        <v>539.0</v>
      </c>
      <c r="AH120" s="7">
        <v>278.0</v>
      </c>
      <c r="AI120" s="7">
        <v>822.0</v>
      </c>
      <c r="AJ120" s="7">
        <v>693.0</v>
      </c>
      <c r="AK120" s="7">
        <v>695.0</v>
      </c>
      <c r="AL120" s="7">
        <v>134.0</v>
      </c>
      <c r="AM120" s="7">
        <v>762.0</v>
      </c>
      <c r="AN120" s="7">
        <v>596.0</v>
      </c>
      <c r="AO120" s="7">
        <v>985.0</v>
      </c>
    </row>
    <row r="121" ht="15.0" customHeight="1">
      <c r="K121" s="7">
        <v>195.0</v>
      </c>
      <c r="L121" s="7">
        <v>580.0</v>
      </c>
      <c r="M121" s="7">
        <v>993.0</v>
      </c>
      <c r="N121" s="7">
        <v>888.0</v>
      </c>
      <c r="O121" s="7">
        <v>73.0</v>
      </c>
      <c r="P121" s="7">
        <v>991.0</v>
      </c>
      <c r="Q121" s="7">
        <v>652.0</v>
      </c>
      <c r="R121" s="7">
        <v>595.0</v>
      </c>
      <c r="S121" s="7">
        <v>914.0</v>
      </c>
      <c r="T121" s="7">
        <v>446.0</v>
      </c>
      <c r="U121" s="7">
        <v>704.0</v>
      </c>
      <c r="V121" s="7">
        <v>353.0</v>
      </c>
      <c r="W121" s="7">
        <v>204.0</v>
      </c>
      <c r="X121" s="7">
        <v>577.0</v>
      </c>
      <c r="Y121" s="7">
        <v>883.0</v>
      </c>
      <c r="Z121" s="7">
        <v>141.0</v>
      </c>
      <c r="AA121" s="7">
        <v>384.0</v>
      </c>
      <c r="AB121" s="7">
        <v>395.0</v>
      </c>
      <c r="AC121" s="7">
        <v>498.0</v>
      </c>
      <c r="AD121" s="7">
        <v>479.0</v>
      </c>
      <c r="AE121" s="7">
        <v>76.0</v>
      </c>
      <c r="AF121" s="7">
        <v>716.0</v>
      </c>
      <c r="AG121" s="7">
        <v>423.0</v>
      </c>
      <c r="AH121" s="7">
        <v>691.0</v>
      </c>
      <c r="AI121" s="7">
        <v>851.0</v>
      </c>
      <c r="AJ121" s="7">
        <v>940.0</v>
      </c>
      <c r="AK121" s="7">
        <v>791.0</v>
      </c>
      <c r="AL121" s="7">
        <v>529.0</v>
      </c>
      <c r="AM121" s="7">
        <v>320.0</v>
      </c>
      <c r="AN121" s="7">
        <v>902.0</v>
      </c>
      <c r="AO121" s="7">
        <v>475.0</v>
      </c>
    </row>
    <row r="122" ht="15.0" customHeight="1">
      <c r="K122" s="7">
        <v>267.0</v>
      </c>
      <c r="L122" s="7">
        <v>232.0</v>
      </c>
      <c r="M122" s="7">
        <v>839.0</v>
      </c>
      <c r="N122" s="7">
        <v>312.0</v>
      </c>
      <c r="O122" s="7">
        <v>626.0</v>
      </c>
      <c r="P122" s="7">
        <v>768.0</v>
      </c>
      <c r="Q122" s="7">
        <v>351.0</v>
      </c>
      <c r="R122" s="7">
        <v>663.0</v>
      </c>
      <c r="S122" s="7">
        <v>945.0</v>
      </c>
      <c r="T122" s="7">
        <v>585.0</v>
      </c>
      <c r="U122" s="7">
        <v>380.0</v>
      </c>
      <c r="V122" s="7">
        <v>661.0</v>
      </c>
      <c r="W122" s="7">
        <v>942.0</v>
      </c>
      <c r="X122" s="7">
        <v>675.0</v>
      </c>
      <c r="Y122" s="7">
        <v>535.0</v>
      </c>
      <c r="Z122" s="7">
        <v>864.0</v>
      </c>
      <c r="AA122" s="7">
        <v>562.0</v>
      </c>
      <c r="AB122" s="7">
        <v>219.0</v>
      </c>
      <c r="AC122" s="7">
        <v>872.0</v>
      </c>
      <c r="AD122" s="7">
        <v>154.0</v>
      </c>
      <c r="AE122" s="7">
        <v>793.0</v>
      </c>
      <c r="AF122" s="7">
        <v>630.0</v>
      </c>
      <c r="AG122" s="7">
        <v>832.0</v>
      </c>
      <c r="AH122" s="7">
        <v>500.0</v>
      </c>
      <c r="AI122" s="7">
        <v>403.0</v>
      </c>
      <c r="AJ122" s="7">
        <v>298.0</v>
      </c>
      <c r="AK122" s="7">
        <v>197.0</v>
      </c>
      <c r="AL122" s="7">
        <v>532.0</v>
      </c>
      <c r="AM122" s="7">
        <v>480.0</v>
      </c>
      <c r="AN122" s="7">
        <v>249.0</v>
      </c>
      <c r="AO122" s="7">
        <v>616.0</v>
      </c>
    </row>
    <row r="123" ht="15.0" customHeight="1">
      <c r="K123" s="7">
        <v>838.0</v>
      </c>
      <c r="L123" s="7">
        <v>849.0</v>
      </c>
      <c r="M123" s="7">
        <v>854.0</v>
      </c>
      <c r="N123" s="7">
        <v>445.0</v>
      </c>
      <c r="O123" s="7">
        <v>247.0</v>
      </c>
      <c r="P123" s="7">
        <v>525.0</v>
      </c>
      <c r="Q123" s="7">
        <v>180.0</v>
      </c>
      <c r="R123" s="7">
        <v>466.0</v>
      </c>
      <c r="S123" s="7">
        <v>100.0</v>
      </c>
      <c r="T123" s="7">
        <v>977.0</v>
      </c>
      <c r="U123" s="7">
        <v>317.0</v>
      </c>
      <c r="V123" s="7">
        <v>711.0</v>
      </c>
      <c r="W123" s="7">
        <v>454.0</v>
      </c>
      <c r="X123" s="7">
        <v>810.0</v>
      </c>
      <c r="Y123" s="7">
        <v>349.0</v>
      </c>
      <c r="Z123" s="7">
        <v>561.0</v>
      </c>
      <c r="AA123" s="7">
        <v>846.0</v>
      </c>
      <c r="AB123" s="7">
        <v>974.0</v>
      </c>
      <c r="AC123" s="7">
        <v>698.0</v>
      </c>
      <c r="AD123" s="7">
        <v>770.0</v>
      </c>
      <c r="AE123" s="7">
        <v>856.0</v>
      </c>
      <c r="AF123" s="7">
        <v>147.0</v>
      </c>
      <c r="AG123" s="7">
        <v>637.0</v>
      </c>
      <c r="AH123" s="7">
        <v>211.0</v>
      </c>
      <c r="AI123" s="7">
        <v>779.0</v>
      </c>
      <c r="AJ123" s="7">
        <v>577.0</v>
      </c>
      <c r="AK123" s="7">
        <v>992.0</v>
      </c>
      <c r="AL123" s="7">
        <v>354.0</v>
      </c>
      <c r="AM123" s="7">
        <v>517.0</v>
      </c>
      <c r="AN123" s="7">
        <v>797.0</v>
      </c>
      <c r="AO123" s="7">
        <v>717.0</v>
      </c>
    </row>
    <row r="124" ht="15.0" customHeight="1">
      <c r="K124" s="7">
        <v>220.0</v>
      </c>
      <c r="L124" s="7">
        <v>289.0</v>
      </c>
      <c r="M124" s="7">
        <v>936.0</v>
      </c>
      <c r="N124" s="7">
        <v>453.0</v>
      </c>
      <c r="O124" s="7">
        <v>316.0</v>
      </c>
      <c r="P124" s="7">
        <v>669.0</v>
      </c>
      <c r="Q124" s="7">
        <v>987.0</v>
      </c>
      <c r="R124" s="7">
        <v>271.0</v>
      </c>
      <c r="S124" s="7">
        <v>505.0</v>
      </c>
      <c r="T124" s="7">
        <v>247.0</v>
      </c>
      <c r="U124" s="7">
        <v>368.0</v>
      </c>
      <c r="V124" s="7">
        <v>104.0</v>
      </c>
      <c r="W124" s="7">
        <v>711.0</v>
      </c>
      <c r="X124" s="7">
        <v>115.0</v>
      </c>
      <c r="Y124" s="7">
        <v>203.0</v>
      </c>
      <c r="Z124" s="7">
        <v>90.0</v>
      </c>
      <c r="AA124" s="7">
        <v>346.0</v>
      </c>
      <c r="AB124" s="7">
        <v>267.0</v>
      </c>
      <c r="AC124" s="7">
        <v>377.0</v>
      </c>
      <c r="AD124" s="7">
        <v>910.0</v>
      </c>
      <c r="AE124" s="7">
        <v>182.0</v>
      </c>
      <c r="AF124" s="7">
        <v>712.0</v>
      </c>
      <c r="AG124" s="7">
        <v>778.0</v>
      </c>
      <c r="AH124" s="7">
        <v>153.0</v>
      </c>
      <c r="AI124" s="7">
        <v>401.0</v>
      </c>
      <c r="AJ124" s="7">
        <v>248.0</v>
      </c>
      <c r="AK124" s="7">
        <v>234.0</v>
      </c>
      <c r="AL124" s="7">
        <v>295.0</v>
      </c>
      <c r="AM124" s="7">
        <v>739.0</v>
      </c>
      <c r="AN124" s="7">
        <v>90.0</v>
      </c>
      <c r="AO124" s="7">
        <v>993.0</v>
      </c>
    </row>
    <row r="125" ht="15.0" customHeight="1">
      <c r="K125" s="7">
        <v>199.0</v>
      </c>
      <c r="L125" s="7">
        <v>651.0</v>
      </c>
      <c r="M125" s="7">
        <v>987.0</v>
      </c>
      <c r="N125" s="7">
        <v>454.0</v>
      </c>
      <c r="O125" s="7">
        <v>688.0</v>
      </c>
      <c r="P125" s="7">
        <v>859.0</v>
      </c>
      <c r="Q125" s="7">
        <v>443.0</v>
      </c>
      <c r="R125" s="7">
        <v>710.0</v>
      </c>
      <c r="S125" s="7">
        <v>260.0</v>
      </c>
      <c r="T125" s="7">
        <v>433.0</v>
      </c>
      <c r="U125" s="7">
        <v>214.0</v>
      </c>
      <c r="V125" s="7">
        <v>400.0</v>
      </c>
      <c r="W125" s="7">
        <v>954.0</v>
      </c>
      <c r="X125" s="7">
        <v>181.0</v>
      </c>
      <c r="Y125" s="7">
        <v>92.0</v>
      </c>
      <c r="Z125" s="7">
        <v>902.0</v>
      </c>
      <c r="AA125" s="7">
        <v>760.0</v>
      </c>
      <c r="AB125" s="7">
        <v>894.0</v>
      </c>
      <c r="AC125" s="7">
        <v>136.0</v>
      </c>
      <c r="AD125" s="7">
        <v>360.0</v>
      </c>
      <c r="AE125" s="7">
        <v>650.0</v>
      </c>
      <c r="AF125" s="7">
        <v>925.0</v>
      </c>
      <c r="AG125" s="7">
        <v>346.0</v>
      </c>
      <c r="AH125" s="7">
        <v>841.0</v>
      </c>
      <c r="AI125" s="7">
        <v>248.0</v>
      </c>
      <c r="AJ125" s="7">
        <v>952.0</v>
      </c>
      <c r="AK125" s="7">
        <v>564.0</v>
      </c>
      <c r="AL125" s="7">
        <v>780.0</v>
      </c>
      <c r="AM125" s="7">
        <v>952.0</v>
      </c>
      <c r="AN125" s="7">
        <v>365.0</v>
      </c>
      <c r="AO125" s="7">
        <v>545.0</v>
      </c>
    </row>
    <row r="126" ht="15.0" customHeight="1">
      <c r="K126" s="7">
        <v>332.0</v>
      </c>
      <c r="L126" s="7">
        <v>312.0</v>
      </c>
      <c r="M126" s="7">
        <v>852.0</v>
      </c>
      <c r="N126" s="7">
        <v>761.0</v>
      </c>
      <c r="O126" s="7">
        <v>156.0</v>
      </c>
      <c r="P126" s="7">
        <v>518.0</v>
      </c>
      <c r="Q126" s="7">
        <v>333.0</v>
      </c>
      <c r="R126" s="7">
        <v>871.0</v>
      </c>
      <c r="S126" s="7">
        <v>612.0</v>
      </c>
      <c r="T126" s="7">
        <v>970.0</v>
      </c>
      <c r="U126" s="7">
        <v>128.0</v>
      </c>
      <c r="V126" s="7">
        <v>465.0</v>
      </c>
      <c r="W126" s="7">
        <v>704.0</v>
      </c>
      <c r="X126" s="7">
        <v>101.0</v>
      </c>
      <c r="Y126" s="7">
        <v>135.0</v>
      </c>
      <c r="Z126" s="7">
        <v>750.0</v>
      </c>
      <c r="AA126" s="7">
        <v>892.0</v>
      </c>
      <c r="AB126" s="7">
        <v>344.0</v>
      </c>
      <c r="AC126" s="7">
        <v>622.0</v>
      </c>
      <c r="AD126" s="7">
        <v>143.0</v>
      </c>
      <c r="AE126" s="7">
        <v>622.0</v>
      </c>
      <c r="AF126" s="7">
        <v>239.0</v>
      </c>
      <c r="AG126" s="7">
        <v>284.0</v>
      </c>
      <c r="AH126" s="7">
        <v>457.0</v>
      </c>
      <c r="AI126" s="7">
        <v>678.0</v>
      </c>
      <c r="AJ126" s="7">
        <v>806.0</v>
      </c>
      <c r="AK126" s="7">
        <v>524.0</v>
      </c>
      <c r="AL126" s="7">
        <v>271.0</v>
      </c>
      <c r="AM126" s="7">
        <v>904.0</v>
      </c>
      <c r="AN126" s="7">
        <v>802.0</v>
      </c>
      <c r="AO126" s="7">
        <v>189.0</v>
      </c>
    </row>
    <row r="127" ht="15.0" customHeight="1">
      <c r="K127" s="7">
        <v>689.0</v>
      </c>
      <c r="L127" s="7">
        <v>874.0</v>
      </c>
      <c r="M127" s="7">
        <v>473.0</v>
      </c>
      <c r="N127" s="7">
        <v>876.0</v>
      </c>
      <c r="O127" s="7">
        <v>870.0</v>
      </c>
      <c r="P127" s="7">
        <v>345.0</v>
      </c>
      <c r="Q127" s="7">
        <v>72.0</v>
      </c>
      <c r="R127" s="7">
        <v>276.0</v>
      </c>
      <c r="S127" s="7">
        <v>65.0</v>
      </c>
      <c r="T127" s="7">
        <v>672.0</v>
      </c>
      <c r="U127" s="7">
        <v>781.0</v>
      </c>
      <c r="V127" s="7">
        <v>856.0</v>
      </c>
      <c r="W127" s="7">
        <v>876.0</v>
      </c>
      <c r="X127" s="7">
        <v>474.0</v>
      </c>
      <c r="Y127" s="7">
        <v>776.0</v>
      </c>
      <c r="Z127" s="7">
        <v>180.0</v>
      </c>
      <c r="AA127" s="7">
        <v>892.0</v>
      </c>
      <c r="AB127" s="7">
        <v>995.0</v>
      </c>
      <c r="AC127" s="7">
        <v>999.0</v>
      </c>
      <c r="AD127" s="7">
        <v>354.0</v>
      </c>
      <c r="AE127" s="7">
        <v>503.0</v>
      </c>
      <c r="AF127" s="7">
        <v>345.0</v>
      </c>
      <c r="AG127" s="7">
        <v>627.0</v>
      </c>
      <c r="AH127" s="7">
        <v>780.0</v>
      </c>
      <c r="AI127" s="7">
        <v>817.0</v>
      </c>
      <c r="AJ127" s="7">
        <v>428.0</v>
      </c>
      <c r="AK127" s="7">
        <v>851.0</v>
      </c>
      <c r="AL127" s="7">
        <v>281.0</v>
      </c>
      <c r="AM127" s="7">
        <v>757.0</v>
      </c>
      <c r="AN127" s="7">
        <v>807.0</v>
      </c>
      <c r="AO127" s="7">
        <v>436.0</v>
      </c>
    </row>
    <row r="128" ht="15.0" customHeight="1">
      <c r="K128" s="7">
        <v>463.0</v>
      </c>
      <c r="L128" s="7">
        <v>513.0</v>
      </c>
      <c r="M128" s="7">
        <v>869.0</v>
      </c>
      <c r="N128" s="7">
        <v>628.0</v>
      </c>
      <c r="O128" s="7">
        <v>321.0</v>
      </c>
      <c r="P128" s="7">
        <v>197.0</v>
      </c>
      <c r="Q128" s="7">
        <v>967.0</v>
      </c>
      <c r="R128" s="7">
        <v>815.0</v>
      </c>
      <c r="S128" s="7">
        <v>69.0</v>
      </c>
      <c r="T128" s="7">
        <v>858.0</v>
      </c>
      <c r="U128" s="7">
        <v>825.0</v>
      </c>
      <c r="V128" s="7">
        <v>557.0</v>
      </c>
      <c r="W128" s="7">
        <v>991.0</v>
      </c>
      <c r="X128" s="7">
        <v>762.0</v>
      </c>
      <c r="Y128" s="7">
        <v>403.0</v>
      </c>
      <c r="Z128" s="7">
        <v>680.0</v>
      </c>
      <c r="AA128" s="7">
        <v>963.0</v>
      </c>
      <c r="AB128" s="7">
        <v>746.0</v>
      </c>
      <c r="AC128" s="7">
        <v>831.0</v>
      </c>
      <c r="AD128" s="7">
        <v>454.0</v>
      </c>
      <c r="AE128" s="7">
        <v>889.0</v>
      </c>
      <c r="AF128" s="7">
        <v>113.0</v>
      </c>
      <c r="AG128" s="7">
        <v>425.0</v>
      </c>
      <c r="AH128" s="7">
        <v>977.0</v>
      </c>
      <c r="AI128" s="7">
        <v>929.0</v>
      </c>
      <c r="AJ128" s="7">
        <v>147.0</v>
      </c>
      <c r="AK128" s="7">
        <v>164.0</v>
      </c>
      <c r="AL128" s="7">
        <v>867.0</v>
      </c>
      <c r="AM128" s="7">
        <v>407.0</v>
      </c>
      <c r="AN128" s="7">
        <v>457.0</v>
      </c>
      <c r="AO128" s="7">
        <v>118.0</v>
      </c>
    </row>
    <row r="129" ht="15.0" customHeight="1">
      <c r="K129" s="7">
        <v>99.0</v>
      </c>
      <c r="L129" s="7">
        <v>282.0</v>
      </c>
      <c r="M129" s="7">
        <v>196.0</v>
      </c>
      <c r="N129" s="7">
        <v>840.0</v>
      </c>
      <c r="O129" s="7">
        <v>112.0</v>
      </c>
      <c r="P129" s="7">
        <v>92.0</v>
      </c>
      <c r="Q129" s="7">
        <v>646.0</v>
      </c>
      <c r="R129" s="7">
        <v>900.0</v>
      </c>
      <c r="S129" s="7">
        <v>537.0</v>
      </c>
      <c r="T129" s="7">
        <v>920.0</v>
      </c>
      <c r="U129" s="7">
        <v>609.0</v>
      </c>
      <c r="V129" s="7">
        <v>727.0</v>
      </c>
      <c r="W129" s="7">
        <v>648.0</v>
      </c>
      <c r="X129" s="7">
        <v>910.0</v>
      </c>
      <c r="Y129" s="7">
        <v>150.0</v>
      </c>
      <c r="Z129" s="7">
        <v>257.0</v>
      </c>
      <c r="AA129" s="7">
        <v>362.0</v>
      </c>
      <c r="AB129" s="7">
        <v>618.0</v>
      </c>
      <c r="AC129" s="7">
        <v>598.0</v>
      </c>
      <c r="AD129" s="7">
        <v>376.0</v>
      </c>
      <c r="AE129" s="7">
        <v>927.0</v>
      </c>
      <c r="AF129" s="7">
        <v>462.0</v>
      </c>
      <c r="AG129" s="7">
        <v>312.0</v>
      </c>
      <c r="AH129" s="7">
        <v>277.0</v>
      </c>
      <c r="AI129" s="7">
        <v>496.0</v>
      </c>
      <c r="AJ129" s="7">
        <v>201.0</v>
      </c>
      <c r="AK129" s="7">
        <v>271.0</v>
      </c>
      <c r="AL129" s="7">
        <v>59.0</v>
      </c>
      <c r="AM129" s="7">
        <v>786.0</v>
      </c>
      <c r="AN129" s="7">
        <v>83.0</v>
      </c>
      <c r="AO129" s="7">
        <v>818.0</v>
      </c>
    </row>
    <row r="130" ht="15.0" customHeight="1">
      <c r="K130" s="7">
        <v>863.0</v>
      </c>
      <c r="L130" s="7">
        <v>625.0</v>
      </c>
      <c r="M130" s="7">
        <v>140.0</v>
      </c>
      <c r="N130" s="7">
        <v>123.0</v>
      </c>
      <c r="O130" s="7">
        <v>579.0</v>
      </c>
      <c r="P130" s="7">
        <v>236.0</v>
      </c>
      <c r="Q130" s="7">
        <v>670.0</v>
      </c>
      <c r="R130" s="7">
        <v>97.0</v>
      </c>
      <c r="S130" s="7">
        <v>301.0</v>
      </c>
      <c r="T130" s="7">
        <v>56.0</v>
      </c>
      <c r="U130" s="7">
        <v>214.0</v>
      </c>
      <c r="V130" s="7">
        <v>323.0</v>
      </c>
      <c r="W130" s="7">
        <v>838.0</v>
      </c>
      <c r="X130" s="7">
        <v>635.0</v>
      </c>
      <c r="Y130" s="7">
        <v>995.0</v>
      </c>
      <c r="Z130" s="7">
        <v>365.0</v>
      </c>
      <c r="AA130" s="7">
        <v>725.0</v>
      </c>
      <c r="AB130" s="7">
        <v>615.0</v>
      </c>
      <c r="AC130" s="7">
        <v>537.0</v>
      </c>
      <c r="AD130" s="7">
        <v>204.0</v>
      </c>
      <c r="AE130" s="7">
        <v>565.0</v>
      </c>
      <c r="AF130" s="7">
        <v>400.0</v>
      </c>
      <c r="AG130" s="7">
        <v>388.0</v>
      </c>
      <c r="AH130" s="7">
        <v>413.0</v>
      </c>
      <c r="AI130" s="7">
        <v>230.0</v>
      </c>
      <c r="AJ130" s="7">
        <v>271.0</v>
      </c>
      <c r="AK130" s="7">
        <v>676.0</v>
      </c>
      <c r="AL130" s="7">
        <v>73.0</v>
      </c>
      <c r="AM130" s="7">
        <v>460.0</v>
      </c>
      <c r="AN130" s="7">
        <v>279.0</v>
      </c>
      <c r="AO130" s="7">
        <v>480.0</v>
      </c>
    </row>
    <row r="131" ht="15.0" customHeight="1">
      <c r="K131" s="7">
        <v>465.0</v>
      </c>
      <c r="L131" s="7">
        <v>503.0</v>
      </c>
      <c r="M131" s="7">
        <v>922.0</v>
      </c>
      <c r="N131" s="7">
        <v>208.0</v>
      </c>
      <c r="O131" s="7">
        <v>266.0</v>
      </c>
      <c r="P131" s="7">
        <v>643.0</v>
      </c>
      <c r="Q131" s="7">
        <v>608.0</v>
      </c>
      <c r="R131" s="7">
        <v>775.0</v>
      </c>
      <c r="S131" s="7">
        <v>690.0</v>
      </c>
      <c r="T131" s="7">
        <v>534.0</v>
      </c>
      <c r="U131" s="7">
        <v>835.0</v>
      </c>
      <c r="V131" s="7">
        <v>466.0</v>
      </c>
      <c r="W131" s="7">
        <v>525.0</v>
      </c>
      <c r="X131" s="7">
        <v>669.0</v>
      </c>
      <c r="Y131" s="7">
        <v>464.0</v>
      </c>
      <c r="Z131" s="7">
        <v>984.0</v>
      </c>
      <c r="AA131" s="7">
        <v>187.0</v>
      </c>
      <c r="AB131" s="7">
        <v>413.0</v>
      </c>
      <c r="AC131" s="7">
        <v>694.0</v>
      </c>
      <c r="AD131" s="7">
        <v>655.0</v>
      </c>
      <c r="AE131" s="7">
        <v>188.0</v>
      </c>
      <c r="AF131" s="7">
        <v>488.0</v>
      </c>
      <c r="AG131" s="7">
        <v>598.0</v>
      </c>
      <c r="AH131" s="7">
        <v>170.0</v>
      </c>
      <c r="AI131" s="7">
        <v>638.0</v>
      </c>
      <c r="AJ131" s="7">
        <v>491.0</v>
      </c>
      <c r="AK131" s="7">
        <v>455.0</v>
      </c>
      <c r="AL131" s="7">
        <v>794.0</v>
      </c>
      <c r="AM131" s="7">
        <v>340.0</v>
      </c>
      <c r="AN131" s="7">
        <v>724.0</v>
      </c>
      <c r="AO131" s="7">
        <v>106.0</v>
      </c>
    </row>
    <row r="132" ht="15.0" customHeight="1">
      <c r="K132" s="7">
        <v>536.0</v>
      </c>
      <c r="L132" s="7">
        <v>295.0</v>
      </c>
      <c r="M132" s="7">
        <v>719.0</v>
      </c>
      <c r="N132" s="7">
        <v>96.0</v>
      </c>
      <c r="O132" s="7">
        <v>187.0</v>
      </c>
      <c r="P132" s="7">
        <v>748.0</v>
      </c>
      <c r="Q132" s="7">
        <v>630.0</v>
      </c>
      <c r="R132" s="7">
        <v>842.0</v>
      </c>
      <c r="S132" s="7">
        <v>388.0</v>
      </c>
      <c r="T132" s="7">
        <v>914.0</v>
      </c>
      <c r="U132" s="7">
        <v>788.0</v>
      </c>
      <c r="V132" s="7">
        <v>792.0</v>
      </c>
      <c r="W132" s="7">
        <v>898.0</v>
      </c>
      <c r="X132" s="7">
        <v>466.0</v>
      </c>
      <c r="Y132" s="7">
        <v>964.0</v>
      </c>
      <c r="Z132" s="7">
        <v>446.0</v>
      </c>
      <c r="AA132" s="7">
        <v>529.0</v>
      </c>
      <c r="AB132" s="7">
        <v>894.0</v>
      </c>
      <c r="AC132" s="7">
        <v>249.0</v>
      </c>
      <c r="AD132" s="7">
        <v>136.0</v>
      </c>
      <c r="AE132" s="7">
        <v>954.0</v>
      </c>
      <c r="AF132" s="7">
        <v>201.0</v>
      </c>
      <c r="AG132" s="7">
        <v>999.0</v>
      </c>
      <c r="AH132" s="7">
        <v>277.0</v>
      </c>
      <c r="AI132" s="7">
        <v>60.0</v>
      </c>
      <c r="AJ132" s="7">
        <v>893.0</v>
      </c>
      <c r="AK132" s="7">
        <v>958.0</v>
      </c>
      <c r="AL132" s="7">
        <v>360.0</v>
      </c>
      <c r="AM132" s="7">
        <v>564.0</v>
      </c>
      <c r="AN132" s="7">
        <v>448.0</v>
      </c>
      <c r="AO132" s="7">
        <v>170.0</v>
      </c>
    </row>
    <row r="133" ht="15.0" customHeight="1">
      <c r="K133" s="7">
        <v>373.0</v>
      </c>
      <c r="L133" s="7">
        <v>291.0</v>
      </c>
      <c r="M133" s="7">
        <v>320.0</v>
      </c>
      <c r="N133" s="7">
        <v>673.0</v>
      </c>
      <c r="O133" s="7">
        <v>398.0</v>
      </c>
      <c r="P133" s="7">
        <v>695.0</v>
      </c>
      <c r="Q133" s="7">
        <v>322.0</v>
      </c>
      <c r="R133" s="7">
        <v>674.0</v>
      </c>
      <c r="S133" s="7">
        <v>125.0</v>
      </c>
      <c r="T133" s="7">
        <v>493.0</v>
      </c>
      <c r="U133" s="7">
        <v>888.0</v>
      </c>
      <c r="V133" s="7">
        <v>728.0</v>
      </c>
      <c r="W133" s="7">
        <v>533.0</v>
      </c>
      <c r="X133" s="7">
        <v>350.0</v>
      </c>
      <c r="Y133" s="7">
        <v>74.0</v>
      </c>
      <c r="Z133" s="7">
        <v>547.0</v>
      </c>
      <c r="AA133" s="7">
        <v>193.0</v>
      </c>
      <c r="AB133" s="7">
        <v>247.0</v>
      </c>
      <c r="AC133" s="7">
        <v>466.0</v>
      </c>
      <c r="AD133" s="7">
        <v>727.0</v>
      </c>
      <c r="AE133" s="7">
        <v>752.0</v>
      </c>
      <c r="AF133" s="7">
        <v>590.0</v>
      </c>
      <c r="AG133" s="7">
        <v>989.0</v>
      </c>
      <c r="AH133" s="7">
        <v>414.0</v>
      </c>
      <c r="AI133" s="7">
        <v>128.0</v>
      </c>
      <c r="AJ133" s="7">
        <v>577.0</v>
      </c>
      <c r="AK133" s="7">
        <v>961.0</v>
      </c>
      <c r="AL133" s="7">
        <v>217.0</v>
      </c>
      <c r="AM133" s="7">
        <v>787.0</v>
      </c>
      <c r="AN133" s="7">
        <v>651.0</v>
      </c>
      <c r="AO133" s="7">
        <v>387.0</v>
      </c>
    </row>
    <row r="134" ht="15.0" customHeight="1">
      <c r="K134" s="7">
        <v>356.0</v>
      </c>
      <c r="L134" s="7">
        <v>887.0</v>
      </c>
      <c r="M134" s="7">
        <v>661.0</v>
      </c>
      <c r="N134" s="7">
        <v>722.0</v>
      </c>
      <c r="O134" s="7">
        <v>99.0</v>
      </c>
      <c r="P134" s="7">
        <v>255.0</v>
      </c>
      <c r="Q134" s="7">
        <v>869.0</v>
      </c>
      <c r="R134" s="7">
        <v>302.0</v>
      </c>
      <c r="S134" s="7">
        <v>184.0</v>
      </c>
      <c r="T134" s="7">
        <v>587.0</v>
      </c>
      <c r="U134" s="7">
        <v>583.0</v>
      </c>
      <c r="V134" s="7">
        <v>750.0</v>
      </c>
      <c r="W134" s="7">
        <v>215.0</v>
      </c>
      <c r="X134" s="7">
        <v>172.0</v>
      </c>
      <c r="Y134" s="7">
        <v>852.0</v>
      </c>
      <c r="Z134" s="7">
        <v>396.0</v>
      </c>
      <c r="AA134" s="7">
        <v>926.0</v>
      </c>
      <c r="AB134" s="7">
        <v>875.0</v>
      </c>
      <c r="AC134" s="7">
        <v>408.0</v>
      </c>
      <c r="AD134" s="7">
        <v>92.0</v>
      </c>
      <c r="AE134" s="7">
        <v>143.0</v>
      </c>
      <c r="AF134" s="7">
        <v>295.0</v>
      </c>
      <c r="AG134" s="7">
        <v>226.0</v>
      </c>
      <c r="AH134" s="7">
        <v>947.0</v>
      </c>
      <c r="AI134" s="7">
        <v>893.0</v>
      </c>
      <c r="AJ134" s="7">
        <v>383.0</v>
      </c>
      <c r="AK134" s="7">
        <v>641.0</v>
      </c>
      <c r="AL134" s="7">
        <v>482.0</v>
      </c>
      <c r="AM134" s="7">
        <v>177.0</v>
      </c>
      <c r="AN134" s="7">
        <v>123.0</v>
      </c>
      <c r="AO134" s="7">
        <v>694.0</v>
      </c>
    </row>
    <row r="135" ht="15.0" customHeight="1">
      <c r="K135" s="7">
        <v>132.0</v>
      </c>
      <c r="L135" s="7">
        <v>75.0</v>
      </c>
      <c r="M135" s="7">
        <v>423.0</v>
      </c>
      <c r="N135" s="7">
        <v>504.0</v>
      </c>
      <c r="O135" s="7">
        <v>528.0</v>
      </c>
      <c r="P135" s="7">
        <v>654.0</v>
      </c>
      <c r="Q135" s="7">
        <v>919.0</v>
      </c>
      <c r="R135" s="7">
        <v>484.0</v>
      </c>
      <c r="S135" s="7">
        <v>467.0</v>
      </c>
      <c r="T135" s="7">
        <v>598.0</v>
      </c>
      <c r="U135" s="7">
        <v>772.0</v>
      </c>
      <c r="V135" s="7">
        <v>436.0</v>
      </c>
      <c r="W135" s="7">
        <v>781.0</v>
      </c>
      <c r="X135" s="7">
        <v>823.0</v>
      </c>
      <c r="Y135" s="7">
        <v>558.0</v>
      </c>
      <c r="Z135" s="7">
        <v>857.0</v>
      </c>
      <c r="AA135" s="7">
        <v>241.0</v>
      </c>
      <c r="AB135" s="7">
        <v>1000.0</v>
      </c>
      <c r="AC135" s="7">
        <v>962.0</v>
      </c>
      <c r="AD135" s="7">
        <v>773.0</v>
      </c>
      <c r="AE135" s="7">
        <v>54.0</v>
      </c>
      <c r="AF135" s="7">
        <v>718.0</v>
      </c>
      <c r="AG135" s="7">
        <v>377.0</v>
      </c>
      <c r="AH135" s="7">
        <v>492.0</v>
      </c>
      <c r="AI135" s="7">
        <v>385.0</v>
      </c>
      <c r="AJ135" s="7">
        <v>59.0</v>
      </c>
      <c r="AK135" s="7">
        <v>144.0</v>
      </c>
      <c r="AL135" s="7">
        <v>606.0</v>
      </c>
      <c r="AM135" s="7">
        <v>126.0</v>
      </c>
      <c r="AN135" s="7">
        <v>651.0</v>
      </c>
      <c r="AO135" s="7">
        <v>152.0</v>
      </c>
    </row>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Return to List of Topics Sheet" location="'List of Topics'!A1" ref="J1"/>
  </hyperlinks>
  <printOptions/>
  <pageMargins bottom="0.75" footer="0.0" header="0.0" left="0.7" right="0.7" top="0.75"/>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43"/>
    <col customWidth="1" min="2" max="8" width="8.86"/>
    <col customWidth="1" min="9" max="9" width="13.86"/>
    <col customWidth="1" min="10" max="31" width="8.86"/>
  </cols>
  <sheetData>
    <row r="1" ht="15.0" customHeight="1">
      <c r="A1" s="1"/>
      <c r="J1" s="3" t="s">
        <v>65</v>
      </c>
    </row>
    <row r="16" ht="15.0" customHeight="1">
      <c r="K16" s="2" t="s">
        <v>104</v>
      </c>
    </row>
    <row r="17" ht="15.0" customHeight="1">
      <c r="K17" s="7">
        <v>9.0</v>
      </c>
      <c r="L17" s="7">
        <v>2.0</v>
      </c>
      <c r="M17" s="7">
        <v>10.0</v>
      </c>
    </row>
    <row r="18" ht="15.0" customHeight="1">
      <c r="K18" s="7">
        <v>1.0</v>
      </c>
      <c r="L18" s="7">
        <v>3.0</v>
      </c>
      <c r="M18" s="7">
        <v>8.0</v>
      </c>
    </row>
    <row r="19" ht="15.0" customHeight="1">
      <c r="K19" s="7">
        <v>8.0</v>
      </c>
      <c r="L19" s="7">
        <v>1.0</v>
      </c>
      <c r="M19" s="7">
        <v>10.0</v>
      </c>
    </row>
    <row r="20" ht="15.0" customHeight="1">
      <c r="K20" s="7">
        <v>7.0</v>
      </c>
      <c r="L20" s="7">
        <v>5.0</v>
      </c>
      <c r="M20" s="7">
        <v>4.0</v>
      </c>
    </row>
    <row r="21" ht="15.0" customHeight="1">
      <c r="K21" s="7">
        <v>5.0</v>
      </c>
      <c r="L21" s="7">
        <v>1.0</v>
      </c>
      <c r="M21" s="7">
        <v>1.0</v>
      </c>
    </row>
    <row r="22" ht="15.0" customHeight="1">
      <c r="K22" s="7">
        <v>5.0</v>
      </c>
      <c r="L22" s="7">
        <v>10.0</v>
      </c>
      <c r="M22" s="7">
        <v>7.0</v>
      </c>
    </row>
    <row r="23" ht="15.75" customHeight="1"/>
    <row r="24" ht="15.75" customHeight="1"/>
    <row r="25" ht="15.75" customHeight="1"/>
    <row r="26" ht="15.75" customHeight="1"/>
    <row r="27" ht="15.75" customHeight="1"/>
    <row r="28" ht="15.75" customHeight="1"/>
    <row r="29" ht="15.0" customHeight="1">
      <c r="K29" s="2" t="s">
        <v>105</v>
      </c>
    </row>
    <row r="30" ht="15.0" customHeight="1">
      <c r="K30" s="7">
        <v>63.0</v>
      </c>
      <c r="L30" s="7">
        <v>61.0</v>
      </c>
      <c r="M30" s="7">
        <v>4.0</v>
      </c>
      <c r="N30" s="7">
        <v>36.0</v>
      </c>
      <c r="O30" s="7">
        <v>45.0</v>
      </c>
      <c r="P30" s="7">
        <v>85.0</v>
      </c>
      <c r="Q30" s="7">
        <v>91.0</v>
      </c>
      <c r="R30" s="7">
        <v>23.0</v>
      </c>
      <c r="S30" s="7">
        <v>17.0</v>
      </c>
      <c r="T30" s="7">
        <v>76.0</v>
      </c>
      <c r="U30" s="7">
        <v>49.0</v>
      </c>
      <c r="V30" s="7">
        <v>49.0</v>
      </c>
      <c r="W30" s="7">
        <v>44.0</v>
      </c>
      <c r="X30" s="7">
        <v>70.0</v>
      </c>
      <c r="Y30" s="7">
        <v>31.0</v>
      </c>
      <c r="Z30" s="7">
        <v>67.0</v>
      </c>
      <c r="AA30" s="7">
        <v>78.0</v>
      </c>
      <c r="AB30" s="7">
        <v>20.0</v>
      </c>
      <c r="AC30" s="7">
        <v>98.0</v>
      </c>
      <c r="AD30" s="7">
        <v>47.0</v>
      </c>
      <c r="AE30" s="7">
        <v>88.0</v>
      </c>
    </row>
    <row r="31" ht="15.0" customHeight="1">
      <c r="K31" s="7">
        <v>52.0</v>
      </c>
      <c r="L31" s="7">
        <v>95.0</v>
      </c>
      <c r="M31" s="7">
        <v>40.0</v>
      </c>
      <c r="N31" s="7">
        <v>75.0</v>
      </c>
      <c r="O31" s="7">
        <v>28.0</v>
      </c>
      <c r="P31" s="7">
        <v>67.0</v>
      </c>
      <c r="Q31" s="7">
        <v>79.0</v>
      </c>
      <c r="R31" s="7">
        <v>75.0</v>
      </c>
      <c r="S31" s="7">
        <v>49.0</v>
      </c>
      <c r="T31" s="7">
        <v>76.0</v>
      </c>
      <c r="U31" s="7">
        <v>61.0</v>
      </c>
      <c r="V31" s="7">
        <v>77.0</v>
      </c>
      <c r="W31" s="7">
        <v>11.0</v>
      </c>
      <c r="X31" s="7">
        <v>51.0</v>
      </c>
      <c r="Y31" s="7">
        <v>34.0</v>
      </c>
      <c r="Z31" s="7">
        <v>31.0</v>
      </c>
      <c r="AA31" s="7">
        <v>56.0</v>
      </c>
      <c r="AB31" s="7">
        <v>61.0</v>
      </c>
      <c r="AC31" s="7">
        <v>83.0</v>
      </c>
      <c r="AD31" s="7">
        <v>33.0</v>
      </c>
      <c r="AE31" s="7">
        <v>24.0</v>
      </c>
    </row>
    <row r="32" ht="15.0" customHeight="1">
      <c r="K32" s="7">
        <v>18.0</v>
      </c>
      <c r="L32" s="7">
        <v>98.0</v>
      </c>
      <c r="M32" s="7">
        <v>47.0</v>
      </c>
      <c r="N32" s="7">
        <v>28.0</v>
      </c>
      <c r="O32" s="7">
        <v>65.0</v>
      </c>
      <c r="P32" s="7">
        <v>17.0</v>
      </c>
      <c r="Q32" s="7">
        <v>86.0</v>
      </c>
      <c r="R32" s="7">
        <v>23.0</v>
      </c>
      <c r="S32" s="7">
        <v>63.0</v>
      </c>
      <c r="T32" s="7">
        <v>73.0</v>
      </c>
      <c r="U32" s="7">
        <v>21.0</v>
      </c>
      <c r="V32" s="7">
        <v>16.0</v>
      </c>
      <c r="W32" s="7">
        <v>58.0</v>
      </c>
      <c r="X32" s="7">
        <v>34.0</v>
      </c>
      <c r="Y32" s="7">
        <v>98.0</v>
      </c>
      <c r="Z32" s="7">
        <v>16.0</v>
      </c>
      <c r="AA32" s="7">
        <v>16.0</v>
      </c>
      <c r="AB32" s="7">
        <v>3.0</v>
      </c>
      <c r="AC32" s="7">
        <v>76.0</v>
      </c>
      <c r="AD32" s="7">
        <v>5.0</v>
      </c>
      <c r="AE32" s="7">
        <v>25.0</v>
      </c>
    </row>
    <row r="33" ht="15.0" customHeight="1">
      <c r="K33" s="7">
        <v>25.0</v>
      </c>
      <c r="L33" s="7">
        <v>21.0</v>
      </c>
      <c r="M33" s="7">
        <v>7.0</v>
      </c>
      <c r="N33" s="7">
        <v>68.0</v>
      </c>
      <c r="O33" s="7">
        <v>16.0</v>
      </c>
      <c r="P33" s="7">
        <v>12.0</v>
      </c>
      <c r="Q33" s="7">
        <v>80.0</v>
      </c>
      <c r="R33" s="7">
        <v>87.0</v>
      </c>
      <c r="S33" s="7">
        <v>59.0</v>
      </c>
      <c r="T33" s="7">
        <v>29.0</v>
      </c>
      <c r="U33" s="7">
        <v>27.0</v>
      </c>
      <c r="V33" s="7">
        <v>56.0</v>
      </c>
      <c r="W33" s="7">
        <v>14.0</v>
      </c>
      <c r="X33" s="7">
        <v>91.0</v>
      </c>
      <c r="Y33" s="7">
        <v>25.0</v>
      </c>
      <c r="Z33" s="7">
        <v>91.0</v>
      </c>
      <c r="AA33" s="7">
        <v>6.0</v>
      </c>
      <c r="AB33" s="7">
        <v>63.0</v>
      </c>
      <c r="AC33" s="7">
        <v>35.0</v>
      </c>
      <c r="AD33" s="7">
        <v>98.0</v>
      </c>
      <c r="AE33" s="7">
        <v>67.0</v>
      </c>
    </row>
    <row r="34" ht="15.0" customHeight="1">
      <c r="K34" s="7">
        <v>26.0</v>
      </c>
      <c r="L34" s="7">
        <v>76.0</v>
      </c>
      <c r="M34" s="7">
        <v>55.0</v>
      </c>
      <c r="N34" s="7">
        <v>60.0</v>
      </c>
      <c r="O34" s="7">
        <v>55.0</v>
      </c>
      <c r="P34" s="7">
        <v>19.0</v>
      </c>
      <c r="Q34" s="7">
        <v>82.0</v>
      </c>
      <c r="R34" s="7">
        <v>61.0</v>
      </c>
      <c r="S34" s="7">
        <v>42.0</v>
      </c>
      <c r="T34" s="7">
        <v>44.0</v>
      </c>
      <c r="U34" s="7">
        <v>69.0</v>
      </c>
      <c r="V34" s="7">
        <v>9.0</v>
      </c>
      <c r="W34" s="7">
        <v>80.0</v>
      </c>
      <c r="X34" s="7">
        <v>23.0</v>
      </c>
      <c r="Y34" s="7">
        <v>78.0</v>
      </c>
      <c r="Z34" s="7">
        <v>100.0</v>
      </c>
      <c r="AA34" s="7">
        <v>6.0</v>
      </c>
      <c r="AB34" s="7">
        <v>96.0</v>
      </c>
      <c r="AC34" s="7">
        <v>47.0</v>
      </c>
      <c r="AD34" s="7">
        <v>41.0</v>
      </c>
      <c r="AE34" s="7">
        <v>50.0</v>
      </c>
    </row>
    <row r="35" ht="15.0" customHeight="1">
      <c r="K35" s="7">
        <v>42.0</v>
      </c>
      <c r="L35" s="7">
        <v>52.0</v>
      </c>
      <c r="M35" s="7">
        <v>72.0</v>
      </c>
      <c r="N35" s="7">
        <v>79.0</v>
      </c>
      <c r="O35" s="7">
        <v>16.0</v>
      </c>
      <c r="P35" s="7">
        <v>14.0</v>
      </c>
      <c r="Q35" s="7">
        <v>85.0</v>
      </c>
      <c r="R35" s="7">
        <v>49.0</v>
      </c>
      <c r="S35" s="7">
        <v>81.0</v>
      </c>
      <c r="T35" s="7">
        <v>7.0</v>
      </c>
      <c r="U35" s="7">
        <v>25.0</v>
      </c>
      <c r="V35" s="7">
        <v>30.0</v>
      </c>
      <c r="W35" s="7">
        <v>92.0</v>
      </c>
      <c r="X35" s="7">
        <v>61.0</v>
      </c>
      <c r="Y35" s="7">
        <v>71.0</v>
      </c>
      <c r="Z35" s="7">
        <v>26.0</v>
      </c>
      <c r="AA35" s="7">
        <v>85.0</v>
      </c>
      <c r="AB35" s="7">
        <v>93.0</v>
      </c>
      <c r="AC35" s="7">
        <v>71.0</v>
      </c>
      <c r="AD35" s="7">
        <v>55.0</v>
      </c>
      <c r="AE35" s="7">
        <v>67.0</v>
      </c>
    </row>
    <row r="36" ht="15.0" customHeight="1">
      <c r="K36" s="7">
        <v>14.0</v>
      </c>
      <c r="L36" s="7">
        <v>29.0</v>
      </c>
      <c r="M36" s="7">
        <v>75.0</v>
      </c>
      <c r="N36" s="7">
        <v>36.0</v>
      </c>
      <c r="O36" s="7">
        <v>52.0</v>
      </c>
      <c r="P36" s="7">
        <v>75.0</v>
      </c>
      <c r="Q36" s="7">
        <v>17.0</v>
      </c>
      <c r="R36" s="7">
        <v>33.0</v>
      </c>
      <c r="S36" s="7">
        <v>66.0</v>
      </c>
      <c r="T36" s="7">
        <v>50.0</v>
      </c>
      <c r="U36" s="7">
        <v>33.0</v>
      </c>
      <c r="V36" s="7">
        <v>13.0</v>
      </c>
      <c r="W36" s="7">
        <v>51.0</v>
      </c>
      <c r="X36" s="7">
        <v>65.0</v>
      </c>
      <c r="Y36" s="7">
        <v>39.0</v>
      </c>
      <c r="Z36" s="7">
        <v>29.0</v>
      </c>
      <c r="AA36" s="7">
        <v>26.0</v>
      </c>
      <c r="AB36" s="7">
        <v>41.0</v>
      </c>
      <c r="AC36" s="7">
        <v>17.0</v>
      </c>
      <c r="AD36" s="7">
        <v>65.0</v>
      </c>
      <c r="AE36" s="7">
        <v>93.0</v>
      </c>
    </row>
    <row r="37" ht="15.0" customHeight="1">
      <c r="K37" s="7">
        <v>87.0</v>
      </c>
      <c r="L37" s="7">
        <v>41.0</v>
      </c>
      <c r="M37" s="7">
        <v>48.0</v>
      </c>
      <c r="N37" s="7">
        <v>22.0</v>
      </c>
      <c r="O37" s="7">
        <v>25.0</v>
      </c>
      <c r="P37" s="7">
        <v>77.0</v>
      </c>
      <c r="Q37" s="7">
        <v>3.0</v>
      </c>
      <c r="R37" s="7">
        <v>57.0</v>
      </c>
      <c r="S37" s="7">
        <v>32.0</v>
      </c>
      <c r="T37" s="7">
        <v>3.0</v>
      </c>
      <c r="U37" s="7">
        <v>57.0</v>
      </c>
      <c r="V37" s="7">
        <v>3.0</v>
      </c>
      <c r="W37" s="7">
        <v>79.0</v>
      </c>
      <c r="X37" s="7">
        <v>32.0</v>
      </c>
      <c r="Y37" s="7">
        <v>66.0</v>
      </c>
      <c r="Z37" s="7">
        <v>4.0</v>
      </c>
      <c r="AA37" s="7">
        <v>18.0</v>
      </c>
      <c r="AB37" s="7">
        <v>40.0</v>
      </c>
      <c r="AC37" s="7">
        <v>62.0</v>
      </c>
      <c r="AD37" s="7">
        <v>45.0</v>
      </c>
      <c r="AE37" s="7">
        <v>4.0</v>
      </c>
    </row>
    <row r="38" ht="15.0" customHeight="1">
      <c r="K38" s="7">
        <v>100.0</v>
      </c>
      <c r="L38" s="7">
        <v>71.0</v>
      </c>
      <c r="M38" s="7">
        <v>10.0</v>
      </c>
      <c r="N38" s="7">
        <v>11.0</v>
      </c>
      <c r="O38" s="7">
        <v>90.0</v>
      </c>
      <c r="P38" s="7">
        <v>15.0</v>
      </c>
      <c r="Q38" s="7">
        <v>62.0</v>
      </c>
      <c r="R38" s="7">
        <v>24.0</v>
      </c>
      <c r="S38" s="7">
        <v>83.0</v>
      </c>
      <c r="T38" s="7">
        <v>66.0</v>
      </c>
      <c r="U38" s="7">
        <v>47.0</v>
      </c>
      <c r="V38" s="7">
        <v>88.0</v>
      </c>
      <c r="W38" s="7">
        <v>15.0</v>
      </c>
      <c r="X38" s="7">
        <v>53.0</v>
      </c>
      <c r="Y38" s="7">
        <v>21.0</v>
      </c>
      <c r="Z38" s="7">
        <v>64.0</v>
      </c>
      <c r="AA38" s="7">
        <v>70.0</v>
      </c>
      <c r="AB38" s="7">
        <v>1.0</v>
      </c>
      <c r="AC38" s="7">
        <v>78.0</v>
      </c>
      <c r="AD38" s="7">
        <v>81.0</v>
      </c>
      <c r="AE38" s="7">
        <v>16.0</v>
      </c>
    </row>
    <row r="39" ht="15.0" customHeight="1">
      <c r="K39" s="7">
        <v>59.0</v>
      </c>
      <c r="L39" s="7">
        <v>51.0</v>
      </c>
      <c r="M39" s="7">
        <v>90.0</v>
      </c>
      <c r="N39" s="7">
        <v>35.0</v>
      </c>
      <c r="O39" s="7">
        <v>94.0</v>
      </c>
      <c r="P39" s="7">
        <v>83.0</v>
      </c>
      <c r="Q39" s="7">
        <v>77.0</v>
      </c>
      <c r="R39" s="7">
        <v>26.0</v>
      </c>
      <c r="S39" s="7">
        <v>79.0</v>
      </c>
      <c r="T39" s="7">
        <v>61.0</v>
      </c>
      <c r="U39" s="7">
        <v>84.0</v>
      </c>
      <c r="V39" s="7">
        <v>100.0</v>
      </c>
      <c r="W39" s="7">
        <v>79.0</v>
      </c>
      <c r="X39" s="7">
        <v>8.0</v>
      </c>
      <c r="Y39" s="7">
        <v>5.0</v>
      </c>
      <c r="Z39" s="7">
        <v>42.0</v>
      </c>
      <c r="AA39" s="7">
        <v>12.0</v>
      </c>
      <c r="AB39" s="7">
        <v>28.0</v>
      </c>
      <c r="AC39" s="7">
        <v>95.0</v>
      </c>
      <c r="AD39" s="7">
        <v>25.0</v>
      </c>
      <c r="AE39" s="7">
        <v>63.0</v>
      </c>
    </row>
    <row r="40" ht="15.0" customHeight="1">
      <c r="K40" s="7">
        <v>43.0</v>
      </c>
      <c r="L40" s="7">
        <v>72.0</v>
      </c>
      <c r="M40" s="7">
        <v>53.0</v>
      </c>
      <c r="N40" s="7">
        <v>21.0</v>
      </c>
      <c r="O40" s="7">
        <v>60.0</v>
      </c>
      <c r="P40" s="7">
        <v>22.0</v>
      </c>
      <c r="Q40" s="7">
        <v>33.0</v>
      </c>
      <c r="R40" s="7">
        <v>67.0</v>
      </c>
      <c r="S40" s="7">
        <v>29.0</v>
      </c>
      <c r="T40" s="7">
        <v>71.0</v>
      </c>
      <c r="U40" s="7">
        <v>56.0</v>
      </c>
      <c r="V40" s="7">
        <v>28.0</v>
      </c>
      <c r="W40" s="7">
        <v>72.0</v>
      </c>
      <c r="X40" s="7">
        <v>4.0</v>
      </c>
      <c r="Y40" s="7">
        <v>48.0</v>
      </c>
      <c r="Z40" s="7">
        <v>24.0</v>
      </c>
      <c r="AA40" s="7">
        <v>95.0</v>
      </c>
      <c r="AB40" s="7">
        <v>93.0</v>
      </c>
      <c r="AC40" s="7">
        <v>61.0</v>
      </c>
      <c r="AD40" s="7">
        <v>92.0</v>
      </c>
      <c r="AE40" s="7">
        <v>70.0</v>
      </c>
    </row>
    <row r="41" ht="15.0" customHeight="1">
      <c r="K41" s="7">
        <v>19.0</v>
      </c>
      <c r="L41" s="7">
        <v>73.0</v>
      </c>
      <c r="M41" s="7">
        <v>49.0</v>
      </c>
      <c r="N41" s="7">
        <v>38.0</v>
      </c>
      <c r="O41" s="7">
        <v>33.0</v>
      </c>
      <c r="P41" s="7">
        <v>42.0</v>
      </c>
      <c r="Q41" s="7">
        <v>49.0</v>
      </c>
      <c r="R41" s="7">
        <v>84.0</v>
      </c>
      <c r="S41" s="7">
        <v>8.0</v>
      </c>
      <c r="T41" s="7">
        <v>49.0</v>
      </c>
      <c r="U41" s="7">
        <v>97.0</v>
      </c>
      <c r="V41" s="7">
        <v>11.0</v>
      </c>
      <c r="W41" s="7">
        <v>80.0</v>
      </c>
      <c r="X41" s="7">
        <v>93.0</v>
      </c>
      <c r="Y41" s="7">
        <v>63.0</v>
      </c>
      <c r="Z41" s="7">
        <v>95.0</v>
      </c>
      <c r="AA41" s="7">
        <v>86.0</v>
      </c>
      <c r="AB41" s="7">
        <v>51.0</v>
      </c>
      <c r="AC41" s="7">
        <v>19.0</v>
      </c>
      <c r="AD41" s="7">
        <v>2.0</v>
      </c>
      <c r="AE41" s="7">
        <v>50.0</v>
      </c>
    </row>
    <row r="42" ht="15.0" customHeight="1">
      <c r="K42" s="7">
        <v>86.0</v>
      </c>
      <c r="L42" s="7">
        <v>58.0</v>
      </c>
      <c r="M42" s="7">
        <v>55.0</v>
      </c>
      <c r="N42" s="7">
        <v>59.0</v>
      </c>
      <c r="O42" s="7">
        <v>41.0</v>
      </c>
      <c r="P42" s="7">
        <v>63.0</v>
      </c>
      <c r="Q42" s="7">
        <v>75.0</v>
      </c>
      <c r="R42" s="7">
        <v>19.0</v>
      </c>
      <c r="S42" s="7">
        <v>34.0</v>
      </c>
      <c r="T42" s="7">
        <v>37.0</v>
      </c>
      <c r="U42" s="7">
        <v>84.0</v>
      </c>
      <c r="V42" s="7">
        <v>29.0</v>
      </c>
      <c r="W42" s="7">
        <v>81.0</v>
      </c>
      <c r="X42" s="7">
        <v>94.0</v>
      </c>
      <c r="Y42" s="7">
        <v>78.0</v>
      </c>
      <c r="Z42" s="7">
        <v>9.0</v>
      </c>
      <c r="AA42" s="7">
        <v>7.0</v>
      </c>
      <c r="AB42" s="7">
        <v>89.0</v>
      </c>
      <c r="AC42" s="7">
        <v>73.0</v>
      </c>
      <c r="AD42" s="7">
        <v>42.0</v>
      </c>
      <c r="AE42" s="7">
        <v>37.0</v>
      </c>
    </row>
    <row r="43" ht="15.0" customHeight="1">
      <c r="K43" s="7">
        <v>7.0</v>
      </c>
      <c r="L43" s="7">
        <v>62.0</v>
      </c>
      <c r="M43" s="7">
        <v>41.0</v>
      </c>
      <c r="N43" s="7">
        <v>62.0</v>
      </c>
      <c r="O43" s="7">
        <v>26.0</v>
      </c>
      <c r="P43" s="7">
        <v>17.0</v>
      </c>
      <c r="Q43" s="7">
        <v>95.0</v>
      </c>
      <c r="R43" s="7">
        <v>97.0</v>
      </c>
      <c r="S43" s="7">
        <v>79.0</v>
      </c>
      <c r="T43" s="7">
        <v>98.0</v>
      </c>
      <c r="U43" s="7">
        <v>6.0</v>
      </c>
      <c r="V43" s="7">
        <v>20.0</v>
      </c>
      <c r="W43" s="7">
        <v>53.0</v>
      </c>
      <c r="X43" s="7">
        <v>54.0</v>
      </c>
      <c r="Y43" s="7">
        <v>18.0</v>
      </c>
      <c r="Z43" s="7">
        <v>4.0</v>
      </c>
      <c r="AA43" s="7">
        <v>82.0</v>
      </c>
      <c r="AB43" s="7">
        <v>59.0</v>
      </c>
      <c r="AC43" s="7">
        <v>48.0</v>
      </c>
      <c r="AD43" s="7">
        <v>62.0</v>
      </c>
      <c r="AE43" s="7">
        <v>76.0</v>
      </c>
    </row>
    <row r="44" ht="15.0" customHeight="1">
      <c r="K44" s="7">
        <v>52.0</v>
      </c>
      <c r="L44" s="7">
        <v>78.0</v>
      </c>
      <c r="M44" s="7">
        <v>37.0</v>
      </c>
      <c r="N44" s="7">
        <v>18.0</v>
      </c>
      <c r="O44" s="7">
        <v>45.0</v>
      </c>
      <c r="P44" s="7">
        <v>98.0</v>
      </c>
      <c r="Q44" s="7">
        <v>35.0</v>
      </c>
      <c r="R44" s="7">
        <v>40.0</v>
      </c>
      <c r="S44" s="7">
        <v>73.0</v>
      </c>
      <c r="T44" s="7">
        <v>72.0</v>
      </c>
      <c r="U44" s="7">
        <v>63.0</v>
      </c>
      <c r="V44" s="7">
        <v>10.0</v>
      </c>
      <c r="W44" s="7">
        <v>72.0</v>
      </c>
      <c r="X44" s="7">
        <v>6.0</v>
      </c>
      <c r="Y44" s="7">
        <v>36.0</v>
      </c>
      <c r="Z44" s="7">
        <v>30.0</v>
      </c>
      <c r="AA44" s="7">
        <v>88.0</v>
      </c>
      <c r="AB44" s="7">
        <v>50.0</v>
      </c>
      <c r="AC44" s="7">
        <v>5.0</v>
      </c>
      <c r="AD44" s="7">
        <v>57.0</v>
      </c>
      <c r="AE44" s="7">
        <v>27.0</v>
      </c>
    </row>
    <row r="45" ht="15.0" customHeight="1">
      <c r="K45" s="7">
        <v>18.0</v>
      </c>
      <c r="L45" s="7">
        <v>32.0</v>
      </c>
      <c r="M45" s="7">
        <v>62.0</v>
      </c>
      <c r="N45" s="7">
        <v>79.0</v>
      </c>
      <c r="O45" s="7">
        <v>86.0</v>
      </c>
      <c r="P45" s="7">
        <v>31.0</v>
      </c>
      <c r="Q45" s="7">
        <v>58.0</v>
      </c>
      <c r="R45" s="7">
        <v>3.0</v>
      </c>
      <c r="S45" s="7">
        <v>14.0</v>
      </c>
      <c r="T45" s="7">
        <v>26.0</v>
      </c>
      <c r="U45" s="7">
        <v>15.0</v>
      </c>
      <c r="V45" s="7">
        <v>87.0</v>
      </c>
      <c r="W45" s="7">
        <v>60.0</v>
      </c>
      <c r="X45" s="7">
        <v>88.0</v>
      </c>
      <c r="Y45" s="7">
        <v>86.0</v>
      </c>
      <c r="Z45" s="7">
        <v>45.0</v>
      </c>
      <c r="AA45" s="7">
        <v>36.0</v>
      </c>
      <c r="AB45" s="7">
        <v>76.0</v>
      </c>
      <c r="AC45" s="7">
        <v>98.0</v>
      </c>
      <c r="AD45" s="7">
        <v>59.0</v>
      </c>
      <c r="AE45" s="7">
        <v>65.0</v>
      </c>
    </row>
    <row r="46" ht="15.0" customHeight="1">
      <c r="K46" s="7">
        <v>1.0</v>
      </c>
      <c r="L46" s="7">
        <v>89.0</v>
      </c>
      <c r="M46" s="7">
        <v>92.0</v>
      </c>
      <c r="N46" s="7">
        <v>86.0</v>
      </c>
      <c r="O46" s="7">
        <v>88.0</v>
      </c>
      <c r="P46" s="7">
        <v>94.0</v>
      </c>
      <c r="Q46" s="7">
        <v>12.0</v>
      </c>
      <c r="R46" s="7">
        <v>49.0</v>
      </c>
      <c r="S46" s="7">
        <v>38.0</v>
      </c>
      <c r="T46" s="7">
        <v>52.0</v>
      </c>
      <c r="U46" s="7">
        <v>54.0</v>
      </c>
      <c r="V46" s="7">
        <v>16.0</v>
      </c>
      <c r="W46" s="7">
        <v>18.0</v>
      </c>
      <c r="X46" s="7">
        <v>26.0</v>
      </c>
      <c r="Y46" s="7">
        <v>17.0</v>
      </c>
      <c r="Z46" s="7">
        <v>24.0</v>
      </c>
      <c r="AA46" s="7">
        <v>26.0</v>
      </c>
      <c r="AB46" s="7">
        <v>34.0</v>
      </c>
      <c r="AC46" s="7">
        <v>94.0</v>
      </c>
      <c r="AD46" s="7">
        <v>59.0</v>
      </c>
      <c r="AE46" s="7">
        <v>13.0</v>
      </c>
    </row>
    <row r="47" ht="15.0" customHeight="1">
      <c r="K47" s="7">
        <v>71.0</v>
      </c>
      <c r="L47" s="7">
        <v>71.0</v>
      </c>
      <c r="M47" s="7">
        <v>58.0</v>
      </c>
      <c r="N47" s="7">
        <v>14.0</v>
      </c>
      <c r="O47" s="7">
        <v>37.0</v>
      </c>
      <c r="P47" s="7">
        <v>27.0</v>
      </c>
      <c r="Q47" s="7">
        <v>73.0</v>
      </c>
      <c r="R47" s="7">
        <v>31.0</v>
      </c>
      <c r="S47" s="7">
        <v>83.0</v>
      </c>
      <c r="T47" s="7">
        <v>28.0</v>
      </c>
      <c r="U47" s="7">
        <v>3.0</v>
      </c>
      <c r="V47" s="7">
        <v>11.0</v>
      </c>
      <c r="W47" s="7">
        <v>85.0</v>
      </c>
      <c r="X47" s="7">
        <v>63.0</v>
      </c>
      <c r="Y47" s="7">
        <v>41.0</v>
      </c>
      <c r="Z47" s="7">
        <v>71.0</v>
      </c>
      <c r="AA47" s="7">
        <v>15.0</v>
      </c>
      <c r="AB47" s="7">
        <v>42.0</v>
      </c>
      <c r="AC47" s="7">
        <v>87.0</v>
      </c>
      <c r="AD47" s="7">
        <v>85.0</v>
      </c>
      <c r="AE47" s="7">
        <v>55.0</v>
      </c>
    </row>
    <row r="48" ht="15.0" customHeight="1">
      <c r="K48" s="7">
        <v>75.0</v>
      </c>
      <c r="L48" s="7">
        <v>18.0</v>
      </c>
      <c r="M48" s="7">
        <v>70.0</v>
      </c>
      <c r="N48" s="7">
        <v>77.0</v>
      </c>
      <c r="O48" s="7">
        <v>52.0</v>
      </c>
      <c r="P48" s="7">
        <v>6.0</v>
      </c>
      <c r="Q48" s="7">
        <v>45.0</v>
      </c>
      <c r="R48" s="7">
        <v>8.0</v>
      </c>
      <c r="S48" s="7">
        <v>57.0</v>
      </c>
      <c r="T48" s="7">
        <v>78.0</v>
      </c>
      <c r="U48" s="7">
        <v>24.0</v>
      </c>
      <c r="V48" s="7">
        <v>41.0</v>
      </c>
      <c r="W48" s="7">
        <v>43.0</v>
      </c>
      <c r="X48" s="7">
        <v>29.0</v>
      </c>
      <c r="Y48" s="7">
        <v>67.0</v>
      </c>
      <c r="Z48" s="7">
        <v>82.0</v>
      </c>
      <c r="AA48" s="7">
        <v>62.0</v>
      </c>
      <c r="AB48" s="7">
        <v>63.0</v>
      </c>
      <c r="AC48" s="7">
        <v>14.0</v>
      </c>
      <c r="AD48" s="7">
        <v>59.0</v>
      </c>
      <c r="AE48" s="7">
        <v>91.0</v>
      </c>
    </row>
    <row r="49" ht="15.0" customHeight="1">
      <c r="K49" s="7">
        <v>2.0</v>
      </c>
      <c r="L49" s="7">
        <v>5.0</v>
      </c>
      <c r="M49" s="7">
        <v>21.0</v>
      </c>
      <c r="N49" s="7">
        <v>95.0</v>
      </c>
      <c r="O49" s="7">
        <v>16.0</v>
      </c>
      <c r="P49" s="7">
        <v>8.0</v>
      </c>
      <c r="Q49" s="7">
        <v>66.0</v>
      </c>
      <c r="R49" s="7">
        <v>82.0</v>
      </c>
      <c r="S49" s="7">
        <v>72.0</v>
      </c>
      <c r="T49" s="7">
        <v>87.0</v>
      </c>
      <c r="U49" s="7">
        <v>85.0</v>
      </c>
      <c r="V49" s="7">
        <v>64.0</v>
      </c>
      <c r="W49" s="7">
        <v>24.0</v>
      </c>
      <c r="X49" s="7">
        <v>24.0</v>
      </c>
      <c r="Y49" s="7">
        <v>49.0</v>
      </c>
      <c r="Z49" s="7">
        <v>30.0</v>
      </c>
      <c r="AA49" s="7">
        <v>78.0</v>
      </c>
      <c r="AB49" s="7">
        <v>73.0</v>
      </c>
      <c r="AC49" s="7">
        <v>44.0</v>
      </c>
      <c r="AD49" s="7">
        <v>70.0</v>
      </c>
      <c r="AE49" s="7">
        <v>99.0</v>
      </c>
    </row>
    <row r="50" ht="15.0" customHeight="1">
      <c r="B50" s="2"/>
      <c r="K50" s="7">
        <v>64.0</v>
      </c>
      <c r="L50" s="7">
        <v>89.0</v>
      </c>
      <c r="M50" s="7">
        <v>38.0</v>
      </c>
      <c r="N50" s="7">
        <v>32.0</v>
      </c>
      <c r="O50" s="7">
        <v>8.0</v>
      </c>
      <c r="P50" s="7">
        <v>51.0</v>
      </c>
      <c r="Q50" s="7">
        <v>63.0</v>
      </c>
      <c r="R50" s="7">
        <v>86.0</v>
      </c>
      <c r="S50" s="7">
        <v>1.0</v>
      </c>
      <c r="T50" s="7">
        <v>91.0</v>
      </c>
      <c r="U50" s="7">
        <v>68.0</v>
      </c>
      <c r="V50" s="7">
        <v>20.0</v>
      </c>
      <c r="W50" s="7">
        <v>2.0</v>
      </c>
      <c r="X50" s="7">
        <v>43.0</v>
      </c>
      <c r="Y50" s="7">
        <v>85.0</v>
      </c>
      <c r="Z50" s="7">
        <v>42.0</v>
      </c>
      <c r="AA50" s="7">
        <v>58.0</v>
      </c>
      <c r="AB50" s="7">
        <v>20.0</v>
      </c>
      <c r="AC50" s="7">
        <v>43.0</v>
      </c>
      <c r="AD50" s="7">
        <v>73.0</v>
      </c>
      <c r="AE50" s="7">
        <v>71.0</v>
      </c>
    </row>
    <row r="51" ht="15.0" customHeight="1">
      <c r="K51" s="7">
        <v>64.0</v>
      </c>
      <c r="L51" s="7">
        <v>67.0</v>
      </c>
      <c r="M51" s="7">
        <v>81.0</v>
      </c>
      <c r="N51" s="7">
        <v>11.0</v>
      </c>
      <c r="O51" s="7">
        <v>34.0</v>
      </c>
      <c r="P51" s="7">
        <v>16.0</v>
      </c>
      <c r="Q51" s="7">
        <v>30.0</v>
      </c>
      <c r="R51" s="7">
        <v>16.0</v>
      </c>
      <c r="S51" s="7">
        <v>39.0</v>
      </c>
      <c r="T51" s="7">
        <v>65.0</v>
      </c>
      <c r="U51" s="7">
        <v>51.0</v>
      </c>
      <c r="V51" s="7">
        <v>49.0</v>
      </c>
      <c r="W51" s="7">
        <v>14.0</v>
      </c>
      <c r="X51" s="7">
        <v>73.0</v>
      </c>
      <c r="Y51" s="7">
        <v>98.0</v>
      </c>
      <c r="Z51" s="7">
        <v>20.0</v>
      </c>
      <c r="AA51" s="7">
        <v>67.0</v>
      </c>
      <c r="AB51" s="7">
        <v>33.0</v>
      </c>
      <c r="AC51" s="7">
        <v>84.0</v>
      </c>
      <c r="AD51" s="7">
        <v>7.0</v>
      </c>
      <c r="AE51" s="7">
        <v>71.0</v>
      </c>
    </row>
    <row r="52" ht="15.0" customHeight="1">
      <c r="K52" s="7">
        <v>6.0</v>
      </c>
      <c r="L52" s="7">
        <v>30.0</v>
      </c>
      <c r="M52" s="7">
        <v>42.0</v>
      </c>
      <c r="N52" s="7">
        <v>3.0</v>
      </c>
      <c r="O52" s="7">
        <v>68.0</v>
      </c>
      <c r="P52" s="7">
        <v>27.0</v>
      </c>
      <c r="Q52" s="7">
        <v>12.0</v>
      </c>
      <c r="R52" s="7">
        <v>86.0</v>
      </c>
      <c r="S52" s="7">
        <v>77.0</v>
      </c>
      <c r="T52" s="7">
        <v>24.0</v>
      </c>
      <c r="U52" s="7">
        <v>87.0</v>
      </c>
      <c r="V52" s="7">
        <v>38.0</v>
      </c>
      <c r="W52" s="7">
        <v>25.0</v>
      </c>
      <c r="X52" s="7">
        <v>46.0</v>
      </c>
      <c r="Y52" s="7">
        <v>61.0</v>
      </c>
      <c r="Z52" s="7">
        <v>68.0</v>
      </c>
      <c r="AA52" s="7">
        <v>17.0</v>
      </c>
      <c r="AB52" s="7">
        <v>26.0</v>
      </c>
      <c r="AC52" s="7">
        <v>43.0</v>
      </c>
      <c r="AD52" s="7">
        <v>20.0</v>
      </c>
      <c r="AE52" s="7">
        <v>49.0</v>
      </c>
    </row>
    <row r="53" ht="15.0" customHeight="1">
      <c r="K53" s="7">
        <v>87.0</v>
      </c>
      <c r="L53" s="7">
        <v>78.0</v>
      </c>
      <c r="M53" s="7">
        <v>33.0</v>
      </c>
      <c r="N53" s="7">
        <v>53.0</v>
      </c>
      <c r="O53" s="7">
        <v>48.0</v>
      </c>
      <c r="P53" s="7">
        <v>86.0</v>
      </c>
      <c r="Q53" s="7">
        <v>17.0</v>
      </c>
      <c r="R53" s="7">
        <v>4.0</v>
      </c>
      <c r="S53" s="7">
        <v>61.0</v>
      </c>
      <c r="T53" s="7">
        <v>4.0</v>
      </c>
      <c r="U53" s="7">
        <v>59.0</v>
      </c>
      <c r="V53" s="7">
        <v>86.0</v>
      </c>
      <c r="W53" s="7">
        <v>33.0</v>
      </c>
      <c r="X53" s="7">
        <v>25.0</v>
      </c>
      <c r="Y53" s="7">
        <v>95.0</v>
      </c>
      <c r="Z53" s="7">
        <v>28.0</v>
      </c>
      <c r="AA53" s="7">
        <v>55.0</v>
      </c>
      <c r="AB53" s="7">
        <v>17.0</v>
      </c>
      <c r="AC53" s="7">
        <v>6.0</v>
      </c>
      <c r="AD53" s="7">
        <v>92.0</v>
      </c>
      <c r="AE53" s="7">
        <v>45.0</v>
      </c>
    </row>
    <row r="54" ht="15.0" customHeight="1">
      <c r="K54" s="7">
        <v>64.0</v>
      </c>
      <c r="L54" s="7">
        <v>64.0</v>
      </c>
      <c r="M54" s="7">
        <v>15.0</v>
      </c>
      <c r="N54" s="7">
        <v>28.0</v>
      </c>
      <c r="O54" s="7">
        <v>44.0</v>
      </c>
      <c r="P54" s="7">
        <v>65.0</v>
      </c>
      <c r="Q54" s="7">
        <v>29.0</v>
      </c>
      <c r="R54" s="7">
        <v>10.0</v>
      </c>
      <c r="S54" s="7">
        <v>57.0</v>
      </c>
      <c r="T54" s="7">
        <v>92.0</v>
      </c>
      <c r="U54" s="7">
        <v>91.0</v>
      </c>
      <c r="V54" s="7">
        <v>96.0</v>
      </c>
      <c r="W54" s="7">
        <v>93.0</v>
      </c>
      <c r="X54" s="7">
        <v>29.0</v>
      </c>
      <c r="Y54" s="7">
        <v>54.0</v>
      </c>
      <c r="Z54" s="7">
        <v>7.0</v>
      </c>
      <c r="AA54" s="7">
        <v>56.0</v>
      </c>
      <c r="AB54" s="7">
        <v>2.0</v>
      </c>
      <c r="AC54" s="7">
        <v>38.0</v>
      </c>
      <c r="AD54" s="7">
        <v>88.0</v>
      </c>
      <c r="AE54" s="7">
        <v>87.0</v>
      </c>
    </row>
    <row r="55" ht="15.0" customHeight="1">
      <c r="K55" s="7">
        <v>58.0</v>
      </c>
      <c r="L55" s="7">
        <v>33.0</v>
      </c>
      <c r="M55" s="7">
        <v>81.0</v>
      </c>
      <c r="N55" s="7">
        <v>90.0</v>
      </c>
      <c r="O55" s="7">
        <v>48.0</v>
      </c>
      <c r="P55" s="7">
        <v>26.0</v>
      </c>
      <c r="Q55" s="7">
        <v>55.0</v>
      </c>
      <c r="R55" s="7">
        <v>49.0</v>
      </c>
      <c r="S55" s="7">
        <v>34.0</v>
      </c>
      <c r="T55" s="7">
        <v>23.0</v>
      </c>
      <c r="U55" s="7">
        <v>15.0</v>
      </c>
      <c r="V55" s="7">
        <v>74.0</v>
      </c>
      <c r="W55" s="7">
        <v>17.0</v>
      </c>
      <c r="X55" s="7">
        <v>57.0</v>
      </c>
      <c r="Y55" s="7">
        <v>89.0</v>
      </c>
      <c r="Z55" s="7">
        <v>12.0</v>
      </c>
      <c r="AA55" s="7">
        <v>64.0</v>
      </c>
      <c r="AB55" s="7">
        <v>28.0</v>
      </c>
      <c r="AC55" s="7">
        <v>100.0</v>
      </c>
      <c r="AD55" s="7">
        <v>76.0</v>
      </c>
      <c r="AE55" s="7">
        <v>42.0</v>
      </c>
    </row>
    <row r="56" ht="15.0" customHeight="1">
      <c r="K56" s="7">
        <v>76.0</v>
      </c>
      <c r="L56" s="7">
        <v>54.0</v>
      </c>
      <c r="M56" s="7">
        <v>84.0</v>
      </c>
      <c r="N56" s="7">
        <v>66.0</v>
      </c>
      <c r="O56" s="7">
        <v>65.0</v>
      </c>
      <c r="P56" s="7">
        <v>78.0</v>
      </c>
      <c r="Q56" s="7">
        <v>3.0</v>
      </c>
      <c r="R56" s="7">
        <v>88.0</v>
      </c>
      <c r="S56" s="7">
        <v>17.0</v>
      </c>
      <c r="T56" s="7">
        <v>97.0</v>
      </c>
      <c r="U56" s="7">
        <v>53.0</v>
      </c>
      <c r="V56" s="7">
        <v>7.0</v>
      </c>
      <c r="W56" s="7">
        <v>40.0</v>
      </c>
      <c r="X56" s="7">
        <v>45.0</v>
      </c>
      <c r="Y56" s="7">
        <v>83.0</v>
      </c>
      <c r="Z56" s="7">
        <v>35.0</v>
      </c>
      <c r="AA56" s="7">
        <v>76.0</v>
      </c>
      <c r="AB56" s="7">
        <v>57.0</v>
      </c>
      <c r="AC56" s="7">
        <v>8.0</v>
      </c>
      <c r="AD56" s="7">
        <v>24.0</v>
      </c>
      <c r="AE56" s="7">
        <v>76.0</v>
      </c>
    </row>
    <row r="57" ht="15.0" customHeight="1">
      <c r="K57" s="7">
        <v>15.0</v>
      </c>
      <c r="L57" s="7">
        <v>79.0</v>
      </c>
      <c r="M57" s="7">
        <v>47.0</v>
      </c>
      <c r="N57" s="7">
        <v>71.0</v>
      </c>
      <c r="O57" s="7">
        <v>19.0</v>
      </c>
      <c r="P57" s="7">
        <v>74.0</v>
      </c>
      <c r="Q57" s="7">
        <v>58.0</v>
      </c>
      <c r="R57" s="7">
        <v>63.0</v>
      </c>
      <c r="S57" s="7">
        <v>57.0</v>
      </c>
      <c r="T57" s="7">
        <v>4.0</v>
      </c>
      <c r="U57" s="7">
        <v>83.0</v>
      </c>
      <c r="V57" s="7">
        <v>8.0</v>
      </c>
      <c r="W57" s="7">
        <v>31.0</v>
      </c>
      <c r="X57" s="7">
        <v>50.0</v>
      </c>
      <c r="Y57" s="7">
        <v>96.0</v>
      </c>
      <c r="Z57" s="7">
        <v>96.0</v>
      </c>
      <c r="AA57" s="7">
        <v>33.0</v>
      </c>
      <c r="AB57" s="7">
        <v>80.0</v>
      </c>
      <c r="AC57" s="7">
        <v>20.0</v>
      </c>
      <c r="AD57" s="7">
        <v>14.0</v>
      </c>
      <c r="AE57" s="7">
        <v>56.0</v>
      </c>
    </row>
    <row r="58" ht="15.0" customHeight="1">
      <c r="K58" s="7">
        <v>73.0</v>
      </c>
      <c r="L58" s="7">
        <v>85.0</v>
      </c>
      <c r="M58" s="7">
        <v>20.0</v>
      </c>
      <c r="N58" s="7">
        <v>100.0</v>
      </c>
      <c r="O58" s="7">
        <v>6.0</v>
      </c>
      <c r="P58" s="7">
        <v>46.0</v>
      </c>
      <c r="Q58" s="7">
        <v>17.0</v>
      </c>
      <c r="R58" s="7">
        <v>24.0</v>
      </c>
      <c r="S58" s="7">
        <v>86.0</v>
      </c>
      <c r="T58" s="7">
        <v>49.0</v>
      </c>
      <c r="U58" s="7">
        <v>11.0</v>
      </c>
      <c r="V58" s="7">
        <v>52.0</v>
      </c>
      <c r="W58" s="7">
        <v>3.0</v>
      </c>
      <c r="X58" s="7">
        <v>58.0</v>
      </c>
      <c r="Y58" s="7">
        <v>61.0</v>
      </c>
      <c r="Z58" s="7">
        <v>34.0</v>
      </c>
      <c r="AA58" s="7">
        <v>51.0</v>
      </c>
      <c r="AB58" s="7">
        <v>43.0</v>
      </c>
      <c r="AC58" s="7">
        <v>90.0</v>
      </c>
      <c r="AD58" s="7">
        <v>73.0</v>
      </c>
      <c r="AE58" s="7">
        <v>25.0</v>
      </c>
    </row>
    <row r="59" ht="15.0" customHeight="1">
      <c r="K59" s="7">
        <v>43.0</v>
      </c>
      <c r="L59" s="7">
        <v>40.0</v>
      </c>
      <c r="M59" s="7">
        <v>26.0</v>
      </c>
      <c r="N59" s="7">
        <v>30.0</v>
      </c>
      <c r="O59" s="7">
        <v>59.0</v>
      </c>
      <c r="P59" s="7">
        <v>98.0</v>
      </c>
      <c r="Q59" s="7">
        <v>46.0</v>
      </c>
      <c r="R59" s="7">
        <v>85.0</v>
      </c>
      <c r="S59" s="7">
        <v>23.0</v>
      </c>
      <c r="T59" s="7">
        <v>75.0</v>
      </c>
      <c r="U59" s="7">
        <v>83.0</v>
      </c>
      <c r="V59" s="7">
        <v>37.0</v>
      </c>
      <c r="W59" s="7">
        <v>53.0</v>
      </c>
      <c r="X59" s="7">
        <v>99.0</v>
      </c>
      <c r="Y59" s="7">
        <v>90.0</v>
      </c>
      <c r="Z59" s="7">
        <v>65.0</v>
      </c>
      <c r="AA59" s="7">
        <v>91.0</v>
      </c>
      <c r="AB59" s="7">
        <v>21.0</v>
      </c>
      <c r="AC59" s="7">
        <v>95.0</v>
      </c>
      <c r="AD59" s="7">
        <v>48.0</v>
      </c>
      <c r="AE59" s="7">
        <v>61.0</v>
      </c>
    </row>
    <row r="60" ht="15.0" customHeight="1">
      <c r="K60" s="7">
        <v>83.0</v>
      </c>
      <c r="L60" s="7">
        <v>54.0</v>
      </c>
      <c r="M60" s="7">
        <v>38.0</v>
      </c>
      <c r="N60" s="7">
        <v>91.0</v>
      </c>
      <c r="O60" s="7">
        <v>59.0</v>
      </c>
      <c r="P60" s="7">
        <v>27.0</v>
      </c>
      <c r="Q60" s="7">
        <v>82.0</v>
      </c>
      <c r="R60" s="7">
        <v>98.0</v>
      </c>
      <c r="S60" s="7">
        <v>39.0</v>
      </c>
      <c r="T60" s="7">
        <v>91.0</v>
      </c>
      <c r="U60" s="7">
        <v>77.0</v>
      </c>
      <c r="V60" s="7">
        <v>31.0</v>
      </c>
      <c r="W60" s="7">
        <v>75.0</v>
      </c>
      <c r="X60" s="7">
        <v>6.0</v>
      </c>
      <c r="Y60" s="7">
        <v>72.0</v>
      </c>
      <c r="Z60" s="7">
        <v>36.0</v>
      </c>
      <c r="AA60" s="7">
        <v>39.0</v>
      </c>
      <c r="AB60" s="7">
        <v>51.0</v>
      </c>
      <c r="AC60" s="7">
        <v>25.0</v>
      </c>
      <c r="AD60" s="7">
        <v>72.0</v>
      </c>
      <c r="AE60" s="7">
        <v>97.0</v>
      </c>
    </row>
    <row r="61" ht="15.0" customHeight="1">
      <c r="K61" s="7">
        <v>41.0</v>
      </c>
      <c r="L61" s="7">
        <v>85.0</v>
      </c>
      <c r="M61" s="7">
        <v>63.0</v>
      </c>
      <c r="N61" s="7">
        <v>28.0</v>
      </c>
      <c r="O61" s="7">
        <v>29.0</v>
      </c>
      <c r="P61" s="7">
        <v>59.0</v>
      </c>
      <c r="Q61" s="7">
        <v>47.0</v>
      </c>
      <c r="R61" s="7">
        <v>76.0</v>
      </c>
      <c r="S61" s="7">
        <v>81.0</v>
      </c>
      <c r="T61" s="7">
        <v>24.0</v>
      </c>
      <c r="U61" s="7">
        <v>49.0</v>
      </c>
      <c r="V61" s="7">
        <v>12.0</v>
      </c>
      <c r="W61" s="7">
        <v>36.0</v>
      </c>
      <c r="X61" s="7">
        <v>47.0</v>
      </c>
      <c r="Y61" s="7">
        <v>54.0</v>
      </c>
      <c r="Z61" s="7">
        <v>76.0</v>
      </c>
      <c r="AA61" s="7">
        <v>39.0</v>
      </c>
      <c r="AB61" s="7">
        <v>22.0</v>
      </c>
      <c r="AC61" s="7">
        <v>5.0</v>
      </c>
      <c r="AD61" s="7">
        <v>30.0</v>
      </c>
      <c r="AE61" s="7">
        <v>98.0</v>
      </c>
    </row>
    <row r="62" ht="15.0" customHeight="1">
      <c r="K62" s="7">
        <v>55.0</v>
      </c>
      <c r="L62" s="7">
        <v>72.0</v>
      </c>
      <c r="M62" s="7">
        <v>42.0</v>
      </c>
      <c r="N62" s="7">
        <v>24.0</v>
      </c>
      <c r="O62" s="7">
        <v>59.0</v>
      </c>
      <c r="P62" s="7">
        <v>41.0</v>
      </c>
      <c r="Q62" s="7">
        <v>78.0</v>
      </c>
      <c r="R62" s="7">
        <v>1.0</v>
      </c>
      <c r="S62" s="7">
        <v>53.0</v>
      </c>
      <c r="T62" s="7">
        <v>7.0</v>
      </c>
      <c r="U62" s="7">
        <v>65.0</v>
      </c>
      <c r="V62" s="7">
        <v>34.0</v>
      </c>
      <c r="W62" s="7">
        <v>60.0</v>
      </c>
      <c r="X62" s="7">
        <v>47.0</v>
      </c>
      <c r="Y62" s="7">
        <v>82.0</v>
      </c>
      <c r="Z62" s="7">
        <v>72.0</v>
      </c>
      <c r="AA62" s="7">
        <v>33.0</v>
      </c>
      <c r="AB62" s="7">
        <v>20.0</v>
      </c>
      <c r="AC62" s="7">
        <v>74.0</v>
      </c>
      <c r="AD62" s="7">
        <v>52.0</v>
      </c>
      <c r="AE62" s="7">
        <v>1.0</v>
      </c>
    </row>
    <row r="63" ht="15.0" customHeight="1">
      <c r="K63" s="7">
        <v>23.0</v>
      </c>
      <c r="L63" s="7">
        <v>22.0</v>
      </c>
      <c r="M63" s="7">
        <v>17.0</v>
      </c>
      <c r="N63" s="7">
        <v>76.0</v>
      </c>
      <c r="O63" s="7">
        <v>50.0</v>
      </c>
      <c r="P63" s="7">
        <v>67.0</v>
      </c>
      <c r="Q63" s="7">
        <v>17.0</v>
      </c>
      <c r="R63" s="7">
        <v>6.0</v>
      </c>
      <c r="S63" s="7">
        <v>97.0</v>
      </c>
      <c r="T63" s="7">
        <v>74.0</v>
      </c>
      <c r="U63" s="7">
        <v>84.0</v>
      </c>
      <c r="V63" s="7">
        <v>32.0</v>
      </c>
      <c r="W63" s="7">
        <v>10.0</v>
      </c>
      <c r="X63" s="7">
        <v>84.0</v>
      </c>
      <c r="Y63" s="7">
        <v>74.0</v>
      </c>
      <c r="Z63" s="7">
        <v>22.0</v>
      </c>
      <c r="AA63" s="7">
        <v>10.0</v>
      </c>
      <c r="AB63" s="7">
        <v>26.0</v>
      </c>
      <c r="AC63" s="7">
        <v>39.0</v>
      </c>
      <c r="AD63" s="7">
        <v>64.0</v>
      </c>
      <c r="AE63" s="7">
        <v>41.0</v>
      </c>
    </row>
    <row r="64" ht="15.0" customHeight="1">
      <c r="K64" s="7">
        <v>54.0</v>
      </c>
      <c r="L64" s="7">
        <v>74.0</v>
      </c>
      <c r="M64" s="7">
        <v>23.0</v>
      </c>
      <c r="N64" s="7">
        <v>86.0</v>
      </c>
      <c r="O64" s="7">
        <v>88.0</v>
      </c>
      <c r="P64" s="7">
        <v>85.0</v>
      </c>
      <c r="Q64" s="7">
        <v>98.0</v>
      </c>
      <c r="R64" s="7">
        <v>79.0</v>
      </c>
      <c r="S64" s="7">
        <v>83.0</v>
      </c>
      <c r="T64" s="7">
        <v>51.0</v>
      </c>
      <c r="U64" s="7">
        <v>6.0</v>
      </c>
      <c r="V64" s="7">
        <v>88.0</v>
      </c>
      <c r="W64" s="7">
        <v>15.0</v>
      </c>
      <c r="X64" s="7">
        <v>60.0</v>
      </c>
      <c r="Y64" s="7">
        <v>13.0</v>
      </c>
      <c r="Z64" s="7">
        <v>17.0</v>
      </c>
      <c r="AA64" s="7">
        <v>92.0</v>
      </c>
      <c r="AB64" s="7">
        <v>71.0</v>
      </c>
      <c r="AC64" s="7">
        <v>45.0</v>
      </c>
      <c r="AD64" s="7">
        <v>45.0</v>
      </c>
      <c r="AE64" s="7">
        <v>25.0</v>
      </c>
    </row>
    <row r="65" ht="15.0" customHeight="1">
      <c r="K65" s="7">
        <v>81.0</v>
      </c>
      <c r="L65" s="7">
        <v>54.0</v>
      </c>
      <c r="M65" s="7">
        <v>24.0</v>
      </c>
      <c r="N65" s="7">
        <v>61.0</v>
      </c>
      <c r="O65" s="7">
        <v>41.0</v>
      </c>
      <c r="P65" s="7">
        <v>43.0</v>
      </c>
      <c r="Q65" s="7">
        <v>13.0</v>
      </c>
      <c r="R65" s="7">
        <v>44.0</v>
      </c>
      <c r="S65" s="7">
        <v>91.0</v>
      </c>
      <c r="T65" s="7">
        <v>18.0</v>
      </c>
      <c r="U65" s="7">
        <v>59.0</v>
      </c>
      <c r="V65" s="7">
        <v>20.0</v>
      </c>
      <c r="W65" s="7">
        <v>62.0</v>
      </c>
      <c r="X65" s="7">
        <v>17.0</v>
      </c>
      <c r="Y65" s="7">
        <v>80.0</v>
      </c>
      <c r="Z65" s="7">
        <v>12.0</v>
      </c>
      <c r="AA65" s="7">
        <v>17.0</v>
      </c>
      <c r="AB65" s="7">
        <v>78.0</v>
      </c>
      <c r="AC65" s="7">
        <v>96.0</v>
      </c>
      <c r="AD65" s="7">
        <v>55.0</v>
      </c>
      <c r="AE65" s="7">
        <v>79.0</v>
      </c>
    </row>
    <row r="66" ht="15.0" customHeight="1">
      <c r="K66" s="7">
        <v>16.0</v>
      </c>
      <c r="L66" s="7">
        <v>86.0</v>
      </c>
      <c r="M66" s="7">
        <v>24.0</v>
      </c>
      <c r="N66" s="7">
        <v>58.0</v>
      </c>
      <c r="O66" s="7">
        <v>99.0</v>
      </c>
      <c r="P66" s="7">
        <v>49.0</v>
      </c>
      <c r="Q66" s="7">
        <v>50.0</v>
      </c>
      <c r="R66" s="7">
        <v>93.0</v>
      </c>
      <c r="S66" s="7">
        <v>65.0</v>
      </c>
      <c r="T66" s="7">
        <v>88.0</v>
      </c>
      <c r="U66" s="7">
        <v>8.0</v>
      </c>
      <c r="V66" s="7">
        <v>30.0</v>
      </c>
      <c r="W66" s="7">
        <v>73.0</v>
      </c>
      <c r="X66" s="7">
        <v>2.0</v>
      </c>
      <c r="Y66" s="7">
        <v>52.0</v>
      </c>
      <c r="Z66" s="7">
        <v>71.0</v>
      </c>
      <c r="AA66" s="7">
        <v>29.0</v>
      </c>
      <c r="AB66" s="7">
        <v>21.0</v>
      </c>
      <c r="AC66" s="7">
        <v>41.0</v>
      </c>
      <c r="AD66" s="7">
        <v>59.0</v>
      </c>
      <c r="AE66" s="7">
        <v>69.0</v>
      </c>
    </row>
    <row r="67" ht="15.0" customHeight="1">
      <c r="K67" s="7">
        <v>31.0</v>
      </c>
      <c r="L67" s="7">
        <v>38.0</v>
      </c>
      <c r="M67" s="7">
        <v>91.0</v>
      </c>
      <c r="N67" s="7">
        <v>46.0</v>
      </c>
      <c r="O67" s="7">
        <v>44.0</v>
      </c>
      <c r="P67" s="7">
        <v>15.0</v>
      </c>
      <c r="Q67" s="7">
        <v>23.0</v>
      </c>
      <c r="R67" s="7">
        <v>12.0</v>
      </c>
      <c r="S67" s="7">
        <v>32.0</v>
      </c>
      <c r="T67" s="7">
        <v>70.0</v>
      </c>
      <c r="U67" s="7">
        <v>22.0</v>
      </c>
      <c r="V67" s="7">
        <v>27.0</v>
      </c>
      <c r="W67" s="7">
        <v>1.0</v>
      </c>
      <c r="X67" s="7">
        <v>50.0</v>
      </c>
      <c r="Y67" s="7">
        <v>3.0</v>
      </c>
      <c r="Z67" s="7">
        <v>15.0</v>
      </c>
      <c r="AA67" s="7">
        <v>13.0</v>
      </c>
      <c r="AB67" s="7">
        <v>41.0</v>
      </c>
      <c r="AC67" s="7">
        <v>71.0</v>
      </c>
      <c r="AD67" s="7">
        <v>13.0</v>
      </c>
      <c r="AE67" s="7">
        <v>78.0</v>
      </c>
    </row>
    <row r="68" ht="15.0" customHeight="1">
      <c r="K68" s="7">
        <v>47.0</v>
      </c>
      <c r="L68" s="7">
        <v>67.0</v>
      </c>
      <c r="M68" s="7">
        <v>39.0</v>
      </c>
      <c r="N68" s="7">
        <v>26.0</v>
      </c>
      <c r="O68" s="7">
        <v>54.0</v>
      </c>
      <c r="P68" s="7">
        <v>85.0</v>
      </c>
      <c r="Q68" s="7">
        <v>65.0</v>
      </c>
      <c r="R68" s="7">
        <v>52.0</v>
      </c>
      <c r="S68" s="7">
        <v>4.0</v>
      </c>
      <c r="T68" s="7">
        <v>57.0</v>
      </c>
      <c r="U68" s="7">
        <v>1.0</v>
      </c>
      <c r="V68" s="7">
        <v>79.0</v>
      </c>
      <c r="W68" s="7">
        <v>98.0</v>
      </c>
      <c r="X68" s="7">
        <v>30.0</v>
      </c>
      <c r="Y68" s="7">
        <v>14.0</v>
      </c>
      <c r="Z68" s="7">
        <v>12.0</v>
      </c>
      <c r="AA68" s="7">
        <v>63.0</v>
      </c>
      <c r="AB68" s="7">
        <v>11.0</v>
      </c>
      <c r="AC68" s="7">
        <v>54.0</v>
      </c>
      <c r="AD68" s="7">
        <v>41.0</v>
      </c>
      <c r="AE68" s="7">
        <v>43.0</v>
      </c>
    </row>
    <row r="69" ht="15.0" customHeight="1">
      <c r="K69" s="7">
        <v>69.0</v>
      </c>
      <c r="L69" s="7">
        <v>4.0</v>
      </c>
      <c r="M69" s="7">
        <v>10.0</v>
      </c>
      <c r="N69" s="7">
        <v>56.0</v>
      </c>
      <c r="O69" s="7">
        <v>89.0</v>
      </c>
      <c r="P69" s="7">
        <v>66.0</v>
      </c>
      <c r="Q69" s="7">
        <v>13.0</v>
      </c>
      <c r="R69" s="7">
        <v>99.0</v>
      </c>
      <c r="S69" s="7">
        <v>22.0</v>
      </c>
      <c r="T69" s="7">
        <v>10.0</v>
      </c>
      <c r="U69" s="7">
        <v>18.0</v>
      </c>
      <c r="V69" s="7">
        <v>90.0</v>
      </c>
      <c r="W69" s="7">
        <v>45.0</v>
      </c>
      <c r="X69" s="7">
        <v>74.0</v>
      </c>
      <c r="Y69" s="7">
        <v>53.0</v>
      </c>
      <c r="Z69" s="7">
        <v>80.0</v>
      </c>
      <c r="AA69" s="7">
        <v>71.0</v>
      </c>
      <c r="AB69" s="7">
        <v>3.0</v>
      </c>
      <c r="AC69" s="7">
        <v>35.0</v>
      </c>
      <c r="AD69" s="7">
        <v>74.0</v>
      </c>
      <c r="AE69" s="7">
        <v>24.0</v>
      </c>
    </row>
    <row r="70" ht="15.0" customHeight="1">
      <c r="K70" s="7">
        <v>82.0</v>
      </c>
      <c r="L70" s="7">
        <v>28.0</v>
      </c>
      <c r="M70" s="7">
        <v>25.0</v>
      </c>
      <c r="N70" s="7">
        <v>20.0</v>
      </c>
      <c r="O70" s="7">
        <v>88.0</v>
      </c>
      <c r="P70" s="7">
        <v>92.0</v>
      </c>
      <c r="Q70" s="7">
        <v>28.0</v>
      </c>
      <c r="R70" s="7">
        <v>97.0</v>
      </c>
      <c r="S70" s="7">
        <v>42.0</v>
      </c>
      <c r="T70" s="7">
        <v>65.0</v>
      </c>
      <c r="U70" s="7">
        <v>45.0</v>
      </c>
      <c r="V70" s="7">
        <v>72.0</v>
      </c>
      <c r="W70" s="7">
        <v>47.0</v>
      </c>
      <c r="X70" s="7">
        <v>25.0</v>
      </c>
      <c r="Y70" s="7">
        <v>73.0</v>
      </c>
      <c r="Z70" s="7">
        <v>82.0</v>
      </c>
      <c r="AA70" s="7">
        <v>45.0</v>
      </c>
      <c r="AB70" s="7">
        <v>29.0</v>
      </c>
      <c r="AC70" s="7">
        <v>39.0</v>
      </c>
      <c r="AD70" s="7">
        <v>100.0</v>
      </c>
      <c r="AE70" s="7">
        <v>75.0</v>
      </c>
    </row>
    <row r="71" ht="15.0" customHeight="1">
      <c r="K71" s="7">
        <v>66.0</v>
      </c>
      <c r="L71" s="7">
        <v>69.0</v>
      </c>
      <c r="M71" s="7">
        <v>81.0</v>
      </c>
      <c r="N71" s="7">
        <v>19.0</v>
      </c>
      <c r="O71" s="7">
        <v>78.0</v>
      </c>
      <c r="P71" s="7">
        <v>100.0</v>
      </c>
      <c r="Q71" s="7">
        <v>57.0</v>
      </c>
      <c r="R71" s="7">
        <v>27.0</v>
      </c>
      <c r="S71" s="7">
        <v>52.0</v>
      </c>
      <c r="T71" s="7">
        <v>80.0</v>
      </c>
      <c r="U71" s="7">
        <v>9.0</v>
      </c>
      <c r="V71" s="7">
        <v>78.0</v>
      </c>
      <c r="W71" s="7">
        <v>17.0</v>
      </c>
      <c r="X71" s="7">
        <v>35.0</v>
      </c>
      <c r="Y71" s="7">
        <v>52.0</v>
      </c>
      <c r="Z71" s="7">
        <v>54.0</v>
      </c>
      <c r="AA71" s="7">
        <v>93.0</v>
      </c>
      <c r="AB71" s="7">
        <v>74.0</v>
      </c>
      <c r="AC71" s="7">
        <v>77.0</v>
      </c>
      <c r="AD71" s="7">
        <v>66.0</v>
      </c>
      <c r="AE71" s="7">
        <v>50.0</v>
      </c>
    </row>
    <row r="72" ht="15.0" customHeight="1">
      <c r="K72" s="7">
        <v>19.0</v>
      </c>
      <c r="L72" s="7">
        <v>85.0</v>
      </c>
      <c r="M72" s="7">
        <v>32.0</v>
      </c>
      <c r="N72" s="7">
        <v>47.0</v>
      </c>
      <c r="O72" s="7">
        <v>1.0</v>
      </c>
      <c r="P72" s="7">
        <v>69.0</v>
      </c>
      <c r="Q72" s="7">
        <v>68.0</v>
      </c>
      <c r="R72" s="7">
        <v>16.0</v>
      </c>
      <c r="S72" s="7">
        <v>19.0</v>
      </c>
      <c r="T72" s="7">
        <v>28.0</v>
      </c>
      <c r="U72" s="7">
        <v>71.0</v>
      </c>
      <c r="V72" s="7">
        <v>63.0</v>
      </c>
      <c r="W72" s="7">
        <v>73.0</v>
      </c>
      <c r="X72" s="7">
        <v>18.0</v>
      </c>
      <c r="Y72" s="7">
        <v>49.0</v>
      </c>
      <c r="Z72" s="7">
        <v>41.0</v>
      </c>
      <c r="AA72" s="7">
        <v>19.0</v>
      </c>
      <c r="AB72" s="7">
        <v>11.0</v>
      </c>
      <c r="AC72" s="7">
        <v>42.0</v>
      </c>
      <c r="AD72" s="7">
        <v>49.0</v>
      </c>
      <c r="AE72" s="7">
        <v>3.0</v>
      </c>
    </row>
    <row r="73" ht="15.0" customHeight="1">
      <c r="K73" s="7">
        <v>58.0</v>
      </c>
      <c r="L73" s="7">
        <v>30.0</v>
      </c>
      <c r="M73" s="7">
        <v>88.0</v>
      </c>
      <c r="N73" s="7">
        <v>16.0</v>
      </c>
      <c r="O73" s="7">
        <v>44.0</v>
      </c>
      <c r="P73" s="7">
        <v>90.0</v>
      </c>
      <c r="Q73" s="7">
        <v>9.0</v>
      </c>
      <c r="R73" s="7">
        <v>91.0</v>
      </c>
      <c r="S73" s="7">
        <v>68.0</v>
      </c>
      <c r="T73" s="7">
        <v>87.0</v>
      </c>
      <c r="U73" s="7">
        <v>24.0</v>
      </c>
      <c r="V73" s="7">
        <v>38.0</v>
      </c>
      <c r="W73" s="7">
        <v>39.0</v>
      </c>
      <c r="X73" s="7">
        <v>66.0</v>
      </c>
      <c r="Y73" s="7">
        <v>100.0</v>
      </c>
      <c r="Z73" s="7">
        <v>74.0</v>
      </c>
      <c r="AA73" s="7">
        <v>73.0</v>
      </c>
      <c r="AB73" s="7">
        <v>12.0</v>
      </c>
      <c r="AC73" s="7">
        <v>87.0</v>
      </c>
      <c r="AD73" s="7">
        <v>42.0</v>
      </c>
      <c r="AE73" s="7">
        <v>30.0</v>
      </c>
    </row>
    <row r="74" ht="15.0" customHeight="1">
      <c r="K74" s="7">
        <v>8.0</v>
      </c>
      <c r="L74" s="7">
        <v>98.0</v>
      </c>
      <c r="M74" s="7">
        <v>6.0</v>
      </c>
      <c r="N74" s="7">
        <v>1.0</v>
      </c>
      <c r="O74" s="7">
        <v>74.0</v>
      </c>
      <c r="P74" s="7">
        <v>2.0</v>
      </c>
      <c r="Q74" s="7">
        <v>53.0</v>
      </c>
      <c r="R74" s="7">
        <v>35.0</v>
      </c>
      <c r="S74" s="7">
        <v>85.0</v>
      </c>
      <c r="T74" s="7">
        <v>80.0</v>
      </c>
      <c r="U74" s="7">
        <v>71.0</v>
      </c>
      <c r="V74" s="7">
        <v>49.0</v>
      </c>
      <c r="W74" s="7">
        <v>91.0</v>
      </c>
      <c r="X74" s="7">
        <v>9.0</v>
      </c>
      <c r="Y74" s="7">
        <v>29.0</v>
      </c>
      <c r="Z74" s="7">
        <v>46.0</v>
      </c>
      <c r="AA74" s="7">
        <v>57.0</v>
      </c>
      <c r="AB74" s="7">
        <v>47.0</v>
      </c>
      <c r="AC74" s="7">
        <v>10.0</v>
      </c>
      <c r="AD74" s="7">
        <v>98.0</v>
      </c>
      <c r="AE74" s="7">
        <v>82.0</v>
      </c>
    </row>
    <row r="75" ht="15.0" customHeight="1">
      <c r="K75" s="7">
        <v>4.0</v>
      </c>
      <c r="L75" s="7">
        <v>22.0</v>
      </c>
      <c r="M75" s="7">
        <v>18.0</v>
      </c>
      <c r="N75" s="7">
        <v>11.0</v>
      </c>
      <c r="O75" s="7">
        <v>61.0</v>
      </c>
      <c r="P75" s="7">
        <v>5.0</v>
      </c>
      <c r="Q75" s="7">
        <v>100.0</v>
      </c>
      <c r="R75" s="7">
        <v>43.0</v>
      </c>
      <c r="S75" s="7">
        <v>49.0</v>
      </c>
      <c r="T75" s="7">
        <v>34.0</v>
      </c>
      <c r="U75" s="7">
        <v>10.0</v>
      </c>
      <c r="V75" s="7">
        <v>76.0</v>
      </c>
      <c r="W75" s="7">
        <v>40.0</v>
      </c>
      <c r="X75" s="7">
        <v>93.0</v>
      </c>
      <c r="Y75" s="7">
        <v>79.0</v>
      </c>
      <c r="Z75" s="7">
        <v>81.0</v>
      </c>
      <c r="AA75" s="7">
        <v>33.0</v>
      </c>
      <c r="AB75" s="7">
        <v>7.0</v>
      </c>
      <c r="AC75" s="7">
        <v>97.0</v>
      </c>
      <c r="AD75" s="7">
        <v>43.0</v>
      </c>
      <c r="AE75" s="7">
        <v>44.0</v>
      </c>
    </row>
    <row r="76" ht="15.0" customHeight="1">
      <c r="K76" s="7">
        <v>22.0</v>
      </c>
      <c r="L76" s="7">
        <v>89.0</v>
      </c>
      <c r="M76" s="7">
        <v>29.0</v>
      </c>
      <c r="N76" s="7">
        <v>84.0</v>
      </c>
      <c r="O76" s="7">
        <v>88.0</v>
      </c>
      <c r="P76" s="7">
        <v>18.0</v>
      </c>
      <c r="Q76" s="7">
        <v>67.0</v>
      </c>
      <c r="R76" s="7">
        <v>12.0</v>
      </c>
      <c r="S76" s="7">
        <v>26.0</v>
      </c>
      <c r="T76" s="7">
        <v>34.0</v>
      </c>
      <c r="U76" s="7">
        <v>18.0</v>
      </c>
      <c r="V76" s="7">
        <v>86.0</v>
      </c>
      <c r="W76" s="7">
        <v>17.0</v>
      </c>
      <c r="X76" s="7">
        <v>49.0</v>
      </c>
      <c r="Y76" s="7">
        <v>63.0</v>
      </c>
      <c r="Z76" s="7">
        <v>39.0</v>
      </c>
      <c r="AA76" s="7">
        <v>11.0</v>
      </c>
      <c r="AB76" s="7">
        <v>36.0</v>
      </c>
      <c r="AC76" s="7">
        <v>23.0</v>
      </c>
      <c r="AD76" s="7">
        <v>63.0</v>
      </c>
      <c r="AE76" s="7">
        <v>37.0</v>
      </c>
    </row>
    <row r="77" ht="15.0" customHeight="1">
      <c r="K77" s="7">
        <v>5.0</v>
      </c>
      <c r="L77" s="7">
        <v>81.0</v>
      </c>
      <c r="M77" s="7">
        <v>48.0</v>
      </c>
      <c r="N77" s="7">
        <v>65.0</v>
      </c>
      <c r="O77" s="7">
        <v>9.0</v>
      </c>
      <c r="P77" s="7">
        <v>67.0</v>
      </c>
      <c r="Q77" s="7">
        <v>13.0</v>
      </c>
      <c r="R77" s="7">
        <v>78.0</v>
      </c>
      <c r="S77" s="7">
        <v>55.0</v>
      </c>
      <c r="T77" s="7">
        <v>36.0</v>
      </c>
      <c r="U77" s="7">
        <v>53.0</v>
      </c>
      <c r="V77" s="7">
        <v>17.0</v>
      </c>
      <c r="W77" s="7">
        <v>97.0</v>
      </c>
      <c r="X77" s="7">
        <v>64.0</v>
      </c>
      <c r="Y77" s="7">
        <v>53.0</v>
      </c>
      <c r="Z77" s="7">
        <v>44.0</v>
      </c>
      <c r="AA77" s="7">
        <v>53.0</v>
      </c>
      <c r="AB77" s="7">
        <v>28.0</v>
      </c>
      <c r="AC77" s="7">
        <v>85.0</v>
      </c>
      <c r="AD77" s="7">
        <v>29.0</v>
      </c>
      <c r="AE77" s="7">
        <v>8.0</v>
      </c>
    </row>
    <row r="78" ht="15.0" customHeight="1">
      <c r="K78" s="7">
        <v>33.0</v>
      </c>
      <c r="L78" s="7">
        <v>95.0</v>
      </c>
      <c r="M78" s="7">
        <v>12.0</v>
      </c>
      <c r="N78" s="7">
        <v>21.0</v>
      </c>
      <c r="O78" s="7">
        <v>18.0</v>
      </c>
      <c r="P78" s="7">
        <v>73.0</v>
      </c>
      <c r="Q78" s="7">
        <v>31.0</v>
      </c>
      <c r="R78" s="7">
        <v>17.0</v>
      </c>
      <c r="S78" s="7">
        <v>85.0</v>
      </c>
      <c r="T78" s="7">
        <v>97.0</v>
      </c>
      <c r="U78" s="7">
        <v>86.0</v>
      </c>
      <c r="V78" s="7">
        <v>25.0</v>
      </c>
      <c r="W78" s="7">
        <v>77.0</v>
      </c>
      <c r="X78" s="7">
        <v>59.0</v>
      </c>
      <c r="Y78" s="7">
        <v>36.0</v>
      </c>
      <c r="Z78" s="7">
        <v>86.0</v>
      </c>
      <c r="AA78" s="7">
        <v>43.0</v>
      </c>
      <c r="AB78" s="7">
        <v>73.0</v>
      </c>
      <c r="AC78" s="7">
        <v>23.0</v>
      </c>
      <c r="AD78" s="7">
        <v>68.0</v>
      </c>
      <c r="AE78" s="7">
        <v>25.0</v>
      </c>
    </row>
    <row r="79" ht="15.0" customHeight="1">
      <c r="K79" s="7">
        <v>57.0</v>
      </c>
      <c r="L79" s="7">
        <v>32.0</v>
      </c>
      <c r="M79" s="7">
        <v>94.0</v>
      </c>
      <c r="N79" s="7">
        <v>59.0</v>
      </c>
      <c r="O79" s="7">
        <v>15.0</v>
      </c>
      <c r="P79" s="7">
        <v>22.0</v>
      </c>
      <c r="Q79" s="7">
        <v>18.0</v>
      </c>
      <c r="R79" s="7">
        <v>77.0</v>
      </c>
      <c r="S79" s="7">
        <v>4.0</v>
      </c>
      <c r="T79" s="7">
        <v>84.0</v>
      </c>
      <c r="U79" s="7">
        <v>63.0</v>
      </c>
      <c r="V79" s="7">
        <v>99.0</v>
      </c>
      <c r="W79" s="7">
        <v>36.0</v>
      </c>
      <c r="X79" s="7">
        <v>53.0</v>
      </c>
      <c r="Y79" s="7">
        <v>34.0</v>
      </c>
      <c r="Z79" s="7">
        <v>59.0</v>
      </c>
      <c r="AA79" s="7">
        <v>36.0</v>
      </c>
      <c r="AB79" s="7">
        <v>36.0</v>
      </c>
      <c r="AC79" s="7">
        <v>61.0</v>
      </c>
      <c r="AD79" s="7">
        <v>84.0</v>
      </c>
      <c r="AE79" s="7">
        <v>37.0</v>
      </c>
    </row>
    <row r="80" ht="15.0" customHeight="1">
      <c r="K80" s="7">
        <v>67.0</v>
      </c>
      <c r="L80" s="7">
        <v>55.0</v>
      </c>
      <c r="M80" s="7">
        <v>5.0</v>
      </c>
      <c r="N80" s="7">
        <v>66.0</v>
      </c>
      <c r="O80" s="7">
        <v>36.0</v>
      </c>
      <c r="P80" s="7">
        <v>26.0</v>
      </c>
      <c r="Q80" s="7">
        <v>34.0</v>
      </c>
      <c r="R80" s="7">
        <v>82.0</v>
      </c>
      <c r="S80" s="7">
        <v>59.0</v>
      </c>
      <c r="T80" s="7">
        <v>8.0</v>
      </c>
      <c r="U80" s="7">
        <v>48.0</v>
      </c>
      <c r="V80" s="7">
        <v>60.0</v>
      </c>
      <c r="W80" s="7">
        <v>41.0</v>
      </c>
      <c r="X80" s="7">
        <v>33.0</v>
      </c>
      <c r="Y80" s="7">
        <v>53.0</v>
      </c>
      <c r="Z80" s="7">
        <v>1.0</v>
      </c>
      <c r="AA80" s="7">
        <v>99.0</v>
      </c>
      <c r="AB80" s="7">
        <v>83.0</v>
      </c>
      <c r="AC80" s="7">
        <v>15.0</v>
      </c>
      <c r="AD80" s="7">
        <v>65.0</v>
      </c>
      <c r="AE80" s="7">
        <v>56.0</v>
      </c>
    </row>
    <row r="81" ht="15.0" customHeight="1">
      <c r="K81" s="7">
        <v>4.0</v>
      </c>
      <c r="L81" s="7">
        <v>10.0</v>
      </c>
      <c r="M81" s="7">
        <v>12.0</v>
      </c>
      <c r="N81" s="7">
        <v>86.0</v>
      </c>
      <c r="O81" s="7">
        <v>91.0</v>
      </c>
      <c r="P81" s="7">
        <v>11.0</v>
      </c>
      <c r="Q81" s="7">
        <v>73.0</v>
      </c>
      <c r="R81" s="7">
        <v>14.0</v>
      </c>
      <c r="S81" s="7">
        <v>28.0</v>
      </c>
      <c r="T81" s="7">
        <v>67.0</v>
      </c>
      <c r="U81" s="7">
        <v>95.0</v>
      </c>
      <c r="V81" s="7">
        <v>47.0</v>
      </c>
      <c r="W81" s="7">
        <v>63.0</v>
      </c>
      <c r="X81" s="7">
        <v>73.0</v>
      </c>
      <c r="Y81" s="7">
        <v>89.0</v>
      </c>
      <c r="Z81" s="7">
        <v>94.0</v>
      </c>
      <c r="AA81" s="7">
        <v>98.0</v>
      </c>
      <c r="AB81" s="7">
        <v>4.0</v>
      </c>
      <c r="AC81" s="7">
        <v>33.0</v>
      </c>
      <c r="AD81" s="7">
        <v>90.0</v>
      </c>
      <c r="AE81" s="7">
        <v>51.0</v>
      </c>
    </row>
    <row r="82" ht="15.0" customHeight="1">
      <c r="K82" s="7">
        <v>52.0</v>
      </c>
      <c r="L82" s="7">
        <v>69.0</v>
      </c>
      <c r="M82" s="7">
        <v>35.0</v>
      </c>
      <c r="N82" s="7">
        <v>8.0</v>
      </c>
      <c r="O82" s="7">
        <v>38.0</v>
      </c>
      <c r="P82" s="7">
        <v>63.0</v>
      </c>
      <c r="Q82" s="7">
        <v>20.0</v>
      </c>
      <c r="R82" s="7">
        <v>68.0</v>
      </c>
      <c r="S82" s="7">
        <v>16.0</v>
      </c>
      <c r="T82" s="7">
        <v>64.0</v>
      </c>
      <c r="U82" s="7">
        <v>58.0</v>
      </c>
      <c r="V82" s="7">
        <v>75.0</v>
      </c>
      <c r="W82" s="7">
        <v>86.0</v>
      </c>
      <c r="X82" s="7">
        <v>75.0</v>
      </c>
      <c r="Y82" s="7">
        <v>87.0</v>
      </c>
      <c r="Z82" s="7">
        <v>12.0</v>
      </c>
      <c r="AA82" s="7">
        <v>86.0</v>
      </c>
      <c r="AB82" s="7">
        <v>60.0</v>
      </c>
      <c r="AC82" s="7">
        <v>9.0</v>
      </c>
      <c r="AD82" s="7">
        <v>93.0</v>
      </c>
      <c r="AE82" s="7">
        <v>6.0</v>
      </c>
    </row>
    <row r="83" ht="15.0" customHeight="1">
      <c r="K83" s="7">
        <v>46.0</v>
      </c>
      <c r="L83" s="7">
        <v>25.0</v>
      </c>
      <c r="M83" s="7">
        <v>70.0</v>
      </c>
      <c r="N83" s="7">
        <v>45.0</v>
      </c>
      <c r="O83" s="7">
        <v>99.0</v>
      </c>
      <c r="P83" s="7">
        <v>56.0</v>
      </c>
      <c r="Q83" s="7">
        <v>34.0</v>
      </c>
      <c r="R83" s="7">
        <v>4.0</v>
      </c>
      <c r="S83" s="7">
        <v>98.0</v>
      </c>
      <c r="T83" s="7">
        <v>77.0</v>
      </c>
      <c r="U83" s="7">
        <v>70.0</v>
      </c>
      <c r="V83" s="7">
        <v>92.0</v>
      </c>
      <c r="W83" s="7">
        <v>42.0</v>
      </c>
      <c r="X83" s="7">
        <v>91.0</v>
      </c>
      <c r="Y83" s="7">
        <v>29.0</v>
      </c>
      <c r="Z83" s="7">
        <v>47.0</v>
      </c>
      <c r="AA83" s="7">
        <v>1.0</v>
      </c>
      <c r="AB83" s="7">
        <v>6.0</v>
      </c>
      <c r="AC83" s="7">
        <v>61.0</v>
      </c>
      <c r="AD83" s="7">
        <v>53.0</v>
      </c>
      <c r="AE83" s="7">
        <v>31.0</v>
      </c>
    </row>
    <row r="84" ht="15.0" customHeight="1">
      <c r="K84" s="7">
        <v>79.0</v>
      </c>
      <c r="L84" s="7">
        <v>71.0</v>
      </c>
      <c r="M84" s="7">
        <v>61.0</v>
      </c>
      <c r="N84" s="7">
        <v>38.0</v>
      </c>
      <c r="O84" s="7">
        <v>37.0</v>
      </c>
      <c r="P84" s="7">
        <v>66.0</v>
      </c>
      <c r="Q84" s="7">
        <v>24.0</v>
      </c>
      <c r="R84" s="7">
        <v>97.0</v>
      </c>
      <c r="S84" s="7">
        <v>91.0</v>
      </c>
      <c r="T84" s="7">
        <v>44.0</v>
      </c>
      <c r="U84" s="7">
        <v>29.0</v>
      </c>
      <c r="V84" s="7">
        <v>57.0</v>
      </c>
      <c r="W84" s="7">
        <v>83.0</v>
      </c>
      <c r="X84" s="7">
        <v>93.0</v>
      </c>
      <c r="Y84" s="7">
        <v>81.0</v>
      </c>
      <c r="Z84" s="7">
        <v>40.0</v>
      </c>
      <c r="AA84" s="7">
        <v>15.0</v>
      </c>
      <c r="AB84" s="7">
        <v>68.0</v>
      </c>
      <c r="AC84" s="7">
        <v>41.0</v>
      </c>
      <c r="AD84" s="7">
        <v>45.0</v>
      </c>
      <c r="AE84" s="7">
        <v>67.0</v>
      </c>
    </row>
    <row r="85" ht="15.0" customHeight="1">
      <c r="K85" s="7">
        <v>28.0</v>
      </c>
      <c r="L85" s="7">
        <v>51.0</v>
      </c>
      <c r="M85" s="7">
        <v>23.0</v>
      </c>
      <c r="N85" s="7">
        <v>75.0</v>
      </c>
      <c r="O85" s="7">
        <v>42.0</v>
      </c>
      <c r="P85" s="7">
        <v>89.0</v>
      </c>
      <c r="Q85" s="7">
        <v>79.0</v>
      </c>
      <c r="R85" s="7">
        <v>42.0</v>
      </c>
      <c r="S85" s="7">
        <v>22.0</v>
      </c>
      <c r="T85" s="7">
        <v>58.0</v>
      </c>
      <c r="U85" s="7">
        <v>99.0</v>
      </c>
      <c r="V85" s="7">
        <v>92.0</v>
      </c>
      <c r="W85" s="7">
        <v>40.0</v>
      </c>
      <c r="X85" s="7">
        <v>22.0</v>
      </c>
      <c r="Y85" s="7">
        <v>35.0</v>
      </c>
      <c r="Z85" s="7">
        <v>2.0</v>
      </c>
      <c r="AA85" s="7">
        <v>22.0</v>
      </c>
      <c r="AB85" s="7">
        <v>16.0</v>
      </c>
      <c r="AC85" s="7">
        <v>75.0</v>
      </c>
      <c r="AD85" s="7">
        <v>16.0</v>
      </c>
      <c r="AE85" s="7">
        <v>8.0</v>
      </c>
    </row>
    <row r="86" ht="15.0" customHeight="1">
      <c r="K86" s="7">
        <v>95.0</v>
      </c>
      <c r="L86" s="7">
        <v>41.0</v>
      </c>
      <c r="M86" s="7">
        <v>44.0</v>
      </c>
      <c r="N86" s="7">
        <v>60.0</v>
      </c>
      <c r="O86" s="7">
        <v>83.0</v>
      </c>
      <c r="P86" s="7">
        <v>57.0</v>
      </c>
      <c r="Q86" s="7">
        <v>61.0</v>
      </c>
      <c r="R86" s="7">
        <v>59.0</v>
      </c>
      <c r="S86" s="7">
        <v>39.0</v>
      </c>
      <c r="T86" s="7">
        <v>9.0</v>
      </c>
      <c r="U86" s="7">
        <v>7.0</v>
      </c>
      <c r="V86" s="7">
        <v>62.0</v>
      </c>
      <c r="W86" s="7">
        <v>71.0</v>
      </c>
      <c r="X86" s="7">
        <v>50.0</v>
      </c>
      <c r="Y86" s="7">
        <v>62.0</v>
      </c>
      <c r="Z86" s="7">
        <v>16.0</v>
      </c>
      <c r="AA86" s="7">
        <v>12.0</v>
      </c>
      <c r="AB86" s="7">
        <v>49.0</v>
      </c>
      <c r="AC86" s="7">
        <v>28.0</v>
      </c>
      <c r="AD86" s="7">
        <v>73.0</v>
      </c>
      <c r="AE86" s="7">
        <v>5.0</v>
      </c>
    </row>
    <row r="87" ht="15.0" customHeight="1">
      <c r="K87" s="7">
        <v>40.0</v>
      </c>
      <c r="L87" s="7">
        <v>76.0</v>
      </c>
      <c r="M87" s="7">
        <v>54.0</v>
      </c>
      <c r="N87" s="7">
        <v>4.0</v>
      </c>
      <c r="O87" s="7">
        <v>46.0</v>
      </c>
      <c r="P87" s="7">
        <v>23.0</v>
      </c>
      <c r="Q87" s="7">
        <v>28.0</v>
      </c>
      <c r="R87" s="7">
        <v>66.0</v>
      </c>
      <c r="S87" s="7">
        <v>29.0</v>
      </c>
      <c r="T87" s="7">
        <v>76.0</v>
      </c>
      <c r="U87" s="7">
        <v>37.0</v>
      </c>
      <c r="V87" s="7">
        <v>22.0</v>
      </c>
      <c r="W87" s="7">
        <v>59.0</v>
      </c>
      <c r="X87" s="7">
        <v>66.0</v>
      </c>
      <c r="Y87" s="7">
        <v>40.0</v>
      </c>
      <c r="Z87" s="7">
        <v>58.0</v>
      </c>
      <c r="AA87" s="7">
        <v>66.0</v>
      </c>
      <c r="AB87" s="7">
        <v>14.0</v>
      </c>
      <c r="AC87" s="7">
        <v>77.0</v>
      </c>
      <c r="AD87" s="7">
        <v>3.0</v>
      </c>
      <c r="AE87" s="7">
        <v>54.0</v>
      </c>
    </row>
    <row r="88" ht="15.0" customHeight="1">
      <c r="K88" s="7">
        <v>96.0</v>
      </c>
      <c r="L88" s="7">
        <v>61.0</v>
      </c>
      <c r="M88" s="7">
        <v>55.0</v>
      </c>
      <c r="N88" s="7">
        <v>1.0</v>
      </c>
      <c r="O88" s="7">
        <v>59.0</v>
      </c>
      <c r="P88" s="7">
        <v>67.0</v>
      </c>
      <c r="Q88" s="7">
        <v>37.0</v>
      </c>
      <c r="R88" s="7">
        <v>96.0</v>
      </c>
      <c r="S88" s="7">
        <v>52.0</v>
      </c>
      <c r="T88" s="7">
        <v>95.0</v>
      </c>
      <c r="U88" s="7">
        <v>10.0</v>
      </c>
      <c r="V88" s="7">
        <v>74.0</v>
      </c>
      <c r="W88" s="7">
        <v>12.0</v>
      </c>
      <c r="X88" s="7">
        <v>13.0</v>
      </c>
      <c r="Y88" s="7">
        <v>94.0</v>
      </c>
      <c r="Z88" s="7">
        <v>72.0</v>
      </c>
      <c r="AA88" s="7">
        <v>74.0</v>
      </c>
      <c r="AB88" s="7">
        <v>86.0</v>
      </c>
      <c r="AC88" s="7">
        <v>71.0</v>
      </c>
      <c r="AD88" s="7">
        <v>33.0</v>
      </c>
      <c r="AE88" s="7">
        <v>36.0</v>
      </c>
    </row>
    <row r="89" ht="15.0" customHeight="1">
      <c r="K89" s="7">
        <v>3.0</v>
      </c>
      <c r="L89" s="7">
        <v>7.0</v>
      </c>
      <c r="M89" s="7">
        <v>17.0</v>
      </c>
      <c r="N89" s="7">
        <v>28.0</v>
      </c>
      <c r="O89" s="7">
        <v>87.0</v>
      </c>
      <c r="P89" s="7">
        <v>5.0</v>
      </c>
      <c r="Q89" s="7">
        <v>98.0</v>
      </c>
      <c r="R89" s="7">
        <v>31.0</v>
      </c>
      <c r="S89" s="7">
        <v>62.0</v>
      </c>
      <c r="T89" s="7">
        <v>72.0</v>
      </c>
      <c r="U89" s="7">
        <v>52.0</v>
      </c>
      <c r="V89" s="7">
        <v>32.0</v>
      </c>
      <c r="W89" s="7">
        <v>71.0</v>
      </c>
      <c r="X89" s="7">
        <v>18.0</v>
      </c>
      <c r="Y89" s="7">
        <v>55.0</v>
      </c>
      <c r="Z89" s="7">
        <v>72.0</v>
      </c>
      <c r="AA89" s="7">
        <v>48.0</v>
      </c>
      <c r="AB89" s="7">
        <v>65.0</v>
      </c>
      <c r="AC89" s="7">
        <v>84.0</v>
      </c>
      <c r="AD89" s="7">
        <v>87.0</v>
      </c>
      <c r="AE89" s="7">
        <v>26.0</v>
      </c>
    </row>
    <row r="90" ht="15.0" customHeight="1">
      <c r="K90" s="7">
        <v>96.0</v>
      </c>
      <c r="L90" s="7">
        <v>37.0</v>
      </c>
      <c r="M90" s="7">
        <v>82.0</v>
      </c>
      <c r="N90" s="7">
        <v>70.0</v>
      </c>
      <c r="O90" s="7">
        <v>8.0</v>
      </c>
      <c r="P90" s="7">
        <v>56.0</v>
      </c>
      <c r="Q90" s="7">
        <v>25.0</v>
      </c>
      <c r="R90" s="7">
        <v>41.0</v>
      </c>
      <c r="S90" s="7">
        <v>16.0</v>
      </c>
      <c r="T90" s="7">
        <v>72.0</v>
      </c>
      <c r="U90" s="7">
        <v>94.0</v>
      </c>
      <c r="V90" s="7">
        <v>49.0</v>
      </c>
      <c r="W90" s="7">
        <v>11.0</v>
      </c>
      <c r="X90" s="7">
        <v>94.0</v>
      </c>
      <c r="Y90" s="7">
        <v>84.0</v>
      </c>
      <c r="Z90" s="7">
        <v>79.0</v>
      </c>
      <c r="AA90" s="7">
        <v>37.0</v>
      </c>
      <c r="AB90" s="7">
        <v>61.0</v>
      </c>
      <c r="AC90" s="7">
        <v>48.0</v>
      </c>
      <c r="AD90" s="7">
        <v>32.0</v>
      </c>
      <c r="AE90" s="7">
        <v>35.0</v>
      </c>
    </row>
    <row r="91" ht="15.0" customHeight="1">
      <c r="K91" s="7">
        <v>39.0</v>
      </c>
      <c r="L91" s="7">
        <v>33.0</v>
      </c>
      <c r="M91" s="7">
        <v>1.0</v>
      </c>
      <c r="N91" s="7">
        <v>82.0</v>
      </c>
      <c r="O91" s="7">
        <v>35.0</v>
      </c>
      <c r="P91" s="7">
        <v>51.0</v>
      </c>
      <c r="Q91" s="7">
        <v>71.0</v>
      </c>
      <c r="R91" s="7">
        <v>55.0</v>
      </c>
      <c r="S91" s="7">
        <v>66.0</v>
      </c>
      <c r="T91" s="7">
        <v>43.0</v>
      </c>
      <c r="U91" s="7">
        <v>20.0</v>
      </c>
      <c r="V91" s="7">
        <v>5.0</v>
      </c>
      <c r="W91" s="7">
        <v>77.0</v>
      </c>
      <c r="X91" s="7">
        <v>86.0</v>
      </c>
      <c r="Y91" s="7">
        <v>5.0</v>
      </c>
      <c r="Z91" s="7">
        <v>19.0</v>
      </c>
      <c r="AA91" s="7">
        <v>71.0</v>
      </c>
      <c r="AB91" s="7">
        <v>53.0</v>
      </c>
      <c r="AC91" s="7">
        <v>94.0</v>
      </c>
      <c r="AD91" s="7">
        <v>65.0</v>
      </c>
      <c r="AE91" s="7">
        <v>73.0</v>
      </c>
    </row>
    <row r="92" ht="15.0" customHeight="1">
      <c r="K92" s="7">
        <v>46.0</v>
      </c>
      <c r="L92" s="7">
        <v>15.0</v>
      </c>
      <c r="M92" s="7">
        <v>81.0</v>
      </c>
      <c r="N92" s="7">
        <v>86.0</v>
      </c>
      <c r="O92" s="7">
        <v>74.0</v>
      </c>
      <c r="P92" s="7">
        <v>69.0</v>
      </c>
      <c r="Q92" s="7">
        <v>22.0</v>
      </c>
      <c r="R92" s="7">
        <v>85.0</v>
      </c>
      <c r="S92" s="7">
        <v>64.0</v>
      </c>
      <c r="T92" s="7">
        <v>69.0</v>
      </c>
      <c r="U92" s="7">
        <v>17.0</v>
      </c>
      <c r="V92" s="7">
        <v>99.0</v>
      </c>
      <c r="W92" s="7">
        <v>90.0</v>
      </c>
      <c r="X92" s="7">
        <v>76.0</v>
      </c>
      <c r="Y92" s="7">
        <v>84.0</v>
      </c>
      <c r="Z92" s="7">
        <v>14.0</v>
      </c>
      <c r="AA92" s="7">
        <v>2.0</v>
      </c>
      <c r="AB92" s="7">
        <v>41.0</v>
      </c>
      <c r="AC92" s="7">
        <v>63.0</v>
      </c>
      <c r="AD92" s="7">
        <v>23.0</v>
      </c>
      <c r="AE92" s="7">
        <v>37.0</v>
      </c>
    </row>
    <row r="93" ht="15.0" customHeight="1">
      <c r="K93" s="7">
        <v>23.0</v>
      </c>
      <c r="L93" s="7">
        <v>24.0</v>
      </c>
      <c r="M93" s="7">
        <v>3.0</v>
      </c>
      <c r="N93" s="7">
        <v>40.0</v>
      </c>
      <c r="O93" s="7">
        <v>30.0</v>
      </c>
      <c r="P93" s="7">
        <v>27.0</v>
      </c>
      <c r="Q93" s="7">
        <v>73.0</v>
      </c>
      <c r="R93" s="7">
        <v>16.0</v>
      </c>
      <c r="S93" s="7">
        <v>85.0</v>
      </c>
      <c r="T93" s="7">
        <v>2.0</v>
      </c>
      <c r="U93" s="7">
        <v>20.0</v>
      </c>
      <c r="V93" s="7">
        <v>44.0</v>
      </c>
      <c r="W93" s="7">
        <v>68.0</v>
      </c>
      <c r="X93" s="7">
        <v>34.0</v>
      </c>
      <c r="Y93" s="7">
        <v>47.0</v>
      </c>
      <c r="Z93" s="7">
        <v>77.0</v>
      </c>
      <c r="AA93" s="7">
        <v>75.0</v>
      </c>
      <c r="AB93" s="7">
        <v>8.0</v>
      </c>
      <c r="AC93" s="7">
        <v>15.0</v>
      </c>
      <c r="AD93" s="7">
        <v>98.0</v>
      </c>
      <c r="AE93" s="7">
        <v>5.0</v>
      </c>
    </row>
    <row r="94" ht="15.0" customHeight="1">
      <c r="K94" s="7">
        <v>6.0</v>
      </c>
      <c r="L94" s="7">
        <v>64.0</v>
      </c>
      <c r="M94" s="7">
        <v>5.0</v>
      </c>
      <c r="N94" s="7">
        <v>95.0</v>
      </c>
      <c r="O94" s="7">
        <v>11.0</v>
      </c>
      <c r="P94" s="7">
        <v>15.0</v>
      </c>
      <c r="Q94" s="7">
        <v>90.0</v>
      </c>
      <c r="R94" s="7">
        <v>36.0</v>
      </c>
      <c r="S94" s="7">
        <v>44.0</v>
      </c>
      <c r="T94" s="7">
        <v>97.0</v>
      </c>
      <c r="U94" s="7">
        <v>99.0</v>
      </c>
      <c r="V94" s="7">
        <v>41.0</v>
      </c>
      <c r="W94" s="7">
        <v>50.0</v>
      </c>
      <c r="X94" s="7">
        <v>82.0</v>
      </c>
      <c r="Y94" s="7">
        <v>67.0</v>
      </c>
      <c r="Z94" s="7">
        <v>13.0</v>
      </c>
      <c r="AA94" s="7">
        <v>72.0</v>
      </c>
      <c r="AB94" s="7">
        <v>40.0</v>
      </c>
      <c r="AC94" s="7">
        <v>99.0</v>
      </c>
      <c r="AD94" s="7">
        <v>95.0</v>
      </c>
      <c r="AE94" s="7">
        <v>25.0</v>
      </c>
    </row>
    <row r="95" ht="15.0" customHeight="1">
      <c r="K95" s="7">
        <v>72.0</v>
      </c>
      <c r="L95" s="7">
        <v>36.0</v>
      </c>
      <c r="M95" s="7">
        <v>24.0</v>
      </c>
      <c r="N95" s="7">
        <v>58.0</v>
      </c>
      <c r="O95" s="7">
        <v>23.0</v>
      </c>
      <c r="P95" s="7">
        <v>89.0</v>
      </c>
      <c r="Q95" s="7">
        <v>45.0</v>
      </c>
      <c r="R95" s="7">
        <v>83.0</v>
      </c>
      <c r="S95" s="7">
        <v>68.0</v>
      </c>
      <c r="T95" s="7">
        <v>65.0</v>
      </c>
      <c r="U95" s="7">
        <v>48.0</v>
      </c>
      <c r="V95" s="7">
        <v>77.0</v>
      </c>
      <c r="W95" s="7">
        <v>13.0</v>
      </c>
      <c r="X95" s="7">
        <v>71.0</v>
      </c>
      <c r="Y95" s="7">
        <v>63.0</v>
      </c>
      <c r="Z95" s="7">
        <v>5.0</v>
      </c>
      <c r="AA95" s="7">
        <v>32.0</v>
      </c>
      <c r="AB95" s="7">
        <v>53.0</v>
      </c>
      <c r="AC95" s="7">
        <v>14.0</v>
      </c>
      <c r="AD95" s="7">
        <v>40.0</v>
      </c>
      <c r="AE95" s="7">
        <v>69.0</v>
      </c>
    </row>
    <row r="96" ht="15.0" customHeight="1">
      <c r="K96" s="7">
        <v>8.0</v>
      </c>
      <c r="L96" s="7">
        <v>34.0</v>
      </c>
      <c r="M96" s="7">
        <v>69.0</v>
      </c>
      <c r="N96" s="7">
        <v>26.0</v>
      </c>
      <c r="O96" s="7">
        <v>14.0</v>
      </c>
      <c r="P96" s="7">
        <v>77.0</v>
      </c>
      <c r="Q96" s="7">
        <v>15.0</v>
      </c>
      <c r="R96" s="7">
        <v>8.0</v>
      </c>
      <c r="S96" s="7">
        <v>21.0</v>
      </c>
      <c r="T96" s="7">
        <v>71.0</v>
      </c>
      <c r="U96" s="7">
        <v>64.0</v>
      </c>
      <c r="V96" s="7">
        <v>93.0</v>
      </c>
      <c r="W96" s="7">
        <v>34.0</v>
      </c>
      <c r="X96" s="7">
        <v>51.0</v>
      </c>
      <c r="Y96" s="7">
        <v>48.0</v>
      </c>
      <c r="Z96" s="7">
        <v>55.0</v>
      </c>
      <c r="AA96" s="7">
        <v>4.0</v>
      </c>
      <c r="AB96" s="7">
        <v>36.0</v>
      </c>
      <c r="AC96" s="7">
        <v>28.0</v>
      </c>
      <c r="AD96" s="7">
        <v>63.0</v>
      </c>
      <c r="AE96" s="7">
        <v>100.0</v>
      </c>
    </row>
    <row r="97" ht="15.0" customHeight="1">
      <c r="K97" s="7">
        <v>48.0</v>
      </c>
      <c r="L97" s="7">
        <v>91.0</v>
      </c>
      <c r="M97" s="7">
        <v>81.0</v>
      </c>
      <c r="N97" s="7">
        <v>13.0</v>
      </c>
      <c r="O97" s="7">
        <v>94.0</v>
      </c>
      <c r="P97" s="7">
        <v>87.0</v>
      </c>
      <c r="Q97" s="7">
        <v>18.0</v>
      </c>
      <c r="R97" s="7">
        <v>48.0</v>
      </c>
      <c r="S97" s="7">
        <v>63.0</v>
      </c>
      <c r="T97" s="7">
        <v>29.0</v>
      </c>
      <c r="U97" s="7">
        <v>16.0</v>
      </c>
      <c r="V97" s="7">
        <v>6.0</v>
      </c>
      <c r="W97" s="7">
        <v>60.0</v>
      </c>
      <c r="X97" s="7">
        <v>50.0</v>
      </c>
      <c r="Y97" s="7">
        <v>91.0</v>
      </c>
      <c r="Z97" s="7">
        <v>58.0</v>
      </c>
      <c r="AA97" s="7">
        <v>50.0</v>
      </c>
      <c r="AB97" s="7">
        <v>74.0</v>
      </c>
      <c r="AC97" s="7">
        <v>27.0</v>
      </c>
      <c r="AD97" s="7">
        <v>69.0</v>
      </c>
      <c r="AE97" s="7">
        <v>5.0</v>
      </c>
    </row>
    <row r="98" ht="15.0" customHeight="1">
      <c r="K98" s="7">
        <v>70.0</v>
      </c>
      <c r="L98" s="7">
        <v>29.0</v>
      </c>
      <c r="M98" s="7">
        <v>30.0</v>
      </c>
      <c r="N98" s="7">
        <v>5.0</v>
      </c>
      <c r="O98" s="7">
        <v>18.0</v>
      </c>
      <c r="P98" s="7">
        <v>75.0</v>
      </c>
      <c r="Q98" s="7">
        <v>97.0</v>
      </c>
      <c r="R98" s="7">
        <v>27.0</v>
      </c>
      <c r="S98" s="7">
        <v>62.0</v>
      </c>
      <c r="T98" s="7">
        <v>76.0</v>
      </c>
      <c r="U98" s="7">
        <v>3.0</v>
      </c>
      <c r="V98" s="7">
        <v>18.0</v>
      </c>
      <c r="W98" s="7">
        <v>66.0</v>
      </c>
      <c r="X98" s="7">
        <v>54.0</v>
      </c>
      <c r="Y98" s="7">
        <v>58.0</v>
      </c>
      <c r="Z98" s="7">
        <v>74.0</v>
      </c>
      <c r="AA98" s="7">
        <v>33.0</v>
      </c>
      <c r="AB98" s="7">
        <v>95.0</v>
      </c>
      <c r="AC98" s="7">
        <v>84.0</v>
      </c>
      <c r="AD98" s="7">
        <v>63.0</v>
      </c>
      <c r="AE98" s="7">
        <v>60.0</v>
      </c>
    </row>
    <row r="99" ht="15.0" customHeight="1">
      <c r="K99" s="7">
        <v>57.0</v>
      </c>
      <c r="L99" s="7">
        <v>78.0</v>
      </c>
      <c r="M99" s="7">
        <v>44.0</v>
      </c>
      <c r="N99" s="7">
        <v>99.0</v>
      </c>
      <c r="O99" s="7">
        <v>59.0</v>
      </c>
      <c r="P99" s="7">
        <v>65.0</v>
      </c>
      <c r="Q99" s="7">
        <v>31.0</v>
      </c>
      <c r="R99" s="7">
        <v>91.0</v>
      </c>
      <c r="S99" s="7">
        <v>38.0</v>
      </c>
      <c r="T99" s="7">
        <v>13.0</v>
      </c>
      <c r="U99" s="7">
        <v>35.0</v>
      </c>
      <c r="V99" s="7">
        <v>9.0</v>
      </c>
      <c r="W99" s="7">
        <v>85.0</v>
      </c>
      <c r="X99" s="7">
        <v>46.0</v>
      </c>
      <c r="Y99" s="7">
        <v>78.0</v>
      </c>
      <c r="Z99" s="7">
        <v>100.0</v>
      </c>
      <c r="AA99" s="7">
        <v>79.0</v>
      </c>
      <c r="AB99" s="7">
        <v>62.0</v>
      </c>
      <c r="AC99" s="7">
        <v>86.0</v>
      </c>
      <c r="AD99" s="7">
        <v>36.0</v>
      </c>
      <c r="AE99" s="7">
        <v>45.0</v>
      </c>
    </row>
    <row r="100" ht="15.0" customHeight="1">
      <c r="K100" s="7">
        <v>98.0</v>
      </c>
      <c r="L100" s="7">
        <v>92.0</v>
      </c>
      <c r="M100" s="7">
        <v>39.0</v>
      </c>
      <c r="N100" s="7">
        <v>60.0</v>
      </c>
      <c r="O100" s="7">
        <v>45.0</v>
      </c>
      <c r="P100" s="7">
        <v>75.0</v>
      </c>
      <c r="Q100" s="7">
        <v>30.0</v>
      </c>
      <c r="R100" s="7">
        <v>34.0</v>
      </c>
      <c r="S100" s="7">
        <v>53.0</v>
      </c>
      <c r="T100" s="7">
        <v>95.0</v>
      </c>
      <c r="U100" s="7">
        <v>70.0</v>
      </c>
      <c r="V100" s="7">
        <v>8.0</v>
      </c>
      <c r="W100" s="7">
        <v>93.0</v>
      </c>
      <c r="X100" s="7">
        <v>88.0</v>
      </c>
      <c r="Y100" s="7">
        <v>42.0</v>
      </c>
      <c r="Z100" s="7">
        <v>64.0</v>
      </c>
      <c r="AA100" s="7">
        <v>8.0</v>
      </c>
      <c r="AB100" s="7">
        <v>96.0</v>
      </c>
      <c r="AC100" s="7">
        <v>51.0</v>
      </c>
      <c r="AD100" s="7">
        <v>12.0</v>
      </c>
      <c r="AE100" s="7">
        <v>13.0</v>
      </c>
    </row>
    <row r="101" ht="15.0" customHeight="1">
      <c r="K101" s="7">
        <v>45.0</v>
      </c>
      <c r="L101" s="7">
        <v>23.0</v>
      </c>
      <c r="M101" s="7">
        <v>30.0</v>
      </c>
      <c r="N101" s="7">
        <v>91.0</v>
      </c>
      <c r="O101" s="7">
        <v>89.0</v>
      </c>
      <c r="P101" s="7">
        <v>36.0</v>
      </c>
      <c r="Q101" s="7">
        <v>9.0</v>
      </c>
      <c r="R101" s="7">
        <v>64.0</v>
      </c>
      <c r="S101" s="7">
        <v>11.0</v>
      </c>
      <c r="T101" s="7">
        <v>54.0</v>
      </c>
      <c r="U101" s="7">
        <v>8.0</v>
      </c>
      <c r="V101" s="7">
        <v>68.0</v>
      </c>
      <c r="W101" s="7">
        <v>10.0</v>
      </c>
      <c r="X101" s="7">
        <v>100.0</v>
      </c>
      <c r="Y101" s="7">
        <v>42.0</v>
      </c>
      <c r="Z101" s="7">
        <v>10.0</v>
      </c>
      <c r="AA101" s="7">
        <v>42.0</v>
      </c>
      <c r="AB101" s="7">
        <v>28.0</v>
      </c>
      <c r="AC101" s="7">
        <v>52.0</v>
      </c>
      <c r="AD101" s="7">
        <v>74.0</v>
      </c>
      <c r="AE101" s="7">
        <v>95.0</v>
      </c>
    </row>
    <row r="102" ht="15.0" customHeight="1">
      <c r="K102" s="7">
        <v>69.0</v>
      </c>
      <c r="L102" s="7">
        <v>70.0</v>
      </c>
      <c r="M102" s="7">
        <v>86.0</v>
      </c>
      <c r="N102" s="7">
        <v>55.0</v>
      </c>
      <c r="O102" s="7">
        <v>70.0</v>
      </c>
      <c r="P102" s="7">
        <v>5.0</v>
      </c>
      <c r="Q102" s="7">
        <v>78.0</v>
      </c>
      <c r="R102" s="7">
        <v>71.0</v>
      </c>
      <c r="S102" s="7">
        <v>51.0</v>
      </c>
      <c r="T102" s="7">
        <v>70.0</v>
      </c>
      <c r="U102" s="7">
        <v>48.0</v>
      </c>
      <c r="V102" s="7">
        <v>77.0</v>
      </c>
      <c r="W102" s="7">
        <v>78.0</v>
      </c>
      <c r="X102" s="7">
        <v>55.0</v>
      </c>
      <c r="Y102" s="7">
        <v>91.0</v>
      </c>
      <c r="Z102" s="7">
        <v>47.0</v>
      </c>
      <c r="AA102" s="7">
        <v>41.0</v>
      </c>
      <c r="AB102" s="7">
        <v>83.0</v>
      </c>
      <c r="AC102" s="7">
        <v>94.0</v>
      </c>
      <c r="AD102" s="7">
        <v>91.0</v>
      </c>
      <c r="AE102" s="7">
        <v>46.0</v>
      </c>
    </row>
    <row r="103" ht="15.0" customHeight="1">
      <c r="K103" s="7">
        <v>50.0</v>
      </c>
      <c r="L103" s="7">
        <v>56.0</v>
      </c>
      <c r="M103" s="7">
        <v>42.0</v>
      </c>
      <c r="N103" s="7">
        <v>18.0</v>
      </c>
      <c r="O103" s="7">
        <v>47.0</v>
      </c>
      <c r="P103" s="7">
        <v>2.0</v>
      </c>
      <c r="Q103" s="7">
        <v>85.0</v>
      </c>
      <c r="R103" s="7">
        <v>49.0</v>
      </c>
      <c r="S103" s="7">
        <v>53.0</v>
      </c>
      <c r="T103" s="7">
        <v>17.0</v>
      </c>
      <c r="U103" s="7">
        <v>51.0</v>
      </c>
      <c r="V103" s="7">
        <v>67.0</v>
      </c>
      <c r="W103" s="7">
        <v>58.0</v>
      </c>
      <c r="X103" s="7">
        <v>70.0</v>
      </c>
      <c r="Y103" s="7">
        <v>51.0</v>
      </c>
      <c r="Z103" s="7">
        <v>87.0</v>
      </c>
      <c r="AA103" s="7">
        <v>24.0</v>
      </c>
      <c r="AB103" s="7">
        <v>24.0</v>
      </c>
      <c r="AC103" s="7">
        <v>86.0</v>
      </c>
      <c r="AD103" s="7">
        <v>36.0</v>
      </c>
      <c r="AE103" s="7">
        <v>54.0</v>
      </c>
    </row>
    <row r="104" ht="15.0" customHeight="1">
      <c r="K104" s="7">
        <v>17.0</v>
      </c>
      <c r="L104" s="7">
        <v>20.0</v>
      </c>
      <c r="M104" s="7">
        <v>19.0</v>
      </c>
      <c r="N104" s="7">
        <v>68.0</v>
      </c>
      <c r="O104" s="7">
        <v>2.0</v>
      </c>
      <c r="P104" s="7">
        <v>10.0</v>
      </c>
      <c r="Q104" s="7">
        <v>2.0</v>
      </c>
      <c r="R104" s="7">
        <v>12.0</v>
      </c>
      <c r="S104" s="7">
        <v>79.0</v>
      </c>
      <c r="T104" s="7">
        <v>67.0</v>
      </c>
      <c r="U104" s="7">
        <v>93.0</v>
      </c>
      <c r="V104" s="7">
        <v>73.0</v>
      </c>
      <c r="W104" s="7">
        <v>40.0</v>
      </c>
      <c r="X104" s="7">
        <v>50.0</v>
      </c>
      <c r="Y104" s="7">
        <v>46.0</v>
      </c>
      <c r="Z104" s="7">
        <v>24.0</v>
      </c>
      <c r="AA104" s="7">
        <v>40.0</v>
      </c>
      <c r="AB104" s="7">
        <v>58.0</v>
      </c>
      <c r="AC104" s="7">
        <v>83.0</v>
      </c>
      <c r="AD104" s="7">
        <v>53.0</v>
      </c>
      <c r="AE104" s="7">
        <v>94.0</v>
      </c>
    </row>
    <row r="105" ht="15.0" customHeight="1">
      <c r="K105" s="7">
        <v>55.0</v>
      </c>
      <c r="L105" s="7">
        <v>56.0</v>
      </c>
      <c r="M105" s="7">
        <v>25.0</v>
      </c>
      <c r="N105" s="7">
        <v>28.0</v>
      </c>
      <c r="O105" s="7">
        <v>1.0</v>
      </c>
      <c r="P105" s="7">
        <v>71.0</v>
      </c>
      <c r="Q105" s="7">
        <v>64.0</v>
      </c>
      <c r="R105" s="7">
        <v>8.0</v>
      </c>
      <c r="S105" s="7">
        <v>7.0</v>
      </c>
      <c r="T105" s="7">
        <v>23.0</v>
      </c>
      <c r="U105" s="7">
        <v>15.0</v>
      </c>
      <c r="V105" s="7">
        <v>42.0</v>
      </c>
      <c r="W105" s="7">
        <v>28.0</v>
      </c>
      <c r="X105" s="7">
        <v>56.0</v>
      </c>
      <c r="Y105" s="7">
        <v>33.0</v>
      </c>
      <c r="Z105" s="7">
        <v>99.0</v>
      </c>
      <c r="AA105" s="7">
        <v>10.0</v>
      </c>
      <c r="AB105" s="7">
        <v>30.0</v>
      </c>
      <c r="AC105" s="7">
        <v>73.0</v>
      </c>
      <c r="AD105" s="7">
        <v>51.0</v>
      </c>
      <c r="AE105" s="7">
        <v>16.0</v>
      </c>
    </row>
    <row r="106" ht="15.0" customHeight="1">
      <c r="K106" s="7">
        <v>64.0</v>
      </c>
      <c r="L106" s="7">
        <v>68.0</v>
      </c>
      <c r="M106" s="7">
        <v>99.0</v>
      </c>
      <c r="N106" s="7">
        <v>77.0</v>
      </c>
      <c r="O106" s="7">
        <v>20.0</v>
      </c>
      <c r="P106" s="7">
        <v>38.0</v>
      </c>
      <c r="Q106" s="7">
        <v>29.0</v>
      </c>
      <c r="R106" s="7">
        <v>96.0</v>
      </c>
      <c r="S106" s="7">
        <v>6.0</v>
      </c>
      <c r="T106" s="7">
        <v>92.0</v>
      </c>
      <c r="U106" s="7">
        <v>60.0</v>
      </c>
      <c r="V106" s="7">
        <v>90.0</v>
      </c>
      <c r="W106" s="7">
        <v>85.0</v>
      </c>
      <c r="X106" s="7">
        <v>83.0</v>
      </c>
      <c r="Y106" s="7">
        <v>53.0</v>
      </c>
      <c r="Z106" s="7">
        <v>39.0</v>
      </c>
      <c r="AA106" s="7">
        <v>66.0</v>
      </c>
      <c r="AB106" s="7">
        <v>37.0</v>
      </c>
      <c r="AC106" s="7">
        <v>79.0</v>
      </c>
      <c r="AD106" s="7">
        <v>6.0</v>
      </c>
      <c r="AE106" s="7">
        <v>95.0</v>
      </c>
    </row>
    <row r="107" ht="15.0" customHeight="1">
      <c r="K107" s="7">
        <v>87.0</v>
      </c>
      <c r="L107" s="7">
        <v>77.0</v>
      </c>
      <c r="M107" s="7">
        <v>77.0</v>
      </c>
      <c r="N107" s="7">
        <v>13.0</v>
      </c>
      <c r="O107" s="7">
        <v>85.0</v>
      </c>
      <c r="P107" s="7">
        <v>62.0</v>
      </c>
      <c r="Q107" s="7">
        <v>4.0</v>
      </c>
      <c r="R107" s="7">
        <v>66.0</v>
      </c>
      <c r="S107" s="7">
        <v>11.0</v>
      </c>
      <c r="T107" s="7">
        <v>95.0</v>
      </c>
      <c r="U107" s="7">
        <v>99.0</v>
      </c>
      <c r="V107" s="7">
        <v>57.0</v>
      </c>
      <c r="W107" s="7">
        <v>13.0</v>
      </c>
      <c r="X107" s="7">
        <v>74.0</v>
      </c>
      <c r="Y107" s="7">
        <v>28.0</v>
      </c>
      <c r="Z107" s="7">
        <v>33.0</v>
      </c>
      <c r="AA107" s="7">
        <v>70.0</v>
      </c>
      <c r="AB107" s="7">
        <v>22.0</v>
      </c>
      <c r="AC107" s="7">
        <v>90.0</v>
      </c>
      <c r="AD107" s="7">
        <v>29.0</v>
      </c>
      <c r="AE107" s="7">
        <v>78.0</v>
      </c>
    </row>
    <row r="108" ht="15.0" customHeight="1">
      <c r="K108" s="7">
        <v>96.0</v>
      </c>
      <c r="L108" s="7">
        <v>72.0</v>
      </c>
      <c r="M108" s="7">
        <v>80.0</v>
      </c>
      <c r="N108" s="7">
        <v>61.0</v>
      </c>
      <c r="O108" s="7">
        <v>73.0</v>
      </c>
      <c r="P108" s="7">
        <v>72.0</v>
      </c>
      <c r="Q108" s="7">
        <v>86.0</v>
      </c>
      <c r="R108" s="7">
        <v>49.0</v>
      </c>
      <c r="S108" s="7">
        <v>79.0</v>
      </c>
      <c r="T108" s="7">
        <v>89.0</v>
      </c>
      <c r="U108" s="7">
        <v>52.0</v>
      </c>
      <c r="V108" s="7">
        <v>100.0</v>
      </c>
      <c r="W108" s="7">
        <v>9.0</v>
      </c>
      <c r="X108" s="7">
        <v>74.0</v>
      </c>
      <c r="Y108" s="7">
        <v>100.0</v>
      </c>
      <c r="Z108" s="7">
        <v>64.0</v>
      </c>
      <c r="AA108" s="7">
        <v>46.0</v>
      </c>
      <c r="AB108" s="7">
        <v>37.0</v>
      </c>
      <c r="AC108" s="7">
        <v>32.0</v>
      </c>
      <c r="AD108" s="7">
        <v>98.0</v>
      </c>
      <c r="AE108" s="7">
        <v>10.0</v>
      </c>
    </row>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Return to List of Topics Sheet" location="'List of Topics'!A1" ref="J1"/>
  </hyperlink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43"/>
    <col customWidth="1" min="2" max="8" width="8.86"/>
    <col customWidth="1" min="9" max="9" width="14.0"/>
    <col customWidth="1" min="10" max="26" width="8.86"/>
  </cols>
  <sheetData>
    <row r="1" ht="15.0" customHeight="1">
      <c r="A1" s="1"/>
      <c r="J1" s="3" t="s">
        <v>65</v>
      </c>
    </row>
    <row r="3" ht="15.0" customHeight="1">
      <c r="K3" s="10">
        <v>10.0</v>
      </c>
      <c r="L3" s="11">
        <v>13.0</v>
      </c>
      <c r="N3" s="10">
        <v>7.0</v>
      </c>
      <c r="O3" s="11">
        <v>9.0</v>
      </c>
    </row>
    <row r="4" ht="15.0" customHeight="1">
      <c r="K4" s="12">
        <v>1.0</v>
      </c>
      <c r="L4" s="13">
        <v>9.0</v>
      </c>
      <c r="N4" s="12">
        <v>12.0</v>
      </c>
      <c r="O4" s="13">
        <v>7.0</v>
      </c>
    </row>
    <row r="5" ht="15.0" customHeight="1">
      <c r="K5" s="14">
        <v>5.0</v>
      </c>
      <c r="L5" s="15">
        <v>4.0</v>
      </c>
      <c r="N5" s="12">
        <v>1.0</v>
      </c>
      <c r="O5" s="13">
        <v>1.0</v>
      </c>
    </row>
    <row r="6" ht="15.0" customHeight="1">
      <c r="N6" s="12">
        <v>6.0</v>
      </c>
      <c r="O6" s="13">
        <v>12.0</v>
      </c>
    </row>
    <row r="7" ht="15.0" customHeight="1">
      <c r="N7" s="14">
        <v>15.0</v>
      </c>
      <c r="O7" s="15">
        <v>2.0</v>
      </c>
    </row>
    <row r="10" ht="15.0" customHeight="1">
      <c r="L10" s="16">
        <v>13.0</v>
      </c>
      <c r="M10" s="17">
        <v>4.0</v>
      </c>
      <c r="N10" s="18">
        <v>10.0</v>
      </c>
    </row>
    <row r="21" ht="15.75" customHeight="1"/>
    <row r="22" ht="15.75" customHeight="1"/>
    <row r="23" ht="15.75" customHeight="1"/>
    <row r="24" ht="15.75" customHeight="1"/>
    <row r="25" ht="15.75" customHeight="1"/>
    <row r="26" ht="15.75" customHeight="1"/>
    <row r="27" ht="15.0" customHeight="1">
      <c r="B27" s="2"/>
    </row>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Return to List of Topics Sheet" location="'List of Topics'!A1" ref="J1"/>
  </hyperlinks>
  <printOptions/>
  <pageMargins bottom="0.75" footer="0.0" header="0.0" left="0.7" right="0.7" top="0.75"/>
  <pageSetup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43"/>
    <col customWidth="1" min="2" max="8" width="9.14"/>
    <col customWidth="1" min="9" max="9" width="14.14"/>
    <col customWidth="1" min="10" max="26" width="9.14"/>
  </cols>
  <sheetData>
    <row r="1" ht="15.0" customHeight="1">
      <c r="A1" s="1"/>
      <c r="J1" s="3" t="s">
        <v>65</v>
      </c>
    </row>
    <row r="14" ht="15.0" customHeight="1">
      <c r="K14" s="7">
        <v>3.0</v>
      </c>
      <c r="L14" s="7">
        <v>3.0</v>
      </c>
      <c r="M14" s="19">
        <f>K14*L14</f>
        <v>9</v>
      </c>
    </row>
    <row r="15" ht="15.0" customHeight="1">
      <c r="K15" s="7">
        <v>4.0</v>
      </c>
      <c r="L15" s="7">
        <v>1.0</v>
      </c>
      <c r="M15" s="19"/>
    </row>
    <row r="16" ht="15.0" customHeight="1">
      <c r="K16" s="7">
        <v>2.0</v>
      </c>
      <c r="L16" s="7">
        <v>3.0</v>
      </c>
      <c r="M16" s="19"/>
    </row>
    <row r="17" ht="15.0" customHeight="1">
      <c r="K17" s="7">
        <v>2.0</v>
      </c>
      <c r="L17" s="7">
        <v>1.0</v>
      </c>
      <c r="M17" s="19"/>
    </row>
    <row r="18" ht="15.0" customHeight="1">
      <c r="K18" s="7">
        <v>5.0</v>
      </c>
      <c r="L18" s="7">
        <v>1.0</v>
      </c>
      <c r="M18" s="19"/>
    </row>
    <row r="19" ht="15.0" customHeight="1">
      <c r="K19" s="7">
        <v>4.0</v>
      </c>
      <c r="L19" s="7">
        <v>2.0</v>
      </c>
      <c r="M19" s="19"/>
    </row>
    <row r="20" ht="15.0" customHeight="1">
      <c r="K20" s="7">
        <v>3.0</v>
      </c>
      <c r="L20" s="7">
        <v>5.0</v>
      </c>
      <c r="M20" s="19"/>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0" customHeight="1">
      <c r="K45" s="7">
        <v>6.0</v>
      </c>
      <c r="L45" s="7">
        <v>2.0</v>
      </c>
      <c r="M45" s="19"/>
    </row>
    <row r="46" ht="15.0" customHeight="1">
      <c r="K46" s="7">
        <v>9.0</v>
      </c>
      <c r="L46" s="7">
        <v>1.0</v>
      </c>
      <c r="M46" s="19"/>
    </row>
    <row r="47" ht="15.0" customHeight="1">
      <c r="K47" s="7">
        <v>4.0</v>
      </c>
      <c r="L47" s="7">
        <v>9.0</v>
      </c>
      <c r="M47" s="19"/>
    </row>
    <row r="48" ht="15.0" customHeight="1">
      <c r="K48" s="7">
        <v>7.0</v>
      </c>
      <c r="L48" s="7">
        <v>6.0</v>
      </c>
      <c r="M48" s="19"/>
    </row>
    <row r="49" ht="15.0" customHeight="1">
      <c r="K49" s="7">
        <v>2.0</v>
      </c>
      <c r="L49" s="7">
        <v>3.0</v>
      </c>
      <c r="M49" s="19"/>
    </row>
    <row r="50" ht="15.0" customHeight="1">
      <c r="K50" s="7">
        <v>8.0</v>
      </c>
      <c r="L50" s="7">
        <v>5.0</v>
      </c>
      <c r="M50" s="19"/>
    </row>
    <row r="51" ht="15.0" customHeight="1">
      <c r="K51" s="7">
        <v>3.0</v>
      </c>
      <c r="L51" s="7">
        <v>9.0</v>
      </c>
      <c r="M51" s="19"/>
    </row>
    <row r="52" ht="15.75" customHeight="1"/>
    <row r="53" ht="15.75" customHeight="1"/>
    <row r="54" ht="15.0" customHeight="1">
      <c r="K54" s="20"/>
      <c r="L54" s="20"/>
      <c r="M54" s="20"/>
    </row>
    <row r="55" ht="15.0" customHeight="1">
      <c r="K55" s="20"/>
      <c r="L55" s="20"/>
      <c r="M55" s="20"/>
    </row>
    <row r="56" ht="15.0" customHeight="1">
      <c r="K56" s="20"/>
      <c r="L56" s="20"/>
      <c r="M56" s="20"/>
    </row>
    <row r="57" ht="15.0" customHeight="1">
      <c r="K57" s="20"/>
      <c r="L57" s="20"/>
      <c r="M57" s="20"/>
    </row>
    <row r="58" ht="15.0" customHeight="1">
      <c r="K58" s="20"/>
      <c r="L58" s="20"/>
      <c r="M58" s="20"/>
    </row>
    <row r="59" ht="15.75" customHeight="1"/>
    <row r="60" ht="15.75" customHeight="1"/>
    <row r="61" ht="15.75" customHeight="1"/>
    <row r="62" ht="15.0" customHeight="1">
      <c r="L62" s="21"/>
    </row>
    <row r="63" ht="15.75" customHeight="1"/>
    <row r="64" ht="15.75" customHeight="1"/>
    <row r="65" ht="15.75" customHeight="1"/>
    <row r="66" ht="15.75" customHeight="1"/>
    <row r="67" ht="15.75" customHeight="1"/>
    <row r="68" ht="15.75" customHeight="1"/>
    <row r="69" ht="15.75" customHeight="1"/>
    <row r="70" ht="15.75" customHeight="1"/>
    <row r="71" ht="15.75" customHeight="1"/>
    <row r="72" ht="15.0" customHeight="1">
      <c r="K72" s="7">
        <v>10.0</v>
      </c>
      <c r="L72" s="7">
        <v>7.0</v>
      </c>
      <c r="M72" s="19">
        <f>K72*L72</f>
        <v>70</v>
      </c>
    </row>
    <row r="73" ht="15.0" customHeight="1">
      <c r="K73" s="7">
        <v>6.0</v>
      </c>
      <c r="L73" s="7">
        <v>9.0</v>
      </c>
      <c r="M73" s="19"/>
    </row>
    <row r="74" ht="15.0" customHeight="1">
      <c r="K74" s="7">
        <v>4.0</v>
      </c>
      <c r="L74" s="7">
        <v>9.0</v>
      </c>
      <c r="M74" s="19"/>
    </row>
    <row r="75" ht="15.0" customHeight="1">
      <c r="K75" s="7">
        <v>5.0</v>
      </c>
      <c r="L75" s="7">
        <v>1.0</v>
      </c>
      <c r="M75" s="19"/>
    </row>
    <row r="76" ht="15.0" customHeight="1">
      <c r="K76" s="7">
        <v>2.0</v>
      </c>
      <c r="L76" s="7">
        <v>8.0</v>
      </c>
      <c r="M76" s="19"/>
    </row>
    <row r="77" ht="15.0" customHeight="1">
      <c r="K77" s="7">
        <v>8.0</v>
      </c>
      <c r="L77" s="7">
        <v>10.0</v>
      </c>
      <c r="M77" s="19"/>
    </row>
    <row r="78" ht="15.0" customHeight="1">
      <c r="K78" s="7">
        <v>10.0</v>
      </c>
      <c r="L78" s="7">
        <v>7.0</v>
      </c>
      <c r="M78" s="19"/>
    </row>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0" customHeight="1">
      <c r="K96" s="7">
        <v>7.0</v>
      </c>
      <c r="L96" s="7">
        <v>8.0</v>
      </c>
      <c r="M96" s="19">
        <f>K96*L96</f>
        <v>56</v>
      </c>
    </row>
    <row r="97" ht="15.0" customHeight="1">
      <c r="K97" s="7">
        <v>2.0</v>
      </c>
      <c r="L97" s="7">
        <v>1.0</v>
      </c>
      <c r="M97" s="19"/>
    </row>
    <row r="98" ht="15.0" customHeight="1">
      <c r="K98" s="7">
        <v>10.0</v>
      </c>
      <c r="L98" s="7">
        <v>2.0</v>
      </c>
      <c r="M98" s="19"/>
    </row>
    <row r="99" ht="15.0" customHeight="1">
      <c r="K99" s="7">
        <v>4.0</v>
      </c>
      <c r="L99" s="7">
        <v>1.0</v>
      </c>
      <c r="M99" s="19"/>
    </row>
    <row r="100" ht="15.0" customHeight="1">
      <c r="K100" s="7">
        <v>4.0</v>
      </c>
      <c r="L100" s="7">
        <v>5.0</v>
      </c>
      <c r="M100" s="19"/>
    </row>
    <row r="101" ht="15.0" customHeight="1">
      <c r="K101" s="7">
        <v>3.0</v>
      </c>
      <c r="L101" s="7">
        <v>8.0</v>
      </c>
      <c r="M101" s="19"/>
    </row>
    <row r="102" ht="15.0" customHeight="1">
      <c r="K102" s="7">
        <v>7.0</v>
      </c>
      <c r="L102" s="7">
        <v>8.0</v>
      </c>
      <c r="M102" s="19"/>
    </row>
    <row r="103" ht="15.75" customHeight="1"/>
    <row r="104" ht="15.75" customHeight="1"/>
    <row r="105" ht="15.75" customHeight="1"/>
    <row r="106" ht="15.0" customHeight="1">
      <c r="K106" s="19">
        <v>7.0</v>
      </c>
      <c r="L106" s="19">
        <v>8.0</v>
      </c>
      <c r="M106" s="19">
        <f t="shared" ref="M106:M112" si="1">K106*L106</f>
        <v>56</v>
      </c>
      <c r="O106" s="21"/>
    </row>
    <row r="107" ht="15.0" customHeight="1">
      <c r="K107" s="19">
        <v>2.0</v>
      </c>
      <c r="L107" s="19">
        <v>1.0</v>
      </c>
      <c r="M107" s="19">
        <f t="shared" si="1"/>
        <v>2</v>
      </c>
    </row>
    <row r="108" ht="15.0" customHeight="1">
      <c r="K108" s="19">
        <v>10.0</v>
      </c>
      <c r="L108" s="19">
        <v>2.0</v>
      </c>
      <c r="M108" s="19">
        <f t="shared" si="1"/>
        <v>20</v>
      </c>
    </row>
    <row r="109" ht="15.0" customHeight="1">
      <c r="K109" s="19">
        <v>4.0</v>
      </c>
      <c r="L109" s="19">
        <v>1.0</v>
      </c>
      <c r="M109" s="19">
        <f t="shared" si="1"/>
        <v>4</v>
      </c>
    </row>
    <row r="110" ht="15.0" customHeight="1">
      <c r="K110" s="19">
        <v>4.0</v>
      </c>
      <c r="L110" s="19">
        <v>5.0</v>
      </c>
      <c r="M110" s="19">
        <f t="shared" si="1"/>
        <v>20</v>
      </c>
    </row>
    <row r="111" ht="15.0" customHeight="1">
      <c r="K111" s="19">
        <v>3.0</v>
      </c>
      <c r="L111" s="19">
        <v>8.0</v>
      </c>
      <c r="M111" s="19">
        <f t="shared" si="1"/>
        <v>24</v>
      </c>
    </row>
    <row r="112" ht="15.0" customHeight="1">
      <c r="K112" s="19">
        <v>7.0</v>
      </c>
      <c r="L112" s="19">
        <v>8.0</v>
      </c>
      <c r="M112" s="19">
        <f t="shared" si="1"/>
        <v>56</v>
      </c>
    </row>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0" customHeight="1">
      <c r="B128" s="2"/>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Return to List of Topics Sheet" location="'List of Topics'!A1" ref="J1"/>
  </hyperlink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43"/>
    <col customWidth="1" min="2" max="8" width="9.14"/>
    <col customWidth="1" min="9" max="9" width="13.43"/>
    <col customWidth="1" min="10" max="26" width="9.14"/>
  </cols>
  <sheetData>
    <row r="1" ht="15.0" customHeight="1">
      <c r="A1" s="1"/>
      <c r="J1" s="3" t="s">
        <v>65</v>
      </c>
    </row>
    <row r="3" ht="15.0" customHeight="1">
      <c r="K3" s="19">
        <v>2.0</v>
      </c>
      <c r="L3" s="19">
        <v>3.0</v>
      </c>
      <c r="M3" s="19">
        <f t="shared" ref="M3:M9" si="1">K3*L3</f>
        <v>6</v>
      </c>
    </row>
    <row r="4" ht="15.0" customHeight="1">
      <c r="K4" s="19">
        <v>7.0</v>
      </c>
      <c r="L4" s="19">
        <v>4.0</v>
      </c>
      <c r="M4" s="19">
        <f t="shared" si="1"/>
        <v>28</v>
      </c>
    </row>
    <row r="5" ht="15.0" customHeight="1">
      <c r="K5" s="19">
        <v>3.0</v>
      </c>
      <c r="L5" s="19">
        <v>6.0</v>
      </c>
      <c r="M5" s="19">
        <f t="shared" si="1"/>
        <v>18</v>
      </c>
    </row>
    <row r="6" ht="15.0" customHeight="1">
      <c r="K6" s="19">
        <v>3.0</v>
      </c>
      <c r="L6" s="19">
        <v>9.0</v>
      </c>
      <c r="M6" s="19">
        <f t="shared" si="1"/>
        <v>27</v>
      </c>
    </row>
    <row r="7" ht="15.0" customHeight="1">
      <c r="K7" s="19">
        <v>6.0</v>
      </c>
      <c r="L7" s="19">
        <v>7.0</v>
      </c>
      <c r="M7" s="19">
        <f t="shared" si="1"/>
        <v>42</v>
      </c>
    </row>
    <row r="8" ht="15.0" customHeight="1">
      <c r="K8" s="19">
        <v>6.0</v>
      </c>
      <c r="L8" s="19">
        <v>6.0</v>
      </c>
      <c r="M8" s="19">
        <f t="shared" si="1"/>
        <v>36</v>
      </c>
    </row>
    <row r="9" ht="15.0" customHeight="1">
      <c r="K9" s="19">
        <v>1.0</v>
      </c>
      <c r="L9" s="19">
        <v>4.0</v>
      </c>
      <c r="M9" s="19">
        <f t="shared" si="1"/>
        <v>4</v>
      </c>
    </row>
    <row r="13" ht="15.0" customHeight="1">
      <c r="K13" s="22"/>
    </row>
    <row r="14" ht="15.0" customHeight="1">
      <c r="K14" s="22"/>
    </row>
    <row r="15" ht="15.0" customHeight="1">
      <c r="K15" s="22"/>
    </row>
    <row r="16" ht="15.0" customHeight="1">
      <c r="K16" s="22"/>
    </row>
    <row r="18" ht="15.0" customHeight="1">
      <c r="K18" s="22"/>
    </row>
    <row r="19" ht="15.0" customHeight="1">
      <c r="K19" s="22"/>
    </row>
    <row r="20" ht="15.0" customHeight="1">
      <c r="K20" s="22"/>
    </row>
    <row r="21" ht="15.0" customHeight="1">
      <c r="K21" s="22"/>
    </row>
    <row r="22" ht="15.0" customHeight="1">
      <c r="K22" s="22"/>
    </row>
    <row r="23" ht="15.0" customHeight="1">
      <c r="K23" s="22"/>
    </row>
    <row r="24" ht="15.0" customHeight="1">
      <c r="K24" s="22"/>
    </row>
    <row r="25" ht="15.75" customHeight="1"/>
    <row r="26" ht="15.75" customHeight="1"/>
    <row r="27" ht="15.75" customHeight="1"/>
    <row r="28" ht="15.75" customHeight="1"/>
    <row r="29" ht="15.75" customHeight="1"/>
    <row r="30" ht="15.75" customHeight="1"/>
    <row r="31" ht="15.0" customHeight="1">
      <c r="B31" s="2"/>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Return to List of Topics Sheet" location="'List of Topics'!A1" ref="J1"/>
  </hyperlinks>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43"/>
    <col customWidth="1" min="2" max="26" width="9.14"/>
  </cols>
  <sheetData>
    <row r="1" ht="15.0" customHeight="1">
      <c r="A1" s="1"/>
      <c r="J1" s="3" t="s">
        <v>65</v>
      </c>
    </row>
    <row r="3" ht="15.0" customHeight="1">
      <c r="K3" s="2" t="s">
        <v>106</v>
      </c>
      <c r="N3" s="2"/>
      <c r="O3" s="2" t="s">
        <v>107</v>
      </c>
      <c r="Q3" s="2"/>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0" customHeight="1">
      <c r="K34" s="23">
        <v>132.0</v>
      </c>
      <c r="L34" s="23">
        <v>192.0</v>
      </c>
      <c r="M34" s="24">
        <f t="shared" ref="M34:M40" si="1">SUM(K34:L34)</f>
        <v>324</v>
      </c>
    </row>
    <row r="35" ht="15.0" customHeight="1">
      <c r="K35" s="23">
        <v>282.0</v>
      </c>
      <c r="L35" s="23">
        <v>128.0</v>
      </c>
      <c r="M35" s="24">
        <f t="shared" si="1"/>
        <v>410</v>
      </c>
    </row>
    <row r="36" ht="15.0" customHeight="1">
      <c r="K36" s="23">
        <v>285.0</v>
      </c>
      <c r="L36" s="23">
        <v>266.0</v>
      </c>
      <c r="M36" s="24">
        <f t="shared" si="1"/>
        <v>551</v>
      </c>
    </row>
    <row r="37" ht="15.0" customHeight="1">
      <c r="K37" s="23">
        <v>230.0</v>
      </c>
      <c r="L37" s="23">
        <v>129.0</v>
      </c>
      <c r="M37" s="24">
        <f t="shared" si="1"/>
        <v>359</v>
      </c>
    </row>
    <row r="38" ht="15.0" customHeight="1">
      <c r="K38" s="23">
        <v>111.0</v>
      </c>
      <c r="L38" s="23">
        <v>296.0</v>
      </c>
      <c r="M38" s="24">
        <f t="shared" si="1"/>
        <v>407</v>
      </c>
    </row>
    <row r="39" ht="15.0" customHeight="1">
      <c r="K39" s="23">
        <v>211.0</v>
      </c>
      <c r="L39" s="23">
        <v>191.0</v>
      </c>
      <c r="M39" s="24">
        <f t="shared" si="1"/>
        <v>402</v>
      </c>
    </row>
    <row r="40" ht="15.0" customHeight="1">
      <c r="K40" s="23">
        <v>190.0</v>
      </c>
      <c r="L40" s="23">
        <v>251.0</v>
      </c>
      <c r="M40" s="24">
        <f t="shared" si="1"/>
        <v>441</v>
      </c>
    </row>
    <row r="41" ht="15.75" customHeight="1"/>
    <row r="42" ht="15.75" customHeight="1"/>
    <row r="43" ht="15.75" customHeight="1"/>
    <row r="44" ht="15.75" customHeight="1"/>
    <row r="45" ht="15.0" customHeight="1">
      <c r="K45" s="23">
        <v>132.0</v>
      </c>
      <c r="L45" s="23">
        <v>192.0</v>
      </c>
      <c r="M45" s="24">
        <f t="shared" ref="M45:M51" si="2">SUM(K45:L45)</f>
        <v>324</v>
      </c>
    </row>
    <row r="46" ht="15.0" customHeight="1">
      <c r="K46" s="23">
        <v>282.0</v>
      </c>
      <c r="L46" s="23">
        <v>128.0</v>
      </c>
      <c r="M46" s="24">
        <f t="shared" si="2"/>
        <v>410</v>
      </c>
    </row>
    <row r="47" ht="15.0" customHeight="1">
      <c r="K47" s="23">
        <v>285.0</v>
      </c>
      <c r="L47" s="23">
        <v>266.0</v>
      </c>
      <c r="M47" s="24">
        <f t="shared" si="2"/>
        <v>551</v>
      </c>
    </row>
    <row r="48" ht="15.0" customHeight="1">
      <c r="K48" s="23">
        <v>230.0</v>
      </c>
      <c r="L48" s="23">
        <v>129.0</v>
      </c>
      <c r="M48" s="24">
        <f t="shared" si="2"/>
        <v>359</v>
      </c>
    </row>
    <row r="49" ht="15.0" customHeight="1">
      <c r="K49" s="23">
        <v>111.0</v>
      </c>
      <c r="L49" s="23">
        <v>296.0</v>
      </c>
      <c r="M49" s="24">
        <f t="shared" si="2"/>
        <v>407</v>
      </c>
    </row>
    <row r="50" ht="15.0" customHeight="1">
      <c r="K50" s="23">
        <v>211.0</v>
      </c>
      <c r="L50" s="23">
        <v>191.0</v>
      </c>
      <c r="M50" s="24">
        <f t="shared" si="2"/>
        <v>402</v>
      </c>
    </row>
    <row r="51" ht="15.0" customHeight="1">
      <c r="K51" s="23">
        <v>190.0</v>
      </c>
      <c r="L51" s="23">
        <v>251.0</v>
      </c>
      <c r="M51" s="24">
        <f t="shared" si="2"/>
        <v>441</v>
      </c>
    </row>
    <row r="52" ht="15.75" customHeight="1"/>
    <row r="53" ht="15.75" customHeight="1"/>
    <row r="54" ht="15.75" customHeight="1"/>
    <row r="55" ht="15.75" customHeight="1"/>
    <row r="56" ht="15.75" customHeight="1"/>
    <row r="57" ht="15.75" customHeight="1"/>
    <row r="58" ht="15.75" customHeight="1"/>
    <row r="59" ht="15.0" customHeight="1">
      <c r="K59" s="23">
        <v>132.0</v>
      </c>
      <c r="L59" s="23">
        <v>192.0</v>
      </c>
      <c r="M59" s="25">
        <f t="shared" ref="M59:M65" si="3">SUM(K59:L59)</f>
        <v>324</v>
      </c>
      <c r="O59" s="23"/>
    </row>
    <row r="60" ht="15.0" customHeight="1">
      <c r="K60" s="23">
        <v>282.0</v>
      </c>
      <c r="L60" s="23">
        <v>128.0</v>
      </c>
      <c r="M60" s="25">
        <f t="shared" si="3"/>
        <v>410</v>
      </c>
      <c r="O60" s="23"/>
    </row>
    <row r="61" ht="15.0" customHeight="1">
      <c r="K61" s="23">
        <v>285.0</v>
      </c>
      <c r="L61" s="23">
        <v>266.0</v>
      </c>
      <c r="M61" s="25">
        <f t="shared" si="3"/>
        <v>551</v>
      </c>
      <c r="O61" s="23"/>
    </row>
    <row r="62" ht="15.0" customHeight="1">
      <c r="K62" s="23">
        <v>230.0</v>
      </c>
      <c r="L62" s="23">
        <v>129.0</v>
      </c>
      <c r="M62" s="25">
        <f t="shared" si="3"/>
        <v>359</v>
      </c>
      <c r="O62" s="23"/>
    </row>
    <row r="63" ht="15.0" customHeight="1">
      <c r="K63" s="23">
        <v>111.0</v>
      </c>
      <c r="L63" s="23">
        <v>296.0</v>
      </c>
      <c r="M63" s="25">
        <f t="shared" si="3"/>
        <v>407</v>
      </c>
      <c r="O63" s="23"/>
    </row>
    <row r="64" ht="15.0" customHeight="1">
      <c r="K64" s="23">
        <v>211.0</v>
      </c>
      <c r="L64" s="23">
        <v>191.0</v>
      </c>
      <c r="M64" s="25">
        <f t="shared" si="3"/>
        <v>402</v>
      </c>
      <c r="O64" s="23"/>
    </row>
    <row r="65" ht="15.0" customHeight="1">
      <c r="K65" s="23">
        <v>190.0</v>
      </c>
      <c r="L65" s="23">
        <v>251.0</v>
      </c>
      <c r="M65" s="25">
        <f t="shared" si="3"/>
        <v>441</v>
      </c>
      <c r="O65" s="23"/>
    </row>
    <row r="66" ht="15.75" customHeight="1"/>
    <row r="67" ht="15.75" customHeight="1"/>
    <row r="68" ht="15.75" customHeight="1"/>
    <row r="69" ht="15.75" customHeight="1"/>
    <row r="70" ht="15.0" customHeight="1">
      <c r="K70" s="2" t="s">
        <v>108</v>
      </c>
    </row>
    <row r="71" ht="15.75" customHeight="1"/>
    <row r="72" ht="15.75" customHeight="1"/>
    <row r="73" ht="15.75" customHeight="1"/>
    <row r="74" ht="15.75" customHeight="1"/>
    <row r="75" ht="15.75" customHeight="1"/>
    <row r="76" ht="15.75" customHeight="1"/>
    <row r="77" ht="15.0" customHeight="1">
      <c r="K77" s="26">
        <v>47.65</v>
      </c>
    </row>
    <row r="78" ht="15.0" customHeight="1">
      <c r="K78" s="26">
        <v>44.2</v>
      </c>
    </row>
    <row r="79" ht="15.0" customHeight="1">
      <c r="K79" s="26">
        <v>37.68</v>
      </c>
    </row>
    <row r="80" ht="15.0" customHeight="1">
      <c r="K80" s="26">
        <v>31.34</v>
      </c>
    </row>
    <row r="81" ht="15.0" customHeight="1">
      <c r="K81" s="26">
        <v>89.36</v>
      </c>
    </row>
    <row r="82" ht="15.0" customHeight="1">
      <c r="K82" s="26">
        <v>68.15</v>
      </c>
    </row>
    <row r="83" ht="15.0" customHeight="1">
      <c r="K83" s="26">
        <v>28.57</v>
      </c>
    </row>
    <row r="84" ht="15.75" customHeight="1"/>
    <row r="85" ht="15.75" customHeight="1"/>
    <row r="86" ht="15.0" customHeight="1">
      <c r="K86" s="19">
        <v>147.0</v>
      </c>
    </row>
    <row r="87" ht="15.0" customHeight="1">
      <c r="K87" s="19">
        <v>173.0</v>
      </c>
    </row>
    <row r="88" ht="15.0" customHeight="1">
      <c r="K88" s="19">
        <v>217.0</v>
      </c>
    </row>
    <row r="89" ht="15.0" customHeight="1">
      <c r="K89" s="19">
        <v>178.0</v>
      </c>
    </row>
    <row r="90" ht="15.0" customHeight="1">
      <c r="K90" s="19">
        <v>120.0</v>
      </c>
    </row>
    <row r="91" ht="15.0" customHeight="1">
      <c r="K91" s="19">
        <v>203.0</v>
      </c>
    </row>
    <row r="92" ht="15.0" customHeight="1">
      <c r="K92" s="19">
        <v>137.0</v>
      </c>
    </row>
    <row r="93" ht="15.0" customHeight="1">
      <c r="K93" s="19">
        <v>217.0</v>
      </c>
    </row>
    <row r="94" ht="15.0" customHeight="1">
      <c r="K94" s="19">
        <v>153.0</v>
      </c>
    </row>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0" customHeight="1">
      <c r="B108" s="2"/>
    </row>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Return to List of Topics Sheet" location="'List of Topics'!A1" ref="J1"/>
  </hyperlinks>
  <printOptions/>
  <pageMargins bottom="0.75" footer="0.0" header="0.0" left="0.7" right="0.7" top="0.75"/>
  <pageSetup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43"/>
    <col customWidth="1" min="2" max="26" width="9.14"/>
  </cols>
  <sheetData>
    <row r="1" ht="15.0" customHeight="1">
      <c r="A1" s="1"/>
      <c r="J1" s="3" t="s">
        <v>65</v>
      </c>
    </row>
    <row r="3" ht="15.0" customHeight="1">
      <c r="K3" s="2" t="s">
        <v>109</v>
      </c>
      <c r="O3" s="2" t="s">
        <v>107</v>
      </c>
    </row>
    <row r="21" ht="15.75" customHeight="1"/>
    <row r="22" ht="15.75" customHeight="1"/>
    <row r="23" ht="15.75" customHeight="1"/>
    <row r="24" ht="15.75" customHeight="1"/>
    <row r="25" ht="15.0" customHeight="1">
      <c r="L25" s="27" t="s">
        <v>110</v>
      </c>
      <c r="M25" s="27" t="s">
        <v>111</v>
      </c>
      <c r="N25" s="27" t="s">
        <v>112</v>
      </c>
      <c r="O25" s="27" t="s">
        <v>113</v>
      </c>
    </row>
    <row r="26" ht="15.0" customHeight="1">
      <c r="K26" s="7" t="s">
        <v>114</v>
      </c>
      <c r="L26" s="10">
        <v>2300.0</v>
      </c>
      <c r="M26" s="28">
        <v>3200.0</v>
      </c>
      <c r="N26" s="28">
        <v>4500.0</v>
      </c>
      <c r="O26" s="24">
        <f t="shared" ref="O26:O28" si="1">SUM(L26:N26)</f>
        <v>10000</v>
      </c>
    </row>
    <row r="27" ht="15.0" customHeight="1">
      <c r="K27" s="7" t="s">
        <v>115</v>
      </c>
      <c r="L27" s="12">
        <v>4300.0</v>
      </c>
      <c r="M27" s="7">
        <v>3500.0</v>
      </c>
      <c r="N27" s="7">
        <v>4200.0</v>
      </c>
      <c r="O27" s="24">
        <f t="shared" si="1"/>
        <v>12000</v>
      </c>
    </row>
    <row r="28" ht="15.0" customHeight="1">
      <c r="K28" s="7" t="s">
        <v>116</v>
      </c>
      <c r="L28" s="12">
        <v>5500.0</v>
      </c>
      <c r="M28" s="7">
        <v>6500.0</v>
      </c>
      <c r="N28" s="7">
        <v>6000.0</v>
      </c>
      <c r="O28" s="24">
        <f t="shared" si="1"/>
        <v>18000</v>
      </c>
    </row>
    <row r="29" ht="15.0" customHeight="1">
      <c r="K29" s="7" t="s">
        <v>113</v>
      </c>
      <c r="L29" s="24">
        <f t="shared" ref="L29:O29" si="2">SUM(L26:L28)</f>
        <v>12100</v>
      </c>
      <c r="M29" s="24">
        <f t="shared" si="2"/>
        <v>13200</v>
      </c>
      <c r="N29" s="24">
        <f t="shared" si="2"/>
        <v>14700</v>
      </c>
      <c r="O29" s="24">
        <f t="shared" si="2"/>
        <v>40000</v>
      </c>
    </row>
    <row r="30" ht="15.75" customHeight="1"/>
    <row r="31" ht="15.75" customHeight="1"/>
    <row r="32" ht="15.75" customHeight="1"/>
    <row r="33" ht="15.75" customHeight="1"/>
    <row r="34" ht="15.75" customHeight="1"/>
    <row r="35" ht="15.0" customHeight="1">
      <c r="L35" s="27"/>
      <c r="M35" s="27"/>
      <c r="N35" s="27"/>
      <c r="O35" s="27"/>
    </row>
    <row r="36" ht="15.0" customHeight="1">
      <c r="O36" s="23"/>
    </row>
    <row r="37" ht="15.0" customHeight="1">
      <c r="O37" s="23"/>
    </row>
    <row r="38" ht="15.0" customHeight="1">
      <c r="O38" s="23"/>
    </row>
    <row r="39" ht="15.0" customHeight="1">
      <c r="L39" s="23"/>
      <c r="M39" s="23"/>
      <c r="N39" s="23"/>
      <c r="O39" s="23"/>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0" customHeight="1">
      <c r="B70" s="2"/>
    </row>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Return to List of Topics Sheet" location="'List of Topics'!A1" ref="J1"/>
  </hyperlink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43"/>
    <col customWidth="1" min="2" max="2" width="8.86"/>
    <col customWidth="1" min="3" max="3" width="9.14"/>
    <col customWidth="1" min="4" max="26" width="8.86"/>
  </cols>
  <sheetData>
    <row r="1" ht="15.0" customHeight="1">
      <c r="A1" s="1"/>
      <c r="B1" s="29"/>
      <c r="C1" s="29"/>
      <c r="D1" s="29"/>
      <c r="E1" s="29"/>
      <c r="F1" s="29"/>
      <c r="G1" s="29"/>
      <c r="H1" s="29"/>
      <c r="I1" s="29"/>
      <c r="J1" s="3" t="s">
        <v>65</v>
      </c>
      <c r="K1" s="29"/>
      <c r="L1" s="29"/>
      <c r="M1" s="29"/>
      <c r="N1" s="29"/>
      <c r="O1" s="29"/>
      <c r="P1" s="29"/>
      <c r="Q1" s="29"/>
    </row>
    <row r="2" ht="15.0" customHeight="1">
      <c r="A2" s="29"/>
      <c r="B2" s="29"/>
      <c r="C2" s="29"/>
      <c r="D2" s="29"/>
      <c r="E2" s="29"/>
      <c r="F2" s="29"/>
      <c r="G2" s="29"/>
      <c r="H2" s="29"/>
      <c r="I2" s="29"/>
      <c r="J2" s="29"/>
    </row>
    <row r="3" ht="15.0" customHeight="1">
      <c r="A3" s="29"/>
      <c r="B3" s="29"/>
      <c r="C3" s="29"/>
      <c r="D3" s="29"/>
      <c r="E3" s="29"/>
      <c r="F3" s="29"/>
      <c r="G3" s="29"/>
      <c r="H3" s="29"/>
      <c r="I3" s="29"/>
      <c r="J3" s="29"/>
      <c r="S3" s="2" t="s">
        <v>117</v>
      </c>
    </row>
    <row r="4" ht="15.0" customHeight="1">
      <c r="A4" s="29"/>
      <c r="B4" s="29"/>
      <c r="C4" s="29"/>
      <c r="D4" s="29"/>
      <c r="E4" s="29"/>
      <c r="F4" s="29"/>
      <c r="G4" s="29"/>
      <c r="H4" s="29"/>
      <c r="I4" s="29"/>
      <c r="J4" s="29"/>
    </row>
    <row r="5" ht="15.0" customHeight="1">
      <c r="A5" s="29"/>
      <c r="B5" s="29"/>
      <c r="C5" s="29"/>
      <c r="D5" s="29"/>
      <c r="E5" s="29"/>
      <c r="F5" s="29"/>
      <c r="G5" s="29"/>
      <c r="H5" s="29"/>
      <c r="I5" s="29"/>
      <c r="J5" s="29"/>
    </row>
    <row r="6" ht="15.0" customHeight="1">
      <c r="A6" s="29"/>
      <c r="B6" s="29"/>
      <c r="C6" s="29"/>
      <c r="D6" s="29"/>
      <c r="E6" s="29"/>
      <c r="F6" s="29"/>
      <c r="G6" s="29"/>
      <c r="H6" s="29"/>
      <c r="I6" s="29"/>
      <c r="J6" s="29"/>
    </row>
    <row r="7" ht="15.0" customHeight="1">
      <c r="A7" s="29"/>
      <c r="B7" s="29"/>
      <c r="C7" s="29"/>
      <c r="D7" s="29"/>
      <c r="E7" s="29"/>
      <c r="F7" s="29"/>
      <c r="G7" s="29"/>
      <c r="H7" s="29"/>
      <c r="I7" s="29"/>
      <c r="J7" s="29"/>
    </row>
    <row r="8" ht="15.0" customHeight="1">
      <c r="A8" s="29"/>
      <c r="B8" s="29"/>
      <c r="C8" s="29"/>
      <c r="D8" s="29"/>
      <c r="E8" s="29"/>
      <c r="F8" s="29"/>
      <c r="G8" s="29"/>
      <c r="H8" s="29"/>
      <c r="I8" s="29"/>
      <c r="J8" s="29"/>
    </row>
    <row r="9" ht="15.0" customHeight="1">
      <c r="A9" s="29"/>
      <c r="B9" s="29"/>
      <c r="C9" s="29"/>
      <c r="D9" s="29"/>
      <c r="E9" s="29"/>
      <c r="F9" s="29"/>
      <c r="G9" s="29"/>
      <c r="H9" s="29"/>
      <c r="I9" s="29"/>
      <c r="J9" s="29"/>
    </row>
    <row r="10" ht="15.0" customHeight="1">
      <c r="A10" s="29"/>
      <c r="B10" s="29"/>
      <c r="C10" s="29"/>
      <c r="D10" s="29"/>
      <c r="E10" s="29"/>
      <c r="F10" s="29"/>
      <c r="G10" s="29"/>
      <c r="H10" s="29"/>
      <c r="I10" s="29"/>
      <c r="J10" s="29"/>
    </row>
    <row r="11" ht="15.0" customHeight="1">
      <c r="A11" s="29"/>
      <c r="B11" s="29"/>
      <c r="C11" s="29"/>
      <c r="D11" s="29"/>
      <c r="E11" s="29"/>
      <c r="F11" s="29"/>
      <c r="G11" s="29"/>
      <c r="H11" s="29"/>
      <c r="I11" s="29"/>
      <c r="J11" s="29"/>
    </row>
    <row r="12" ht="15.0" customHeight="1">
      <c r="A12" s="29"/>
      <c r="B12" s="29"/>
      <c r="C12" s="29"/>
      <c r="D12" s="29"/>
      <c r="E12" s="29"/>
      <c r="F12" s="29"/>
      <c r="G12" s="29"/>
      <c r="H12" s="29"/>
      <c r="I12" s="29"/>
      <c r="J12" s="29"/>
    </row>
    <row r="13" ht="15.0" customHeight="1">
      <c r="A13" s="29"/>
      <c r="B13" s="29"/>
      <c r="C13" s="29"/>
      <c r="D13" s="29"/>
      <c r="E13" s="29"/>
      <c r="F13" s="29"/>
      <c r="G13" s="29"/>
      <c r="H13" s="29"/>
      <c r="I13" s="29"/>
      <c r="J13" s="29"/>
    </row>
    <row r="14" ht="15.0" customHeight="1">
      <c r="A14" s="29"/>
      <c r="B14" s="29"/>
      <c r="C14" s="29"/>
      <c r="D14" s="29"/>
      <c r="E14" s="29"/>
      <c r="F14" s="29"/>
      <c r="G14" s="29"/>
      <c r="H14" s="29"/>
      <c r="I14" s="29"/>
      <c r="J14" s="29"/>
    </row>
    <row r="15" ht="15.0" customHeight="1">
      <c r="A15" s="29"/>
      <c r="B15" s="29"/>
      <c r="C15" s="29"/>
      <c r="D15" s="29"/>
      <c r="E15" s="29"/>
      <c r="F15" s="29"/>
      <c r="G15" s="29"/>
      <c r="H15" s="29"/>
      <c r="I15" s="29"/>
      <c r="J15" s="29"/>
    </row>
    <row r="16" ht="15.0" customHeight="1">
      <c r="A16" s="29"/>
      <c r="B16" s="29"/>
      <c r="C16" s="29"/>
      <c r="D16" s="29"/>
      <c r="E16" s="29"/>
      <c r="F16" s="29"/>
      <c r="G16" s="29"/>
      <c r="H16" s="29"/>
      <c r="I16" s="29"/>
      <c r="J16" s="29"/>
    </row>
    <row r="17" ht="15.0" customHeight="1">
      <c r="A17" s="29"/>
      <c r="B17" s="29"/>
      <c r="C17" s="29"/>
      <c r="D17" s="29"/>
      <c r="E17" s="29"/>
      <c r="F17" s="29"/>
      <c r="G17" s="29"/>
      <c r="H17" s="29"/>
      <c r="I17" s="29"/>
      <c r="J17" s="29"/>
    </row>
    <row r="18" ht="15.0" customHeight="1">
      <c r="A18" s="29"/>
      <c r="B18" s="29"/>
      <c r="C18" s="30"/>
      <c r="D18" s="29"/>
      <c r="E18" s="29"/>
      <c r="F18" s="29"/>
      <c r="G18" s="29"/>
      <c r="H18" s="29"/>
      <c r="I18" s="29"/>
      <c r="J18" s="29"/>
    </row>
    <row r="19" ht="15.0" customHeight="1">
      <c r="A19" s="29"/>
      <c r="B19" s="29"/>
      <c r="C19" s="29"/>
      <c r="D19" s="29"/>
      <c r="E19" s="29"/>
      <c r="F19" s="29"/>
      <c r="G19" s="29"/>
      <c r="H19" s="29"/>
      <c r="I19" s="29"/>
      <c r="J19" s="29"/>
    </row>
    <row r="20" ht="15.0" customHeight="1">
      <c r="A20" s="29"/>
      <c r="B20" s="29"/>
      <c r="C20" s="29"/>
      <c r="D20" s="29"/>
      <c r="E20" s="29"/>
      <c r="F20" s="29"/>
      <c r="G20" s="29"/>
      <c r="H20" s="29"/>
      <c r="I20" s="29"/>
      <c r="J20" s="29"/>
    </row>
    <row r="21" ht="15.0" customHeight="1">
      <c r="A21" s="29"/>
      <c r="B21" s="29"/>
      <c r="C21" s="29"/>
      <c r="D21" s="29"/>
      <c r="E21" s="29"/>
      <c r="F21" s="29"/>
      <c r="G21" s="29"/>
      <c r="H21" s="29"/>
      <c r="I21" s="29"/>
      <c r="J21" s="29"/>
    </row>
    <row r="22" ht="15.0" customHeight="1">
      <c r="A22" s="29"/>
      <c r="B22" s="29"/>
      <c r="C22" s="29"/>
      <c r="D22" s="29"/>
      <c r="E22" s="29"/>
      <c r="F22" s="29"/>
      <c r="G22" s="29"/>
      <c r="H22" s="29"/>
      <c r="I22" s="29"/>
      <c r="J22" s="29"/>
    </row>
    <row r="23" ht="15.0" customHeight="1">
      <c r="A23" s="29"/>
      <c r="B23" s="29"/>
      <c r="C23" s="29"/>
      <c r="D23" s="29"/>
      <c r="E23" s="29"/>
      <c r="F23" s="29"/>
      <c r="G23" s="29"/>
      <c r="H23" s="29"/>
      <c r="I23" s="29"/>
      <c r="J23" s="29"/>
    </row>
    <row r="24" ht="15.0" customHeight="1">
      <c r="A24" s="29"/>
      <c r="B24" s="29"/>
      <c r="C24" s="29"/>
      <c r="D24" s="29"/>
      <c r="E24" s="29"/>
      <c r="F24" s="29"/>
      <c r="G24" s="29"/>
      <c r="H24" s="29"/>
      <c r="I24" s="29"/>
      <c r="J24" s="29"/>
    </row>
    <row r="25" ht="15.0" customHeight="1">
      <c r="A25" s="29"/>
      <c r="B25" s="29"/>
      <c r="C25" s="29"/>
      <c r="D25" s="29"/>
      <c r="E25" s="29"/>
      <c r="F25" s="29"/>
      <c r="G25" s="29"/>
      <c r="H25" s="29"/>
      <c r="I25" s="29"/>
      <c r="J25" s="29"/>
    </row>
    <row r="26" ht="15.0" customHeight="1">
      <c r="A26" s="29"/>
      <c r="B26" s="29"/>
      <c r="C26" s="29"/>
      <c r="D26" s="29"/>
      <c r="E26" s="29"/>
      <c r="F26" s="29"/>
      <c r="G26" s="29"/>
      <c r="H26" s="29"/>
      <c r="I26" s="29"/>
      <c r="J26" s="29"/>
    </row>
    <row r="27" ht="15.0" customHeight="1">
      <c r="A27" s="29"/>
      <c r="B27" s="29"/>
      <c r="C27" s="29"/>
      <c r="D27" s="29"/>
      <c r="E27" s="29"/>
      <c r="F27" s="29"/>
      <c r="G27" s="29"/>
      <c r="H27" s="29"/>
      <c r="I27" s="29"/>
      <c r="J27" s="29"/>
      <c r="K27" s="7" t="s">
        <v>118</v>
      </c>
      <c r="N27" s="7" t="s">
        <v>119</v>
      </c>
      <c r="Q27" s="7" t="s">
        <v>120</v>
      </c>
    </row>
    <row r="28" ht="15.0" customHeight="1">
      <c r="A28" s="29"/>
      <c r="B28" s="29"/>
      <c r="C28" s="29"/>
      <c r="D28" s="29"/>
      <c r="E28" s="29"/>
      <c r="F28" s="29"/>
      <c r="G28" s="29"/>
      <c r="H28" s="29"/>
      <c r="I28" s="29"/>
      <c r="J28" s="29"/>
      <c r="K28" s="10"/>
      <c r="L28" s="11"/>
      <c r="N28" s="31"/>
      <c r="O28" s="32"/>
      <c r="Q28" s="33"/>
      <c r="R28" s="34"/>
    </row>
    <row r="29" ht="15.0" customHeight="1">
      <c r="K29" s="35"/>
      <c r="L29" s="36"/>
      <c r="N29" s="37"/>
      <c r="O29" s="38"/>
      <c r="Q29" s="39"/>
      <c r="R29" s="40"/>
    </row>
    <row r="30" ht="15.0" customHeight="1">
      <c r="K30" s="41"/>
      <c r="L30" s="42"/>
      <c r="N30" s="43"/>
      <c r="O30" s="44"/>
      <c r="Q30" s="45"/>
      <c r="R30" s="46"/>
    </row>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0" customHeight="1">
      <c r="B41" s="2"/>
    </row>
    <row r="42" ht="15.75" customHeight="1"/>
    <row r="43" ht="15.75" customHeight="1"/>
    <row r="44" ht="15.0" customHeight="1">
      <c r="B44" s="2"/>
    </row>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K29:L29"/>
    <mergeCell ref="N29:O29"/>
  </mergeCells>
  <hyperlinks>
    <hyperlink display="Return to List of Topics Sheet" location="'List of Topics'!A1" ref="J1"/>
  </hyperlinks>
  <printOptions/>
  <pageMargins bottom="0.75" footer="0.0" header="0.0" left="0.7" right="0.7" top="0.75"/>
  <pageSetup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43"/>
    <col customWidth="1" min="2" max="14" width="8.86"/>
    <col customWidth="1" min="15" max="15" width="5.43"/>
    <col customWidth="1" min="16" max="35" width="8.86"/>
  </cols>
  <sheetData>
    <row r="1" ht="15.0" customHeight="1">
      <c r="A1" s="1"/>
      <c r="J1" s="3" t="s">
        <v>65</v>
      </c>
    </row>
    <row r="3" ht="15.0" customHeight="1">
      <c r="K3" s="2" t="s">
        <v>121</v>
      </c>
      <c r="P3" s="2" t="s">
        <v>122</v>
      </c>
    </row>
    <row r="9" ht="15.0" customHeight="1">
      <c r="K9" s="2" t="s">
        <v>123</v>
      </c>
    </row>
    <row r="10" ht="15.0" customHeight="1">
      <c r="P10" s="2" t="s">
        <v>124</v>
      </c>
    </row>
    <row r="18" ht="15.0" customHeight="1">
      <c r="B18" s="2"/>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Return to List of Topics Sheet" location="'List of Topics'!A1" ref="J1"/>
  </hyperlinks>
  <printOptions/>
  <pageMargins bottom="0.75" footer="0.0" header="0.0" left="0.7" right="0.7" top="0.75"/>
  <pageSetup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43"/>
    <col customWidth="1" min="2" max="26" width="8.86"/>
  </cols>
  <sheetData>
    <row r="1" ht="15.0" customHeight="1">
      <c r="A1" s="1"/>
      <c r="J1" s="3" t="s">
        <v>65</v>
      </c>
    </row>
    <row r="5" ht="15.0" customHeight="1">
      <c r="K5" s="22"/>
    </row>
    <row r="6" ht="15.0" customHeight="1">
      <c r="K6" s="22"/>
    </row>
    <row r="7" ht="15.0" customHeight="1">
      <c r="K7" s="22"/>
    </row>
    <row r="8" ht="15.0" customHeight="1">
      <c r="K8" s="22"/>
    </row>
    <row r="9" ht="15.0" customHeight="1">
      <c r="K9" s="22"/>
    </row>
    <row r="21" ht="15.75" customHeight="1"/>
    <row r="22" ht="15.75" customHeight="1"/>
    <row r="23" ht="15.0" customHeight="1">
      <c r="B23" s="7" t="s">
        <v>125</v>
      </c>
      <c r="C23" s="27" t="s">
        <v>126</v>
      </c>
      <c r="D23" s="27" t="s">
        <v>127</v>
      </c>
      <c r="E23" s="27" t="s">
        <v>128</v>
      </c>
    </row>
    <row r="24" ht="15.0" customHeight="1">
      <c r="B24" s="7" t="s">
        <v>110</v>
      </c>
      <c r="C24" s="47">
        <v>3.0</v>
      </c>
      <c r="D24" s="7">
        <v>100.0</v>
      </c>
      <c r="E24" s="47">
        <f t="shared" ref="E24:E26" si="1">C24*D24</f>
        <v>300</v>
      </c>
    </row>
    <row r="25" ht="15.0" customHeight="1">
      <c r="B25" s="7" t="s">
        <v>112</v>
      </c>
      <c r="C25" s="47">
        <v>3.25</v>
      </c>
      <c r="D25" s="7">
        <v>50.0</v>
      </c>
      <c r="E25" s="47">
        <f t="shared" si="1"/>
        <v>162.5</v>
      </c>
    </row>
    <row r="26" ht="15.0" customHeight="1">
      <c r="B26" s="7" t="s">
        <v>129</v>
      </c>
      <c r="C26" s="47">
        <v>3.5</v>
      </c>
      <c r="D26" s="7">
        <v>200.0</v>
      </c>
      <c r="E26" s="47">
        <f t="shared" si="1"/>
        <v>700</v>
      </c>
    </row>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0" customHeight="1">
      <c r="K44" s="2"/>
    </row>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0" customHeight="1">
      <c r="B61" s="27" t="s">
        <v>130</v>
      </c>
      <c r="C61" s="27" t="s">
        <v>131</v>
      </c>
    </row>
    <row r="62" ht="15.0" customHeight="1">
      <c r="B62" s="7">
        <v>1.0</v>
      </c>
      <c r="C62" s="7">
        <v>36.0</v>
      </c>
    </row>
    <row r="63" ht="15.0" customHeight="1">
      <c r="B63" s="7">
        <v>2.0</v>
      </c>
      <c r="C63" s="7">
        <v>33.0</v>
      </c>
    </row>
    <row r="64" ht="15.0" customHeight="1">
      <c r="B64" s="7">
        <v>3.0</v>
      </c>
      <c r="C64" s="7">
        <v>49.0</v>
      </c>
    </row>
    <row r="65" ht="15.0" customHeight="1">
      <c r="B65" s="7">
        <v>4.0</v>
      </c>
      <c r="C65" s="7">
        <v>25.0</v>
      </c>
    </row>
    <row r="66" ht="15.0" customHeight="1">
      <c r="B66" s="7">
        <v>5.0</v>
      </c>
      <c r="C66" s="7">
        <v>21.0</v>
      </c>
    </row>
    <row r="67" ht="15.0" customHeight="1">
      <c r="B67" s="7">
        <v>6.0</v>
      </c>
      <c r="C67" s="7">
        <v>46.0</v>
      </c>
    </row>
    <row r="68" ht="15.0" customHeight="1">
      <c r="B68" s="7">
        <v>7.0</v>
      </c>
      <c r="C68" s="7">
        <v>27.0</v>
      </c>
    </row>
    <row r="69" ht="15.0" customHeight="1">
      <c r="B69" s="7">
        <v>8.0</v>
      </c>
      <c r="C69" s="7">
        <v>35.0</v>
      </c>
    </row>
    <row r="70" ht="15.0" customHeight="1">
      <c r="B70" s="7">
        <v>9.0</v>
      </c>
      <c r="C70" s="7">
        <v>22.0</v>
      </c>
    </row>
    <row r="71" ht="15.0" customHeight="1">
      <c r="B71" s="7">
        <v>10.0</v>
      </c>
      <c r="C71" s="7">
        <v>27.0</v>
      </c>
    </row>
    <row r="72" ht="15.0" customHeight="1">
      <c r="B72" s="7">
        <v>11.0</v>
      </c>
      <c r="C72" s="7">
        <v>37.0</v>
      </c>
    </row>
    <row r="73" ht="15.0" customHeight="1">
      <c r="B73" s="7">
        <v>12.0</v>
      </c>
      <c r="C73" s="7">
        <v>36.0</v>
      </c>
    </row>
    <row r="74" ht="15.0" customHeight="1">
      <c r="B74" s="7">
        <v>13.0</v>
      </c>
      <c r="C74" s="7">
        <v>21.0</v>
      </c>
    </row>
    <row r="75" ht="15.0" customHeight="1">
      <c r="B75" s="7">
        <v>14.0</v>
      </c>
      <c r="C75" s="7">
        <v>35.0</v>
      </c>
    </row>
    <row r="76" ht="15.0" customHeight="1">
      <c r="B76" s="7">
        <v>15.0</v>
      </c>
      <c r="C76" s="7">
        <v>39.0</v>
      </c>
    </row>
    <row r="77" ht="15.0" customHeight="1">
      <c r="B77" s="7">
        <v>16.0</v>
      </c>
      <c r="C77" s="7">
        <v>48.0</v>
      </c>
    </row>
    <row r="78" ht="15.0" customHeight="1">
      <c r="B78" s="7">
        <v>17.0</v>
      </c>
      <c r="C78" s="7">
        <v>35.0</v>
      </c>
    </row>
    <row r="79" ht="15.0" customHeight="1">
      <c r="B79" s="7">
        <v>18.0</v>
      </c>
      <c r="C79" s="7">
        <v>38.0</v>
      </c>
    </row>
    <row r="80" ht="15.0" customHeight="1">
      <c r="B80" s="7">
        <v>19.0</v>
      </c>
      <c r="C80" s="7">
        <v>36.0</v>
      </c>
    </row>
    <row r="81" ht="15.0" customHeight="1">
      <c r="B81" s="7">
        <v>20.0</v>
      </c>
      <c r="C81" s="7">
        <v>44.0</v>
      </c>
    </row>
    <row r="82" ht="15.0" customHeight="1">
      <c r="B82" s="7">
        <v>21.0</v>
      </c>
      <c r="C82" s="7">
        <v>34.0</v>
      </c>
    </row>
    <row r="83" ht="15.0" customHeight="1">
      <c r="B83" s="7">
        <v>22.0</v>
      </c>
      <c r="C83" s="7">
        <v>50.0</v>
      </c>
    </row>
    <row r="84" ht="15.0" customHeight="1">
      <c r="B84" s="7">
        <v>23.0</v>
      </c>
      <c r="C84" s="7">
        <v>44.0</v>
      </c>
    </row>
    <row r="85" ht="15.0" customHeight="1">
      <c r="B85" s="7">
        <v>24.0</v>
      </c>
      <c r="C85" s="7">
        <v>41.0</v>
      </c>
    </row>
    <row r="86" ht="15.0" customHeight="1">
      <c r="B86" s="7">
        <v>25.0</v>
      </c>
      <c r="C86" s="7">
        <v>43.0</v>
      </c>
    </row>
    <row r="87" ht="15.0" customHeight="1">
      <c r="B87" s="7">
        <v>26.0</v>
      </c>
      <c r="C87" s="7">
        <v>48.0</v>
      </c>
    </row>
    <row r="88" ht="15.0" customHeight="1">
      <c r="B88" s="7">
        <v>27.0</v>
      </c>
      <c r="C88" s="7">
        <v>29.0</v>
      </c>
    </row>
    <row r="89" ht="15.0" customHeight="1">
      <c r="B89" s="7">
        <v>28.0</v>
      </c>
      <c r="C89" s="7">
        <v>34.0</v>
      </c>
    </row>
    <row r="90" ht="15.0" customHeight="1">
      <c r="B90" s="7">
        <v>29.0</v>
      </c>
      <c r="C90" s="7">
        <v>22.0</v>
      </c>
    </row>
    <row r="91" ht="15.0" customHeight="1">
      <c r="B91" s="7">
        <v>30.0</v>
      </c>
      <c r="C91" s="7">
        <v>28.0</v>
      </c>
    </row>
    <row r="92" ht="15.75" customHeight="1"/>
    <row r="93" ht="15.0" customHeight="1">
      <c r="B93" s="2"/>
    </row>
    <row r="94" ht="15.0" customHeight="1">
      <c r="B94" s="48"/>
    </row>
    <row r="95" ht="15.0" customHeight="1">
      <c r="A95" s="49"/>
    </row>
    <row r="96" ht="15.0" customHeight="1">
      <c r="A96" s="49"/>
    </row>
    <row r="97" ht="15.0" customHeight="1">
      <c r="B97" s="48"/>
    </row>
    <row r="98" ht="15.75" customHeight="1"/>
    <row r="99" ht="15.0" customHeight="1">
      <c r="B99" s="48"/>
    </row>
    <row r="100" ht="15.75" customHeight="1"/>
    <row r="101" ht="15.75" customHeight="1"/>
    <row r="102" ht="15.75" customHeight="1"/>
    <row r="103" ht="15.0" customHeight="1">
      <c r="B103" s="48"/>
    </row>
    <row r="104" ht="15.0" customHeight="1">
      <c r="B104" s="50"/>
    </row>
    <row r="105" ht="15.0" customHeight="1">
      <c r="B105" s="51"/>
    </row>
    <row r="106" ht="15.0" customHeight="1">
      <c r="B106" s="51"/>
    </row>
    <row r="107" ht="15.0" customHeight="1">
      <c r="B107" s="51"/>
    </row>
    <row r="108" ht="15.0" customHeight="1">
      <c r="B108" s="51"/>
    </row>
    <row r="109" ht="15.0" customHeight="1">
      <c r="B109" s="51"/>
    </row>
    <row r="110" ht="15.0" customHeight="1">
      <c r="B110" s="51"/>
    </row>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Return to List of Topics Sheet" location="'List of Topics'!A1" ref="J1"/>
  </hyperlinks>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43"/>
    <col customWidth="1" min="2" max="26" width="8.86"/>
  </cols>
  <sheetData>
    <row r="1" ht="15.0" customHeight="1">
      <c r="A1" s="1"/>
      <c r="J1" s="3" t="s">
        <v>65</v>
      </c>
    </row>
    <row r="3" ht="15.0" customHeight="1">
      <c r="L3" s="27"/>
      <c r="M3" s="27"/>
      <c r="N3" s="27"/>
      <c r="O3" s="27"/>
    </row>
    <row r="4" ht="15.0" customHeight="1">
      <c r="L4" s="23"/>
      <c r="O4" s="23"/>
    </row>
    <row r="5" ht="15.0" customHeight="1">
      <c r="L5" s="23"/>
      <c r="O5" s="23"/>
    </row>
    <row r="6" ht="15.0" customHeight="1">
      <c r="L6" s="23"/>
      <c r="O6" s="23"/>
    </row>
    <row r="7" ht="15.0" customHeight="1">
      <c r="L7" s="23"/>
      <c r="O7" s="23"/>
    </row>
    <row r="8" ht="15.0" customHeight="1">
      <c r="L8" s="23"/>
      <c r="O8" s="23"/>
    </row>
    <row r="9" ht="15.0" customHeight="1">
      <c r="L9" s="23"/>
      <c r="O9" s="23"/>
    </row>
    <row r="10" ht="15.0" customHeight="1">
      <c r="L10" s="23"/>
      <c r="O10" s="23"/>
    </row>
    <row r="11" ht="15.0" customHeight="1">
      <c r="L11" s="23"/>
      <c r="O11" s="23"/>
    </row>
    <row r="12" ht="15.0" customHeight="1">
      <c r="L12" s="23"/>
      <c r="O12" s="23"/>
    </row>
    <row r="13" ht="15.0" customHeight="1">
      <c r="L13" s="23"/>
      <c r="O13" s="23"/>
    </row>
    <row r="14" ht="15.0" customHeight="1">
      <c r="L14" s="23"/>
      <c r="O14" s="23"/>
    </row>
    <row r="15" ht="15.0" customHeight="1">
      <c r="L15" s="23"/>
      <c r="O15" s="23"/>
    </row>
    <row r="16" ht="15.0" customHeight="1">
      <c r="L16" s="23"/>
      <c r="O16" s="23"/>
    </row>
    <row r="17" ht="15.0" customHeight="1">
      <c r="L17" s="23"/>
      <c r="O17" s="23"/>
    </row>
    <row r="18" ht="15.0" customHeight="1">
      <c r="L18" s="23"/>
      <c r="O18" s="23"/>
    </row>
    <row r="19" ht="15.0" customHeight="1">
      <c r="L19" s="23"/>
      <c r="O19" s="23"/>
    </row>
    <row r="20" ht="15.0" customHeight="1">
      <c r="L20" s="23"/>
      <c r="O20" s="23"/>
    </row>
    <row r="21" ht="15.0" customHeight="1">
      <c r="L21" s="23"/>
      <c r="O21" s="23"/>
    </row>
    <row r="22" ht="15.0" customHeight="1">
      <c r="L22" s="23"/>
      <c r="O22" s="23"/>
    </row>
    <row r="23" ht="15.0" customHeight="1">
      <c r="L23" s="23"/>
      <c r="O23" s="23"/>
    </row>
    <row r="24" ht="15.0" customHeight="1">
      <c r="L24" s="23"/>
      <c r="O24" s="23"/>
    </row>
    <row r="25" ht="15.0" customHeight="1">
      <c r="L25" s="23"/>
      <c r="O25" s="23"/>
    </row>
    <row r="26" ht="15.0" customHeight="1">
      <c r="K26" s="2"/>
      <c r="L26" s="23"/>
      <c r="O26" s="23"/>
    </row>
    <row r="27" ht="15.0" customHeight="1">
      <c r="L27" s="23"/>
      <c r="O27" s="23"/>
    </row>
    <row r="28" ht="15.0" customHeight="1">
      <c r="L28" s="23"/>
      <c r="O28" s="23"/>
    </row>
    <row r="29" ht="15.0" customHeight="1">
      <c r="L29" s="23"/>
      <c r="O29" s="23"/>
    </row>
    <row r="30" ht="15.0" customHeight="1">
      <c r="L30" s="23"/>
      <c r="O30" s="23"/>
    </row>
    <row r="31" ht="15.75" customHeight="1"/>
    <row r="32" ht="15.75" customHeight="1"/>
    <row r="33" ht="15.0" customHeight="1">
      <c r="J33" s="22"/>
    </row>
    <row r="34" ht="15.0" customHeight="1">
      <c r="J34" s="22"/>
    </row>
    <row r="35" ht="15.0" customHeight="1">
      <c r="J35" s="22"/>
    </row>
    <row r="36" ht="15.0" customHeight="1">
      <c r="J36" s="22"/>
    </row>
    <row r="37" ht="15.0" customHeight="1">
      <c r="J37" s="22"/>
    </row>
    <row r="38" ht="15.0" customHeight="1">
      <c r="J38" s="22"/>
    </row>
    <row r="39" ht="15.0" customHeight="1">
      <c r="J39" s="22"/>
    </row>
    <row r="40" ht="15.0" customHeight="1">
      <c r="J40" s="22"/>
    </row>
    <row r="41" ht="15.0" customHeight="1">
      <c r="J41" s="22"/>
    </row>
    <row r="42" ht="15.0" customHeight="1">
      <c r="J42" s="22"/>
    </row>
    <row r="43" ht="15.0" customHeight="1">
      <c r="J43" s="22"/>
    </row>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0" customHeight="1">
      <c r="K60" s="22"/>
    </row>
    <row r="61" ht="15.0" customHeight="1">
      <c r="K61" s="22"/>
    </row>
    <row r="62" ht="15.0" customHeight="1">
      <c r="K62" s="22"/>
    </row>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0" customHeight="1">
      <c r="K106" s="2" t="s">
        <v>132</v>
      </c>
    </row>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0" customHeight="1">
      <c r="E166" s="7" t="s">
        <v>101</v>
      </c>
    </row>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Return to List of Topics Sheet" location="'List of Topics'!A1" ref="J1"/>
  </hyperlinks>
  <printOptions/>
  <pageMargins bottom="0.75" footer="0.0" header="0.0" left="0.7" right="0.7" top="0.75"/>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43"/>
    <col customWidth="1" min="2" max="11" width="8.86"/>
    <col customWidth="1" min="12" max="12" width="10.14"/>
    <col customWidth="1" min="13" max="13" width="11.43"/>
    <col customWidth="1" min="14" max="14" width="10.43"/>
    <col customWidth="1" min="15" max="26" width="8.86"/>
  </cols>
  <sheetData>
    <row r="1" ht="15.0" customHeight="1">
      <c r="A1" s="1"/>
      <c r="J1" s="3" t="s">
        <v>65</v>
      </c>
    </row>
    <row r="3" ht="15.0" customHeight="1">
      <c r="K3" s="2" t="s">
        <v>133</v>
      </c>
    </row>
    <row r="9" ht="15.0" customHeight="1">
      <c r="K9" s="52" t="s">
        <v>130</v>
      </c>
      <c r="L9" s="27" t="s">
        <v>131</v>
      </c>
      <c r="M9" s="53" t="s">
        <v>134</v>
      </c>
      <c r="N9" s="53" t="s">
        <v>135</v>
      </c>
      <c r="O9" s="27" t="s">
        <v>136</v>
      </c>
      <c r="P9" s="27" t="s">
        <v>137</v>
      </c>
    </row>
    <row r="10" ht="15.0" customHeight="1">
      <c r="K10" s="52">
        <v>1.0</v>
      </c>
      <c r="L10" s="7">
        <v>35.0</v>
      </c>
      <c r="M10" s="53" t="s">
        <v>138</v>
      </c>
      <c r="N10" s="53" t="s">
        <v>139</v>
      </c>
      <c r="O10" s="27">
        <v>1.0</v>
      </c>
      <c r="P10" s="23">
        <v>65400.0</v>
      </c>
    </row>
    <row r="11" ht="15.0" customHeight="1">
      <c r="K11" s="52">
        <v>2.0</v>
      </c>
      <c r="L11" s="7">
        <v>61.0</v>
      </c>
      <c r="M11" s="53" t="s">
        <v>140</v>
      </c>
      <c r="N11" s="53" t="s">
        <v>141</v>
      </c>
      <c r="O11" s="27">
        <v>2.0</v>
      </c>
      <c r="P11" s="23">
        <v>62000.0</v>
      </c>
    </row>
    <row r="12" ht="15.0" customHeight="1">
      <c r="K12" s="52">
        <v>3.0</v>
      </c>
      <c r="L12" s="7">
        <v>35.0</v>
      </c>
      <c r="M12" s="53" t="s">
        <v>138</v>
      </c>
      <c r="N12" s="53" t="s">
        <v>141</v>
      </c>
      <c r="O12" s="27">
        <v>0.0</v>
      </c>
      <c r="P12" s="23">
        <v>63200.0</v>
      </c>
    </row>
    <row r="13" ht="15.0" customHeight="1">
      <c r="K13" s="52">
        <v>4.0</v>
      </c>
      <c r="L13" s="7">
        <v>37.0</v>
      </c>
      <c r="M13" s="53" t="s">
        <v>138</v>
      </c>
      <c r="N13" s="53" t="s">
        <v>142</v>
      </c>
      <c r="O13" s="27">
        <v>2.0</v>
      </c>
      <c r="P13" s="23">
        <v>52000.0</v>
      </c>
    </row>
    <row r="14" ht="15.0" customHeight="1">
      <c r="K14" s="52">
        <v>5.0</v>
      </c>
      <c r="L14" s="7">
        <v>32.0</v>
      </c>
      <c r="M14" s="53" t="s">
        <v>140</v>
      </c>
      <c r="N14" s="53" t="s">
        <v>139</v>
      </c>
      <c r="O14" s="27">
        <v>3.0</v>
      </c>
      <c r="P14" s="23">
        <v>81400.0</v>
      </c>
    </row>
    <row r="15" ht="15.0" customHeight="1">
      <c r="K15" s="52">
        <v>6.0</v>
      </c>
      <c r="L15" s="7">
        <v>33.0</v>
      </c>
      <c r="M15" s="53" t="s">
        <v>140</v>
      </c>
      <c r="N15" s="53" t="s">
        <v>141</v>
      </c>
      <c r="O15" s="27">
        <v>3.0</v>
      </c>
      <c r="P15" s="23">
        <v>46300.0</v>
      </c>
    </row>
    <row r="16" ht="15.0" customHeight="1">
      <c r="K16" s="52">
        <v>7.0</v>
      </c>
      <c r="L16" s="7">
        <v>65.0</v>
      </c>
      <c r="M16" s="53" t="s">
        <v>140</v>
      </c>
      <c r="N16" s="53" t="s">
        <v>141</v>
      </c>
      <c r="O16" s="27">
        <v>2.0</v>
      </c>
      <c r="P16" s="23">
        <v>49600.0</v>
      </c>
    </row>
    <row r="17" ht="15.0" customHeight="1">
      <c r="K17" s="52">
        <v>8.0</v>
      </c>
      <c r="L17" s="7">
        <v>45.0</v>
      </c>
      <c r="M17" s="53" t="s">
        <v>138</v>
      </c>
      <c r="N17" s="53" t="s">
        <v>139</v>
      </c>
      <c r="O17" s="27">
        <v>1.0</v>
      </c>
      <c r="P17" s="23">
        <v>45900.0</v>
      </c>
    </row>
    <row r="18" ht="15.0" customHeight="1">
      <c r="K18" s="52">
        <v>9.0</v>
      </c>
      <c r="L18" s="7">
        <v>40.0</v>
      </c>
      <c r="M18" s="53" t="s">
        <v>138</v>
      </c>
      <c r="N18" s="53" t="s">
        <v>141</v>
      </c>
      <c r="O18" s="27">
        <v>3.0</v>
      </c>
      <c r="P18" s="23">
        <v>47700.0</v>
      </c>
    </row>
    <row r="19" ht="15.0" customHeight="1">
      <c r="K19" s="52">
        <v>10.0</v>
      </c>
      <c r="L19" s="7">
        <v>32.0</v>
      </c>
      <c r="M19" s="53" t="s">
        <v>140</v>
      </c>
      <c r="N19" s="53" t="s">
        <v>139</v>
      </c>
      <c r="O19" s="27">
        <v>1.0</v>
      </c>
      <c r="P19" s="23">
        <v>59900.0</v>
      </c>
    </row>
    <row r="20" ht="15.0" customHeight="1">
      <c r="K20" s="52">
        <v>11.0</v>
      </c>
      <c r="L20" s="7">
        <v>57.0</v>
      </c>
      <c r="M20" s="53" t="s">
        <v>138</v>
      </c>
      <c r="N20" s="53" t="s">
        <v>141</v>
      </c>
      <c r="O20" s="27">
        <v>1.0</v>
      </c>
      <c r="P20" s="23">
        <v>48100.0</v>
      </c>
    </row>
    <row r="21" ht="15.0" customHeight="1">
      <c r="K21" s="52">
        <v>12.0</v>
      </c>
      <c r="L21" s="7">
        <v>38.0</v>
      </c>
      <c r="M21" s="53" t="s">
        <v>140</v>
      </c>
      <c r="N21" s="53" t="s">
        <v>142</v>
      </c>
      <c r="O21" s="27">
        <v>0.0</v>
      </c>
      <c r="P21" s="23">
        <v>58100.0</v>
      </c>
    </row>
    <row r="22" ht="15.0" customHeight="1">
      <c r="K22" s="52">
        <v>13.0</v>
      </c>
      <c r="L22" s="7">
        <v>37.0</v>
      </c>
      <c r="M22" s="53" t="s">
        <v>140</v>
      </c>
      <c r="N22" s="53" t="s">
        <v>142</v>
      </c>
      <c r="O22" s="27">
        <v>2.0</v>
      </c>
      <c r="P22" s="23">
        <v>56000.0</v>
      </c>
    </row>
    <row r="23" ht="15.0" customHeight="1">
      <c r="K23" s="52">
        <v>14.0</v>
      </c>
      <c r="L23" s="7">
        <v>42.0</v>
      </c>
      <c r="M23" s="53" t="s">
        <v>140</v>
      </c>
      <c r="N23" s="53" t="s">
        <v>139</v>
      </c>
      <c r="O23" s="27">
        <v>2.0</v>
      </c>
      <c r="P23" s="23">
        <v>53400.0</v>
      </c>
    </row>
    <row r="24" ht="15.0" customHeight="1">
      <c r="K24" s="52">
        <v>15.0</v>
      </c>
      <c r="L24" s="7">
        <v>38.0</v>
      </c>
      <c r="M24" s="53" t="s">
        <v>140</v>
      </c>
      <c r="N24" s="53" t="s">
        <v>139</v>
      </c>
      <c r="O24" s="27">
        <v>2.0</v>
      </c>
      <c r="P24" s="23">
        <v>39000.0</v>
      </c>
    </row>
    <row r="25" ht="15.0" customHeight="1">
      <c r="K25" s="52">
        <v>16.0</v>
      </c>
      <c r="L25" s="7">
        <v>48.0</v>
      </c>
      <c r="M25" s="53" t="s">
        <v>138</v>
      </c>
      <c r="N25" s="53" t="s">
        <v>139</v>
      </c>
      <c r="O25" s="27">
        <v>1.0</v>
      </c>
      <c r="P25" s="23">
        <v>61500.0</v>
      </c>
    </row>
    <row r="26" ht="15.0" customHeight="1">
      <c r="K26" s="52">
        <v>17.0</v>
      </c>
      <c r="L26" s="7">
        <v>40.0</v>
      </c>
      <c r="M26" s="53" t="s">
        <v>138</v>
      </c>
      <c r="N26" s="53" t="s">
        <v>142</v>
      </c>
      <c r="O26" s="27">
        <v>0.0</v>
      </c>
      <c r="P26" s="23">
        <v>37700.0</v>
      </c>
    </row>
    <row r="27" ht="15.0" customHeight="1">
      <c r="K27" s="52">
        <v>18.0</v>
      </c>
      <c r="L27" s="7">
        <v>57.0</v>
      </c>
      <c r="M27" s="53" t="s">
        <v>140</v>
      </c>
      <c r="N27" s="53" t="s">
        <v>142</v>
      </c>
      <c r="O27" s="27">
        <v>2.0</v>
      </c>
      <c r="P27" s="23">
        <v>36700.0</v>
      </c>
    </row>
    <row r="28" ht="15.0" customHeight="1">
      <c r="K28" s="52">
        <v>19.0</v>
      </c>
      <c r="L28" s="7">
        <v>44.0</v>
      </c>
      <c r="M28" s="53" t="s">
        <v>138</v>
      </c>
      <c r="N28" s="53" t="s">
        <v>141</v>
      </c>
      <c r="O28" s="27">
        <v>2.0</v>
      </c>
      <c r="P28" s="23">
        <v>45200.0</v>
      </c>
    </row>
    <row r="29" ht="15.0" customHeight="1">
      <c r="K29" s="52">
        <v>20.0</v>
      </c>
      <c r="L29" s="7">
        <v>40.0</v>
      </c>
      <c r="M29" s="53" t="s">
        <v>138</v>
      </c>
      <c r="N29" s="53" t="s">
        <v>139</v>
      </c>
      <c r="O29" s="27">
        <v>0.0</v>
      </c>
      <c r="P29" s="23">
        <v>59000.0</v>
      </c>
    </row>
    <row r="30" ht="15.0" customHeight="1">
      <c r="K30" s="52">
        <v>21.0</v>
      </c>
      <c r="L30" s="7">
        <v>21.0</v>
      </c>
      <c r="M30" s="53" t="s">
        <v>140</v>
      </c>
      <c r="N30" s="53" t="s">
        <v>142</v>
      </c>
      <c r="O30" s="27">
        <v>2.0</v>
      </c>
      <c r="P30" s="23">
        <v>54300.0</v>
      </c>
    </row>
    <row r="31" ht="15.0" customHeight="1">
      <c r="K31" s="52">
        <v>22.0</v>
      </c>
      <c r="L31" s="7">
        <v>49.0</v>
      </c>
      <c r="M31" s="53" t="s">
        <v>138</v>
      </c>
      <c r="N31" s="53" t="s">
        <v>139</v>
      </c>
      <c r="O31" s="27">
        <v>1.0</v>
      </c>
      <c r="P31" s="23">
        <v>62100.0</v>
      </c>
    </row>
    <row r="32" ht="15.75" customHeight="1"/>
    <row r="33" ht="15.75" customHeight="1"/>
    <row r="34" ht="15.0" customHeight="1">
      <c r="M34" s="53"/>
      <c r="N34" s="53"/>
      <c r="O34" s="27"/>
      <c r="P34" s="23"/>
    </row>
    <row r="35" ht="15.0" customHeight="1">
      <c r="M35" s="53"/>
      <c r="N35" s="53"/>
      <c r="O35" s="27"/>
      <c r="P35" s="23"/>
    </row>
    <row r="36" ht="15.0" customHeight="1">
      <c r="M36" s="53"/>
      <c r="N36" s="53"/>
      <c r="O36" s="27"/>
      <c r="P36" s="23"/>
    </row>
    <row r="37" ht="15.0" customHeight="1">
      <c r="K37" s="2" t="s">
        <v>143</v>
      </c>
      <c r="M37" s="53"/>
      <c r="N37" s="53"/>
    </row>
    <row r="38" ht="15.75" customHeight="1"/>
    <row r="39" ht="15.75" customHeight="1"/>
    <row r="40" ht="15.75" customHeight="1"/>
    <row r="41" ht="15.75" customHeight="1"/>
    <row r="42" ht="15.75" customHeight="1"/>
    <row r="43" ht="15.0" customHeight="1">
      <c r="K43" s="2" t="s">
        <v>144</v>
      </c>
    </row>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0" customHeight="1">
      <c r="K60" s="53" t="s">
        <v>145</v>
      </c>
      <c r="M60" s="7" t="s">
        <v>146</v>
      </c>
      <c r="O60" s="2" t="s">
        <v>147</v>
      </c>
    </row>
    <row r="61" ht="15.0" customHeight="1">
      <c r="K61" s="53" t="s">
        <v>148</v>
      </c>
      <c r="M61" s="7" t="s">
        <v>149</v>
      </c>
    </row>
    <row r="62" ht="15.0" customHeight="1">
      <c r="K62" s="53" t="s">
        <v>150</v>
      </c>
      <c r="M62" s="7" t="s">
        <v>151</v>
      </c>
    </row>
    <row r="63" ht="15.0" customHeight="1">
      <c r="K63" s="53" t="s">
        <v>152</v>
      </c>
      <c r="M63" s="7" t="s">
        <v>153</v>
      </c>
      <c r="N63" s="22"/>
    </row>
    <row r="64" ht="15.0" customHeight="1">
      <c r="K64" s="53" t="s">
        <v>154</v>
      </c>
      <c r="M64" s="7" t="s">
        <v>155</v>
      </c>
      <c r="N64" s="22"/>
    </row>
    <row r="65" ht="15.0" customHeight="1">
      <c r="K65" s="53" t="s">
        <v>156</v>
      </c>
      <c r="M65" s="7" t="s">
        <v>157</v>
      </c>
      <c r="N65" s="22"/>
    </row>
    <row r="66" ht="15.0" customHeight="1">
      <c r="K66" s="53" t="s">
        <v>158</v>
      </c>
      <c r="M66" s="7" t="s">
        <v>159</v>
      </c>
      <c r="N66" s="22"/>
    </row>
    <row r="67" ht="15.0" customHeight="1">
      <c r="K67" s="53" t="s">
        <v>160</v>
      </c>
      <c r="M67" s="7" t="s">
        <v>161</v>
      </c>
      <c r="N67" s="22"/>
    </row>
    <row r="68" ht="15.0" customHeight="1">
      <c r="K68" s="53" t="s">
        <v>162</v>
      </c>
      <c r="M68" s="7" t="s">
        <v>163</v>
      </c>
      <c r="N68" s="22"/>
    </row>
    <row r="69" ht="15.0" customHeight="1">
      <c r="K69" s="53" t="s">
        <v>164</v>
      </c>
      <c r="M69" s="7" t="s">
        <v>165</v>
      </c>
      <c r="N69" s="22"/>
    </row>
    <row r="70" ht="15.0" customHeight="1">
      <c r="K70" s="53" t="s">
        <v>166</v>
      </c>
      <c r="N70" s="22"/>
    </row>
    <row r="71" ht="15.0" customHeight="1">
      <c r="K71" s="53" t="s">
        <v>167</v>
      </c>
      <c r="N71" s="22"/>
    </row>
    <row r="72" ht="15.0" customHeight="1">
      <c r="K72" s="53" t="s">
        <v>168</v>
      </c>
      <c r="N72" s="22"/>
    </row>
    <row r="73" ht="15.0" customHeight="1">
      <c r="K73" s="53" t="s">
        <v>169</v>
      </c>
      <c r="N73" s="22"/>
    </row>
    <row r="74" ht="15.0" customHeight="1">
      <c r="N74" s="22"/>
    </row>
    <row r="75" ht="15.0" customHeight="1">
      <c r="N75" s="22"/>
    </row>
    <row r="76" ht="15.75" customHeight="1"/>
    <row r="77" ht="15.75" customHeight="1"/>
    <row r="78" ht="15.75" customHeight="1"/>
    <row r="79" ht="15.75" customHeight="1"/>
    <row r="80" ht="15.0" customHeight="1">
      <c r="K80" s="52" t="s">
        <v>170</v>
      </c>
      <c r="L80" s="53" t="s">
        <v>171</v>
      </c>
      <c r="M80" s="7" t="s">
        <v>172</v>
      </c>
      <c r="O80" s="2" t="s">
        <v>173</v>
      </c>
    </row>
    <row r="81" ht="15.0" customHeight="1">
      <c r="K81" s="52">
        <v>1.0</v>
      </c>
      <c r="L81" s="7" t="s">
        <v>174</v>
      </c>
      <c r="M81" s="7" t="s">
        <v>175</v>
      </c>
    </row>
    <row r="82" ht="15.0" customHeight="1">
      <c r="K82" s="52">
        <v>2.0</v>
      </c>
      <c r="L82" s="7" t="s">
        <v>176</v>
      </c>
      <c r="M82" s="7" t="s">
        <v>177</v>
      </c>
    </row>
    <row r="83" ht="15.0" customHeight="1">
      <c r="K83" s="52">
        <v>3.0</v>
      </c>
      <c r="L83" s="7" t="s">
        <v>176</v>
      </c>
      <c r="M83" s="7" t="s">
        <v>175</v>
      </c>
    </row>
    <row r="84" ht="15.0" customHeight="1">
      <c r="K84" s="52">
        <v>4.0</v>
      </c>
      <c r="L84" s="7" t="s">
        <v>178</v>
      </c>
      <c r="M84" s="7" t="s">
        <v>179</v>
      </c>
    </row>
    <row r="85" ht="15.0" customHeight="1">
      <c r="K85" s="52">
        <v>5.0</v>
      </c>
      <c r="L85" s="7" t="s">
        <v>176</v>
      </c>
      <c r="M85" s="7" t="s">
        <v>180</v>
      </c>
    </row>
    <row r="86" ht="15.0" customHeight="1">
      <c r="K86" s="52">
        <v>6.0</v>
      </c>
      <c r="L86" s="7" t="s">
        <v>174</v>
      </c>
      <c r="M86" s="7" t="s">
        <v>180</v>
      </c>
    </row>
    <row r="87" ht="15.0" customHeight="1">
      <c r="K87" s="52">
        <v>7.0</v>
      </c>
      <c r="L87" s="7" t="s">
        <v>178</v>
      </c>
      <c r="M87" s="7" t="s">
        <v>181</v>
      </c>
    </row>
    <row r="88" ht="15.0" customHeight="1">
      <c r="K88" s="52">
        <v>8.0</v>
      </c>
      <c r="L88" s="7" t="s">
        <v>178</v>
      </c>
      <c r="M88" s="7" t="s">
        <v>175</v>
      </c>
    </row>
    <row r="89" ht="15.0" customHeight="1">
      <c r="K89" s="52">
        <v>9.0</v>
      </c>
      <c r="L89" s="7" t="s">
        <v>178</v>
      </c>
      <c r="M89" s="7" t="s">
        <v>181</v>
      </c>
    </row>
    <row r="90" ht="15.0" customHeight="1">
      <c r="K90" s="52">
        <v>10.0</v>
      </c>
      <c r="L90" s="7" t="s">
        <v>174</v>
      </c>
      <c r="M90" s="7" t="s">
        <v>180</v>
      </c>
    </row>
    <row r="91" ht="15.0" customHeight="1">
      <c r="K91" s="52">
        <v>11.0</v>
      </c>
      <c r="L91" s="7" t="s">
        <v>176</v>
      </c>
      <c r="M91" s="7" t="s">
        <v>182</v>
      </c>
    </row>
    <row r="92" ht="15.0" customHeight="1">
      <c r="K92" s="52">
        <v>12.0</v>
      </c>
      <c r="L92" s="7" t="s">
        <v>174</v>
      </c>
      <c r="M92" s="7" t="s">
        <v>181</v>
      </c>
    </row>
    <row r="93" ht="15.0" customHeight="1">
      <c r="K93" s="52">
        <v>13.0</v>
      </c>
      <c r="L93" s="7" t="s">
        <v>178</v>
      </c>
      <c r="M93" s="7" t="s">
        <v>177</v>
      </c>
    </row>
    <row r="94" ht="15.0" customHeight="1">
      <c r="K94" s="52">
        <v>14.0</v>
      </c>
      <c r="L94" s="7" t="s">
        <v>174</v>
      </c>
      <c r="M94" s="7" t="s">
        <v>179</v>
      </c>
    </row>
    <row r="95" ht="15.0" customHeight="1">
      <c r="K95" s="52">
        <v>15.0</v>
      </c>
      <c r="L95" s="7" t="s">
        <v>178</v>
      </c>
      <c r="M95" s="7" t="s">
        <v>175</v>
      </c>
    </row>
    <row r="96" ht="15.0" customHeight="1">
      <c r="K96" s="52">
        <v>16.0</v>
      </c>
      <c r="L96" s="7" t="s">
        <v>174</v>
      </c>
      <c r="M96" s="7" t="s">
        <v>180</v>
      </c>
    </row>
    <row r="97" ht="15.0" customHeight="1">
      <c r="K97" s="52">
        <v>17.0</v>
      </c>
      <c r="L97" s="7" t="s">
        <v>178</v>
      </c>
      <c r="M97" s="7" t="s">
        <v>183</v>
      </c>
    </row>
    <row r="98" ht="15.0" customHeight="1">
      <c r="K98" s="52">
        <v>18.0</v>
      </c>
      <c r="L98" s="7" t="s">
        <v>178</v>
      </c>
      <c r="M98" s="7" t="s">
        <v>179</v>
      </c>
    </row>
    <row r="99" ht="15.0" customHeight="1">
      <c r="K99" s="52">
        <v>19.0</v>
      </c>
      <c r="L99" s="7" t="s">
        <v>178</v>
      </c>
      <c r="M99" s="7" t="s">
        <v>179</v>
      </c>
    </row>
    <row r="100" ht="15.0" customHeight="1">
      <c r="K100" s="52">
        <v>20.0</v>
      </c>
      <c r="L100" s="7" t="s">
        <v>176</v>
      </c>
      <c r="M100" s="7" t="s">
        <v>183</v>
      </c>
    </row>
    <row r="101" ht="15.0" customHeight="1">
      <c r="K101" s="52">
        <v>21.0</v>
      </c>
      <c r="L101" s="7" t="s">
        <v>174</v>
      </c>
      <c r="M101" s="7" t="s">
        <v>182</v>
      </c>
    </row>
    <row r="102" ht="15.0" customHeight="1">
      <c r="K102" s="52">
        <v>22.0</v>
      </c>
      <c r="L102" s="7" t="s">
        <v>174</v>
      </c>
      <c r="M102" s="7" t="s">
        <v>181</v>
      </c>
    </row>
    <row r="103" ht="15.0" customHeight="1">
      <c r="K103" s="52">
        <v>23.0</v>
      </c>
      <c r="L103" s="7" t="s">
        <v>174</v>
      </c>
      <c r="M103" s="7" t="s">
        <v>182</v>
      </c>
    </row>
    <row r="104" ht="15.0" customHeight="1">
      <c r="K104" s="52">
        <v>24.0</v>
      </c>
      <c r="L104" s="7" t="s">
        <v>174</v>
      </c>
      <c r="M104" s="7" t="s">
        <v>182</v>
      </c>
    </row>
    <row r="105" ht="15.0" customHeight="1">
      <c r="B105" s="2"/>
      <c r="K105" s="52">
        <v>25.0</v>
      </c>
      <c r="L105" s="7" t="s">
        <v>174</v>
      </c>
      <c r="M105" s="7" t="s">
        <v>175</v>
      </c>
    </row>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Return to List of Topics Sheet" location="'List of Topics'!A1" ref="J1"/>
  </hyperlinks>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43"/>
    <col customWidth="1" min="2" max="10" width="8.86"/>
    <col customWidth="1" min="11" max="11" width="14.43"/>
    <col customWidth="1" min="12" max="28" width="8.86"/>
    <col customWidth="1" min="29" max="29" width="14.43"/>
    <col customWidth="1" min="30" max="34" width="8.86"/>
  </cols>
  <sheetData>
    <row r="1" ht="15.0" customHeight="1">
      <c r="A1" s="1"/>
      <c r="J1" s="3" t="s">
        <v>65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0" customHeight="1">
      <c r="K30" s="7" t="s">
        <v>184</v>
      </c>
      <c r="L30" s="23">
        <v>50.0</v>
      </c>
      <c r="AC30" s="7" t="s">
        <v>184</v>
      </c>
      <c r="AD30" s="23">
        <v>50.0</v>
      </c>
    </row>
    <row r="31" ht="15.0" customHeight="1">
      <c r="K31" s="7" t="s">
        <v>185</v>
      </c>
      <c r="L31" s="23">
        <v>2.0</v>
      </c>
      <c r="AC31" s="7" t="s">
        <v>185</v>
      </c>
      <c r="AD31" s="23">
        <v>2.0</v>
      </c>
    </row>
    <row r="32" ht="15.75" customHeight="1"/>
    <row r="33" ht="15.0" customHeight="1">
      <c r="K33" s="7" t="s">
        <v>125</v>
      </c>
      <c r="L33" s="27" t="s">
        <v>110</v>
      </c>
      <c r="M33" s="27" t="s">
        <v>111</v>
      </c>
      <c r="N33" s="27" t="s">
        <v>112</v>
      </c>
      <c r="O33" s="27" t="s">
        <v>186</v>
      </c>
      <c r="AC33" s="7" t="s">
        <v>125</v>
      </c>
      <c r="AD33" s="27" t="s">
        <v>110</v>
      </c>
      <c r="AE33" s="27" t="s">
        <v>111</v>
      </c>
      <c r="AF33" s="27" t="s">
        <v>112</v>
      </c>
      <c r="AG33" s="27" t="s">
        <v>186</v>
      </c>
    </row>
    <row r="34" ht="15.0" customHeight="1">
      <c r="K34" s="7" t="s">
        <v>187</v>
      </c>
      <c r="L34" s="7">
        <v>224.0</v>
      </c>
      <c r="M34" s="7">
        <v>194.0</v>
      </c>
      <c r="N34" s="7">
        <v>228.0</v>
      </c>
      <c r="O34" s="7">
        <v>258.0</v>
      </c>
      <c r="AC34" s="7" t="s">
        <v>187</v>
      </c>
      <c r="AD34" s="7">
        <v>224.0</v>
      </c>
      <c r="AE34" s="7">
        <v>194.0</v>
      </c>
      <c r="AF34" s="7">
        <v>228.0</v>
      </c>
      <c r="AG34" s="7">
        <v>258.0</v>
      </c>
    </row>
    <row r="35" ht="15.0" customHeight="1">
      <c r="K35" s="7" t="s">
        <v>188</v>
      </c>
      <c r="L35" s="54"/>
      <c r="M35" s="54"/>
      <c r="N35" s="54"/>
      <c r="O35" s="54"/>
      <c r="AC35" s="7" t="s">
        <v>188</v>
      </c>
      <c r="AD35" s="23">
        <f t="shared" ref="AD35:AG35" si="1">$AD$30+$AD$31*AD34</f>
        <v>498</v>
      </c>
      <c r="AE35" s="23">
        <f t="shared" si="1"/>
        <v>438</v>
      </c>
      <c r="AF35" s="23">
        <f t="shared" si="1"/>
        <v>506</v>
      </c>
      <c r="AG35" s="23">
        <f t="shared" si="1"/>
        <v>566</v>
      </c>
    </row>
    <row r="36" ht="15.75" customHeight="1"/>
    <row r="37" ht="15.0" customHeight="1">
      <c r="K37" s="7" t="s">
        <v>189</v>
      </c>
    </row>
    <row r="38" ht="15.75" customHeight="1"/>
    <row r="39" ht="15.0" customHeight="1">
      <c r="M39" s="7" t="s">
        <v>127</v>
      </c>
      <c r="AE39" s="7" t="s">
        <v>127</v>
      </c>
    </row>
    <row r="40" ht="15.0" customHeight="1">
      <c r="M40" s="7">
        <v>50.0</v>
      </c>
      <c r="N40" s="7">
        <v>100.0</v>
      </c>
      <c r="O40" s="7">
        <v>150.0</v>
      </c>
      <c r="P40" s="7">
        <v>200.0</v>
      </c>
      <c r="AE40" s="7">
        <v>50.0</v>
      </c>
      <c r="AF40" s="7">
        <v>100.0</v>
      </c>
      <c r="AG40" s="7">
        <v>150.0</v>
      </c>
      <c r="AH40" s="7">
        <v>200.0</v>
      </c>
    </row>
    <row r="41" ht="15.0" customHeight="1">
      <c r="K41" s="7" t="s">
        <v>190</v>
      </c>
      <c r="L41" s="47">
        <v>3.25</v>
      </c>
      <c r="M41" s="55"/>
      <c r="N41" s="55"/>
      <c r="O41" s="55"/>
      <c r="P41" s="55"/>
      <c r="Q41" s="47"/>
      <c r="R41" s="47"/>
      <c r="S41" s="47"/>
      <c r="T41" s="47"/>
      <c r="U41" s="47"/>
      <c r="V41" s="47"/>
      <c r="W41" s="47"/>
      <c r="AC41" s="7" t="s">
        <v>190</v>
      </c>
      <c r="AD41" s="47">
        <v>3.25</v>
      </c>
      <c r="AE41" s="56">
        <f t="shared" ref="AE41:AH41" si="2">$AD41*AE$40</f>
        <v>162.5</v>
      </c>
      <c r="AF41" s="57">
        <f t="shared" si="2"/>
        <v>325</v>
      </c>
      <c r="AG41" s="57">
        <f t="shared" si="2"/>
        <v>487.5</v>
      </c>
      <c r="AH41" s="58">
        <f t="shared" si="2"/>
        <v>650</v>
      </c>
    </row>
    <row r="42" ht="15.0" customHeight="1">
      <c r="L42" s="47">
        <v>3.5</v>
      </c>
      <c r="M42" s="55"/>
      <c r="N42" s="55"/>
      <c r="O42" s="55"/>
      <c r="P42" s="55"/>
      <c r="Q42" s="47"/>
      <c r="R42" s="47"/>
      <c r="S42" s="47"/>
      <c r="T42" s="47"/>
      <c r="U42" s="47"/>
      <c r="V42" s="47"/>
      <c r="W42" s="47"/>
      <c r="AD42" s="47">
        <v>3.5</v>
      </c>
      <c r="AE42" s="59">
        <f t="shared" ref="AE42:AH42" si="3">$AD42*AE$40</f>
        <v>175</v>
      </c>
      <c r="AF42" s="47">
        <f t="shared" si="3"/>
        <v>350</v>
      </c>
      <c r="AG42" s="47">
        <f t="shared" si="3"/>
        <v>525</v>
      </c>
      <c r="AH42" s="60">
        <f t="shared" si="3"/>
        <v>700</v>
      </c>
    </row>
    <row r="43" ht="15.0" customHeight="1">
      <c r="L43" s="47">
        <v>3.75</v>
      </c>
      <c r="M43" s="55"/>
      <c r="N43" s="55"/>
      <c r="O43" s="55"/>
      <c r="P43" s="55"/>
      <c r="Q43" s="47"/>
      <c r="R43" s="47"/>
      <c r="S43" s="47"/>
      <c r="T43" s="47"/>
      <c r="U43" s="47"/>
      <c r="V43" s="47"/>
      <c r="W43" s="47"/>
      <c r="AD43" s="47">
        <v>3.75</v>
      </c>
      <c r="AE43" s="59">
        <f t="shared" ref="AE43:AH43" si="4">$AD43*AE$40</f>
        <v>187.5</v>
      </c>
      <c r="AF43" s="47">
        <f t="shared" si="4"/>
        <v>375</v>
      </c>
      <c r="AG43" s="47">
        <f t="shared" si="4"/>
        <v>562.5</v>
      </c>
      <c r="AH43" s="60">
        <f t="shared" si="4"/>
        <v>750</v>
      </c>
    </row>
    <row r="44" ht="15.0" customHeight="1">
      <c r="L44" s="47">
        <v>4.0</v>
      </c>
      <c r="M44" s="55"/>
      <c r="N44" s="55"/>
      <c r="O44" s="55"/>
      <c r="P44" s="55"/>
      <c r="Q44" s="47"/>
      <c r="R44" s="47"/>
      <c r="S44" s="47"/>
      <c r="T44" s="47"/>
      <c r="U44" s="47"/>
      <c r="V44" s="47"/>
      <c r="W44" s="47"/>
      <c r="AD44" s="47">
        <v>4.0</v>
      </c>
      <c r="AE44" s="59">
        <f t="shared" ref="AE44:AH44" si="5">$AD44*AE$40</f>
        <v>200</v>
      </c>
      <c r="AF44" s="47">
        <f t="shared" si="5"/>
        <v>400</v>
      </c>
      <c r="AG44" s="47">
        <f t="shared" si="5"/>
        <v>600</v>
      </c>
      <c r="AH44" s="60">
        <f t="shared" si="5"/>
        <v>800</v>
      </c>
    </row>
    <row r="45" ht="15.0" customHeight="1">
      <c r="L45" s="47">
        <v>4.25</v>
      </c>
      <c r="M45" s="55"/>
      <c r="N45" s="55"/>
      <c r="O45" s="55"/>
      <c r="P45" s="55"/>
      <c r="Q45" s="47"/>
      <c r="R45" s="47"/>
      <c r="S45" s="47"/>
      <c r="T45" s="47"/>
      <c r="U45" s="47"/>
      <c r="V45" s="47"/>
      <c r="W45" s="47"/>
      <c r="AD45" s="47">
        <v>4.25</v>
      </c>
      <c r="AE45" s="61">
        <f t="shared" ref="AE45:AH45" si="6">$AD45*AE$40</f>
        <v>212.5</v>
      </c>
      <c r="AF45" s="62">
        <f t="shared" si="6"/>
        <v>425</v>
      </c>
      <c r="AG45" s="62">
        <f t="shared" si="6"/>
        <v>637.5</v>
      </c>
      <c r="AH45" s="63">
        <f t="shared" si="6"/>
        <v>850</v>
      </c>
    </row>
    <row r="46" ht="15.75" customHeight="1"/>
    <row r="47" ht="15.75" customHeight="1"/>
    <row r="48" ht="15.75" customHeight="1"/>
    <row r="49" ht="15.75" customHeight="1"/>
    <row r="50" ht="15.0" customHeight="1">
      <c r="B50" s="2"/>
    </row>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Return to List of Topics Sheet" location="'List of Topics'!A1" ref="J1"/>
  </hyperlinks>
  <printOptions/>
  <pageMargins bottom="0.75" footer="0.0" header="0.0" left="0.7" right="0.7" top="0.75"/>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43"/>
    <col customWidth="1" min="2" max="26" width="8.86"/>
  </cols>
  <sheetData>
    <row r="1" ht="15.0" customHeight="1">
      <c r="A1" s="1"/>
      <c r="J1" s="3" t="s">
        <v>65</v>
      </c>
    </row>
    <row r="3" ht="15.0" customHeight="1">
      <c r="K3" s="2" t="s">
        <v>191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0" customHeight="1">
      <c r="B52" s="2"/>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Return to List of Topics Sheet" location="'List of Topics'!A1" ref="J1"/>
  </hyperlinks>
  <printOptions/>
  <pageMargins bottom="0.75" footer="0.0" header="0.0" left="0.7" right="0.7" top="0.75"/>
  <pageSetup orientation="portrait"/>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43"/>
    <col customWidth="1" min="2" max="26" width="8.86"/>
  </cols>
  <sheetData>
    <row r="1" ht="15.0" customHeight="1">
      <c r="A1" s="1"/>
      <c r="J1" s="3" t="s">
        <v>65</v>
      </c>
    </row>
    <row r="3" ht="15.0" customHeight="1">
      <c r="K3" s="2" t="s">
        <v>192</v>
      </c>
    </row>
    <row r="9" ht="15.0" customHeight="1">
      <c r="K9" s="2" t="s">
        <v>193</v>
      </c>
    </row>
    <row r="18" ht="15.0" customHeight="1"/>
    <row r="19" ht="15.0" customHeight="1">
      <c r="K19" s="64">
        <v>51.0</v>
      </c>
      <c r="L19" s="65">
        <v>94.0</v>
      </c>
      <c r="M19" s="65">
        <v>15.0</v>
      </c>
      <c r="N19" s="65">
        <v>7.0</v>
      </c>
      <c r="O19" s="19"/>
    </row>
    <row r="20" ht="15.0" customHeight="1">
      <c r="K20" s="66">
        <v>37.0</v>
      </c>
      <c r="L20" s="7">
        <v>6.0</v>
      </c>
      <c r="M20" s="7">
        <v>2.0</v>
      </c>
      <c r="N20" s="7">
        <v>41.0</v>
      </c>
      <c r="O20" s="19"/>
    </row>
    <row r="21" ht="15.0" customHeight="1">
      <c r="K21" s="66">
        <v>13.0</v>
      </c>
      <c r="L21" s="7">
        <v>83.0</v>
      </c>
      <c r="M21" s="7">
        <v>29.0</v>
      </c>
      <c r="N21" s="7">
        <v>88.0</v>
      </c>
      <c r="O21" s="19"/>
    </row>
    <row r="22" ht="15.0" customHeight="1">
      <c r="K22" s="66">
        <v>73.0</v>
      </c>
      <c r="L22" s="7">
        <v>64.0</v>
      </c>
      <c r="M22" s="7">
        <v>46.0</v>
      </c>
      <c r="N22" s="7">
        <v>32.0</v>
      </c>
      <c r="O22" s="19"/>
    </row>
    <row r="23" ht="15.0" customHeight="1">
      <c r="K23" s="66">
        <v>38.0</v>
      </c>
      <c r="L23" s="7">
        <v>11.0</v>
      </c>
      <c r="M23" s="7">
        <v>3.0</v>
      </c>
      <c r="N23" s="7">
        <v>80.0</v>
      </c>
      <c r="O23" s="19"/>
    </row>
    <row r="24" ht="15.0" customHeight="1">
      <c r="K24" s="19"/>
      <c r="L24" s="19"/>
      <c r="M24" s="19"/>
      <c r="N24" s="19"/>
      <c r="O24" s="67"/>
    </row>
    <row r="25" ht="15.75" customHeight="1"/>
    <row r="26" ht="15.75" customHeight="1"/>
    <row r="27" ht="15.75" customHeight="1"/>
    <row r="28" ht="15.0" customHeight="1">
      <c r="K28" s="2" t="s">
        <v>194</v>
      </c>
    </row>
    <row r="29" ht="15.75" customHeight="1"/>
    <row r="30" ht="15.75" customHeight="1"/>
    <row r="31" ht="15.75" customHeight="1"/>
    <row r="32" ht="15.75" customHeight="1"/>
    <row r="33" ht="15.75" customHeight="1"/>
    <row r="34" ht="15.75" customHeight="1"/>
    <row r="35" ht="15.75" customHeight="1"/>
    <row r="36" ht="15.0" customHeight="1">
      <c r="B36" s="2"/>
    </row>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Return to List of Topics Sheet" location="'List of Topics'!A1" ref="J1"/>
  </hyperlinks>
  <printOptions/>
  <pageMargins bottom="0.75" footer="0.0" header="0.0" left="0.7" right="0.7" top="0.75"/>
  <pageSetup orientation="portrait"/>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43"/>
    <col customWidth="1" min="2" max="26" width="8.86"/>
  </cols>
  <sheetData>
    <row r="1" ht="15.0" customHeight="1">
      <c r="A1" s="1"/>
      <c r="J1" s="3" t="s">
        <v>65</v>
      </c>
    </row>
    <row r="3" ht="15.0" customHeight="1">
      <c r="K3" s="2" t="s">
        <v>195</v>
      </c>
    </row>
    <row r="21" ht="15.75" customHeight="1"/>
    <row r="22" ht="15.75" customHeight="1"/>
    <row r="23" ht="15.75" customHeight="1"/>
    <row r="24" ht="15.75" customHeight="1"/>
    <row r="25" ht="15.75" customHeight="1"/>
    <row r="26" ht="15.75" customHeight="1"/>
    <row r="27" ht="15.0" customHeight="1">
      <c r="K27" s="2" t="s">
        <v>196</v>
      </c>
    </row>
    <row r="28" ht="15.75" customHeight="1"/>
    <row r="29" ht="15.75" customHeight="1"/>
    <row r="30" ht="15.75" customHeight="1"/>
    <row r="31" ht="15.75" customHeight="1"/>
    <row r="32" ht="15.75" customHeight="1"/>
    <row r="33" ht="15.0" customHeight="1">
      <c r="K33" s="19">
        <v>71.0</v>
      </c>
      <c r="L33" s="19">
        <v>31.0</v>
      </c>
      <c r="M33" s="19">
        <v>9.0</v>
      </c>
      <c r="N33" s="19">
        <v>69.0</v>
      </c>
      <c r="O33" s="19">
        <v>5.0</v>
      </c>
    </row>
    <row r="34" ht="15.0" customHeight="1">
      <c r="K34" s="19">
        <v>15.0</v>
      </c>
      <c r="L34" s="19">
        <v>74.0</v>
      </c>
      <c r="M34" s="19">
        <v>46.0</v>
      </c>
      <c r="N34" s="19">
        <v>84.0</v>
      </c>
      <c r="O34" s="19">
        <v>27.0</v>
      </c>
    </row>
    <row r="35" ht="15.0" customHeight="1">
      <c r="K35" s="19">
        <v>14.0</v>
      </c>
      <c r="L35" s="19">
        <v>49.0</v>
      </c>
      <c r="M35" s="19">
        <v>25.0</v>
      </c>
      <c r="N35" s="19">
        <v>38.0</v>
      </c>
      <c r="O35" s="19">
        <v>83.0</v>
      </c>
    </row>
    <row r="36" ht="15.0" customHeight="1">
      <c r="K36" s="19">
        <v>40.0</v>
      </c>
      <c r="L36" s="19">
        <v>43.0</v>
      </c>
      <c r="M36" s="19">
        <v>20.0</v>
      </c>
      <c r="N36" s="19">
        <v>75.0</v>
      </c>
      <c r="O36" s="19">
        <v>83.0</v>
      </c>
    </row>
    <row r="37" ht="15.0" customHeight="1">
      <c r="K37" s="19">
        <v>28.0</v>
      </c>
      <c r="L37" s="19">
        <v>72.0</v>
      </c>
      <c r="M37" s="19">
        <v>30.0</v>
      </c>
      <c r="N37" s="19">
        <v>92.0</v>
      </c>
      <c r="O37" s="19">
        <v>75.0</v>
      </c>
    </row>
    <row r="38" ht="15.0" customHeight="1">
      <c r="K38" s="19">
        <v>41.0</v>
      </c>
      <c r="L38" s="19">
        <v>56.0</v>
      </c>
      <c r="M38" s="19">
        <v>90.0</v>
      </c>
      <c r="N38" s="19">
        <v>89.0</v>
      </c>
      <c r="O38" s="19">
        <v>73.0</v>
      </c>
    </row>
    <row r="39" ht="15.0" customHeight="1">
      <c r="K39" s="19">
        <v>28.0</v>
      </c>
      <c r="L39" s="19">
        <v>81.0</v>
      </c>
      <c r="M39" s="19">
        <v>43.0</v>
      </c>
      <c r="N39" s="19">
        <v>81.0</v>
      </c>
      <c r="O39" s="19">
        <v>61.0</v>
      </c>
    </row>
    <row r="40" ht="15.75" customHeight="1"/>
    <row r="41" ht="15.75" customHeight="1"/>
    <row r="42" ht="15.75" customHeight="1"/>
    <row r="43" ht="15.0" customHeight="1">
      <c r="K43" s="2" t="s">
        <v>197</v>
      </c>
    </row>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0" customHeight="1">
      <c r="K58" s="2" t="s">
        <v>198</v>
      </c>
    </row>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0" customHeight="1">
      <c r="K69" s="7" t="s">
        <v>125</v>
      </c>
      <c r="L69" s="27" t="s">
        <v>199</v>
      </c>
      <c r="M69" s="27" t="s">
        <v>200</v>
      </c>
      <c r="N69" s="27" t="s">
        <v>128</v>
      </c>
    </row>
    <row r="70" ht="15.0" customHeight="1">
      <c r="K70" s="8" t="s">
        <v>110</v>
      </c>
      <c r="L70" s="68">
        <v>100.0</v>
      </c>
      <c r="M70" s="69">
        <v>1.25</v>
      </c>
      <c r="N70" s="70">
        <f t="shared" ref="N70:N75" si="1">L70*M70</f>
        <v>125</v>
      </c>
    </row>
    <row r="71" ht="15.0" customHeight="1">
      <c r="K71" s="8" t="s">
        <v>111</v>
      </c>
      <c r="L71" s="68">
        <v>150.0</v>
      </c>
      <c r="M71" s="69">
        <v>1.25</v>
      </c>
      <c r="N71" s="70">
        <f t="shared" si="1"/>
        <v>187.5</v>
      </c>
    </row>
    <row r="72" ht="15.0" customHeight="1">
      <c r="K72" s="8" t="s">
        <v>112</v>
      </c>
      <c r="L72" s="68">
        <v>200.0</v>
      </c>
      <c r="M72" s="69">
        <v>1.4</v>
      </c>
      <c r="N72" s="70">
        <f t="shared" si="1"/>
        <v>280</v>
      </c>
    </row>
    <row r="73" ht="15.0" customHeight="1">
      <c r="K73" s="8" t="s">
        <v>186</v>
      </c>
      <c r="L73" s="68">
        <v>230.0</v>
      </c>
      <c r="M73" s="69">
        <v>1.4</v>
      </c>
      <c r="N73" s="70">
        <f t="shared" si="1"/>
        <v>322</v>
      </c>
    </row>
    <row r="74" ht="15.0" customHeight="1">
      <c r="K74" s="8" t="s">
        <v>201</v>
      </c>
      <c r="L74" s="68">
        <v>200.0</v>
      </c>
      <c r="M74" s="69">
        <v>1.5</v>
      </c>
      <c r="N74" s="70">
        <f t="shared" si="1"/>
        <v>300</v>
      </c>
    </row>
    <row r="75" ht="15.0" customHeight="1">
      <c r="K75" s="8" t="s">
        <v>129</v>
      </c>
      <c r="L75" s="68">
        <v>300.0</v>
      </c>
      <c r="M75" s="69">
        <v>1.5</v>
      </c>
      <c r="N75" s="70">
        <f t="shared" si="1"/>
        <v>450</v>
      </c>
    </row>
    <row r="76" ht="15.0" customHeight="1">
      <c r="K76" s="7" t="s">
        <v>113</v>
      </c>
      <c r="L76" s="71">
        <f>SUM(L70:L75)</f>
        <v>1180</v>
      </c>
      <c r="N76" s="72">
        <f>SUM(N70:N75)</f>
        <v>1664.5</v>
      </c>
    </row>
    <row r="77" ht="15.75" customHeight="1"/>
    <row r="78" ht="15.75" customHeight="1"/>
    <row r="79" ht="15.0" customHeight="1">
      <c r="K79" s="2" t="s">
        <v>202</v>
      </c>
    </row>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0" customHeight="1">
      <c r="K101" s="2"/>
    </row>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0" customHeight="1">
      <c r="B145" s="2"/>
    </row>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Return to List of Topics Sheet" location="'List of Topics'!A1" ref="J1"/>
  </hyperlinks>
  <printOptions/>
  <pageMargins bottom="0.75" footer="0.0" header="0.0" left="0.7" right="0.7" top="0.75"/>
  <pageSetup orientation="portrait"/>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43"/>
    <col customWidth="1" min="2" max="10" width="8.86"/>
    <col customWidth="1" min="11" max="11" width="38.43"/>
    <col customWidth="1" min="12" max="12" width="12.0"/>
    <col customWidth="1" min="13" max="26" width="8.86"/>
  </cols>
  <sheetData>
    <row r="1" ht="15.0" customHeight="1">
      <c r="A1" s="1"/>
      <c r="J1" s="3" t="s">
        <v>65</v>
      </c>
    </row>
    <row r="3" ht="15.0" customHeight="1">
      <c r="K3" s="2" t="s">
        <v>203</v>
      </c>
      <c r="M3" s="29"/>
    </row>
    <row r="4" ht="15.0" customHeight="1">
      <c r="M4" s="29"/>
    </row>
    <row r="5" ht="15.0" customHeight="1">
      <c r="M5" s="29"/>
    </row>
    <row r="6" ht="15.0" customHeight="1">
      <c r="M6" s="29"/>
    </row>
    <row r="7" ht="15.0" customHeight="1">
      <c r="M7" s="29"/>
    </row>
    <row r="8" ht="15.0" customHeight="1">
      <c r="M8" s="29"/>
    </row>
    <row r="9" ht="15.0" customHeight="1">
      <c r="M9" s="29"/>
    </row>
    <row r="10" ht="15.0" customHeight="1">
      <c r="M10" s="29"/>
    </row>
    <row r="11" ht="15.0" customHeight="1">
      <c r="M11" s="29"/>
    </row>
    <row r="12" ht="15.0" customHeight="1">
      <c r="M12" s="29"/>
    </row>
    <row r="13" ht="15.0" customHeight="1">
      <c r="K13" s="2" t="s">
        <v>204</v>
      </c>
      <c r="M13" s="29"/>
    </row>
    <row r="14" ht="15.0" customHeight="1">
      <c r="K14" s="7" t="s">
        <v>205</v>
      </c>
      <c r="L14" s="73">
        <v>0.1</v>
      </c>
    </row>
    <row r="15" ht="15.0" customHeight="1">
      <c r="K15" s="7" t="s">
        <v>206</v>
      </c>
      <c r="L15" s="73">
        <v>0.15</v>
      </c>
    </row>
    <row r="16" ht="15.0" customHeight="1">
      <c r="K16" s="53" t="s">
        <v>207</v>
      </c>
      <c r="L16" s="73">
        <v>0.25</v>
      </c>
    </row>
    <row r="17" ht="15.0" customHeight="1">
      <c r="K17" s="29" t="s">
        <v>208</v>
      </c>
      <c r="L17" s="74">
        <v>100000.0</v>
      </c>
    </row>
    <row r="19" ht="15.0" customHeight="1">
      <c r="K19" s="29" t="s">
        <v>209</v>
      </c>
      <c r="L19" s="75">
        <v>60.0</v>
      </c>
    </row>
    <row r="20" ht="15.0" customHeight="1">
      <c r="K20" s="7" t="s">
        <v>210</v>
      </c>
      <c r="L20" s="76">
        <v>0.6</v>
      </c>
    </row>
    <row r="21" ht="15.0" customHeight="1">
      <c r="K21" s="29" t="s">
        <v>211</v>
      </c>
      <c r="L21" s="73">
        <f>0.6*L19</f>
        <v>36</v>
      </c>
    </row>
    <row r="22" ht="15.0" customHeight="1">
      <c r="K22" s="2"/>
      <c r="L22" s="29"/>
    </row>
    <row r="23" ht="15.0" customHeight="1">
      <c r="K23" s="29" t="s">
        <v>212</v>
      </c>
      <c r="L23" s="76">
        <v>0.03</v>
      </c>
    </row>
    <row r="24" ht="15.0" customHeight="1">
      <c r="K24" s="29" t="s">
        <v>213</v>
      </c>
      <c r="L24" s="29">
        <f>L17*L23</f>
        <v>3000</v>
      </c>
    </row>
    <row r="25" ht="15.75" customHeight="1"/>
    <row r="26" ht="15.0" customHeight="1">
      <c r="K26" s="29" t="s">
        <v>214</v>
      </c>
      <c r="L26" s="75">
        <f>L24*L19</f>
        <v>180000</v>
      </c>
    </row>
    <row r="27" ht="15.0" customHeight="1">
      <c r="K27" s="53" t="s">
        <v>215</v>
      </c>
      <c r="L27" s="75">
        <v>20000.0</v>
      </c>
    </row>
    <row r="28" ht="15.0" customHeight="1">
      <c r="K28" s="53" t="s">
        <v>216</v>
      </c>
      <c r="L28" s="75">
        <f>L17*L16</f>
        <v>25000</v>
      </c>
    </row>
    <row r="29" ht="15.0" customHeight="1">
      <c r="K29" s="53" t="s">
        <v>217</v>
      </c>
      <c r="L29" s="75">
        <f>L24*L21</f>
        <v>108000</v>
      </c>
    </row>
    <row r="30" ht="15.0" customHeight="1">
      <c r="K30" s="53" t="s">
        <v>188</v>
      </c>
      <c r="L30" s="75">
        <f>SUM(L27:L29)</f>
        <v>153000</v>
      </c>
    </row>
    <row r="31" ht="15.0" customHeight="1">
      <c r="K31" s="29" t="s">
        <v>218</v>
      </c>
      <c r="L31" s="75">
        <f>L26-L30</f>
        <v>27000</v>
      </c>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0" customHeight="1">
      <c r="K61" s="2"/>
    </row>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0" customHeight="1">
      <c r="B74" s="2"/>
    </row>
    <row r="75" ht="15.75" customHeight="1"/>
    <row r="76" ht="15.75" customHeight="1"/>
    <row r="77" ht="15.0" customHeight="1">
      <c r="B77" s="51"/>
    </row>
    <row r="78" ht="15.0" customHeight="1">
      <c r="B78" s="51"/>
    </row>
    <row r="79" ht="15.0" customHeight="1">
      <c r="B79" s="51"/>
    </row>
    <row r="80" ht="15.0" customHeight="1">
      <c r="B80" s="51"/>
    </row>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Return to List of Topics Sheet" location="'List of Topics'!A1" ref="J1"/>
  </hyperlinks>
  <printOptions/>
  <pageMargins bottom="0.75" footer="0.0" header="0.0" left="0.7" right="0.7" top="0.75"/>
  <pageSetup orientation="portrait"/>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43"/>
    <col customWidth="1" min="2" max="26" width="8.86"/>
  </cols>
  <sheetData>
    <row r="1" ht="15.0" customHeight="1">
      <c r="A1" s="1"/>
      <c r="J1" s="3" t="s">
        <v>65</v>
      </c>
    </row>
    <row r="3" ht="15.0" customHeight="1">
      <c r="K3" s="2" t="s">
        <v>219</v>
      </c>
    </row>
    <row r="15" ht="15.0" customHeight="1">
      <c r="K15" s="27" t="s">
        <v>220</v>
      </c>
      <c r="L15" s="27" t="s">
        <v>221</v>
      </c>
      <c r="M15" s="27" t="s">
        <v>222</v>
      </c>
    </row>
    <row r="16" ht="15.0" customHeight="1">
      <c r="K16" s="7">
        <v>10.0</v>
      </c>
      <c r="L16" s="7">
        <v>6.0</v>
      </c>
      <c r="M16" s="7">
        <v>5.0</v>
      </c>
    </row>
    <row r="17" ht="15.0" customHeight="1">
      <c r="K17" s="7">
        <v>5.0</v>
      </c>
      <c r="L17" s="7">
        <v>11.0</v>
      </c>
      <c r="M17" s="7">
        <v>7.0</v>
      </c>
    </row>
    <row r="18" ht="15.0" customHeight="1">
      <c r="K18" s="7">
        <v>13.0</v>
      </c>
      <c r="L18" s="7">
        <v>10.0</v>
      </c>
      <c r="M18" s="7">
        <v>6.0</v>
      </c>
    </row>
    <row r="19" ht="15.0" customHeight="1">
      <c r="K19" s="7">
        <v>2.0</v>
      </c>
      <c r="L19" s="7">
        <v>15.0</v>
      </c>
      <c r="M19" s="7">
        <v>19.0</v>
      </c>
    </row>
    <row r="20" ht="15.0" customHeight="1">
      <c r="K20" s="7">
        <v>9.0</v>
      </c>
      <c r="L20" s="7">
        <v>5.0</v>
      </c>
      <c r="M20" s="7">
        <v>20.0</v>
      </c>
    </row>
    <row r="21" ht="15.0" customHeight="1">
      <c r="K21" s="7">
        <v>18.0</v>
      </c>
      <c r="L21" s="7">
        <v>16.0</v>
      </c>
      <c r="M21" s="7">
        <v>19.0</v>
      </c>
    </row>
    <row r="22" ht="15.0" customHeight="1">
      <c r="K22" s="7">
        <v>18.0</v>
      </c>
      <c r="L22" s="7">
        <v>15.0</v>
      </c>
      <c r="M22" s="7">
        <v>1.0</v>
      </c>
    </row>
    <row r="23" ht="15.0" customHeight="1">
      <c r="K23" s="7">
        <v>2.0</v>
      </c>
      <c r="L23" s="7">
        <v>19.0</v>
      </c>
      <c r="M23" s="7">
        <v>10.0</v>
      </c>
    </row>
    <row r="24" ht="15.0" customHeight="1">
      <c r="K24" s="7">
        <v>18.0</v>
      </c>
      <c r="L24" s="7">
        <v>14.0</v>
      </c>
      <c r="M24" s="7">
        <v>6.0</v>
      </c>
    </row>
    <row r="25" ht="15.75" customHeight="1"/>
    <row r="26" ht="15.75" customHeight="1"/>
    <row r="27" ht="15.75" customHeight="1"/>
    <row r="28" ht="15.75" customHeight="1"/>
    <row r="29" ht="15.75" customHeight="1"/>
    <row r="30" ht="15.75" customHeight="1"/>
    <row r="31" ht="15.75" customHeight="1"/>
    <row r="32" ht="15.0" customHeight="1">
      <c r="B32" s="2"/>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Return to List of Topics Sheet" location="'List of Topics'!A1" ref="J1"/>
  </hyperlinks>
  <printOptions/>
  <pageMargins bottom="0.75" footer="0.0" header="0.0" left="0.7" right="0.7" top="0.75"/>
  <pageSetup orientation="portrait"/>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43"/>
    <col customWidth="1" min="2" max="10" width="8.86"/>
    <col customWidth="1" min="11" max="11" width="33.71"/>
    <col customWidth="1" min="12" max="33" width="8.86"/>
  </cols>
  <sheetData>
    <row r="1" ht="15.0" customHeight="1">
      <c r="A1" s="1"/>
      <c r="J1" s="3" t="s">
        <v>65</v>
      </c>
    </row>
    <row r="3" ht="15.0" customHeight="1">
      <c r="K3" s="2" t="s">
        <v>223</v>
      </c>
      <c r="O3" s="2"/>
    </row>
    <row r="4" ht="15.0" customHeight="1">
      <c r="K4" s="7" t="s">
        <v>224</v>
      </c>
      <c r="L4" s="77">
        <v>15000.0</v>
      </c>
    </row>
    <row r="5" ht="15.0" customHeight="1">
      <c r="K5" s="7" t="s">
        <v>225</v>
      </c>
      <c r="L5" s="78">
        <v>0.089</v>
      </c>
    </row>
    <row r="6" ht="15.0" customHeight="1">
      <c r="K6" s="7" t="s">
        <v>226</v>
      </c>
      <c r="L6" s="7">
        <v>36.0</v>
      </c>
    </row>
    <row r="7" ht="15.0" customHeight="1">
      <c r="K7" s="7" t="s">
        <v>227</v>
      </c>
      <c r="L7" s="19"/>
      <c r="AC7" s="7" t="s">
        <v>228</v>
      </c>
      <c r="AD7" s="79">
        <f>PMT(L5/12,L6,-L4)</f>
        <v>476.2981773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0" customHeight="1">
      <c r="B44" s="2"/>
    </row>
    <row r="45" ht="15.0" customHeight="1">
      <c r="B45" s="80"/>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Return to List of Topics Sheet" location="'List of Topics'!A1" ref="J1"/>
  </hyperlinks>
  <printOptions/>
  <pageMargins bottom="0.75" footer="0.0" header="0.0" left="0.7" right="0.7" top="0.75"/>
  <pageSetup orientation="landscape"/>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43"/>
    <col customWidth="1" min="2" max="10" width="8.86"/>
    <col customWidth="1" min="11" max="12" width="10.43"/>
    <col customWidth="1" min="13" max="16" width="8.86"/>
    <col customWidth="1" min="17" max="23" width="9.14"/>
    <col customWidth="1" min="24" max="30" width="8.86"/>
    <col customWidth="1" min="31" max="31" width="10.29"/>
    <col customWidth="1" min="32" max="32" width="10.86"/>
    <col customWidth="1" min="33" max="34" width="8.86"/>
    <col customWidth="1" min="35" max="35" width="11.0"/>
  </cols>
  <sheetData>
    <row r="1" ht="15.0" customHeight="1">
      <c r="A1" s="1"/>
      <c r="J1" s="3" t="s">
        <v>65</v>
      </c>
    </row>
    <row r="8" ht="15.0" customHeight="1">
      <c r="K8" s="7" t="s">
        <v>229</v>
      </c>
    </row>
    <row r="9" ht="15.0" customHeight="1">
      <c r="K9" s="7" t="s">
        <v>230</v>
      </c>
    </row>
    <row r="11" ht="15.0" customHeight="1">
      <c r="L11" s="27" t="s">
        <v>111</v>
      </c>
      <c r="M11" s="27" t="s">
        <v>112</v>
      </c>
      <c r="N11" s="27" t="s">
        <v>186</v>
      </c>
      <c r="O11" s="27" t="s">
        <v>201</v>
      </c>
    </row>
    <row r="12" ht="15.0" customHeight="1">
      <c r="K12" s="7" t="s">
        <v>110</v>
      </c>
      <c r="L12" s="23">
        <v>5800.0</v>
      </c>
      <c r="M12" s="23">
        <v>3600.0</v>
      </c>
      <c r="N12" s="23">
        <v>5400.0</v>
      </c>
      <c r="O12" s="23">
        <v>5700.0</v>
      </c>
    </row>
    <row r="13" ht="15.0" customHeight="1">
      <c r="K13" s="7" t="s">
        <v>111</v>
      </c>
      <c r="M13" s="23">
        <v>4000.0</v>
      </c>
      <c r="N13" s="23">
        <v>3500.0</v>
      </c>
      <c r="O13" s="23">
        <v>6100.0</v>
      </c>
    </row>
    <row r="14" ht="15.0" customHeight="1">
      <c r="K14" s="7" t="s">
        <v>112</v>
      </c>
      <c r="N14" s="23">
        <v>3000.0</v>
      </c>
      <c r="O14" s="23">
        <v>6100.0</v>
      </c>
    </row>
    <row r="15" ht="15.0" customHeight="1">
      <c r="K15" s="7" t="s">
        <v>186</v>
      </c>
      <c r="O15" s="23">
        <v>4300.0</v>
      </c>
    </row>
    <row r="17" ht="15.0" customHeight="1">
      <c r="K17" s="7" t="s">
        <v>188</v>
      </c>
      <c r="L17" s="24"/>
      <c r="AD17" s="7" t="s">
        <v>188</v>
      </c>
      <c r="AE17" s="81">
        <f>SUM(L12:O12,M13:O13,N14:O14,O15)</f>
        <v>47500</v>
      </c>
    </row>
    <row r="21" ht="15.75" customHeight="1"/>
    <row r="22" ht="15.75" customHeight="1"/>
    <row r="23" ht="15.75" customHeight="1"/>
    <row r="24" ht="15.75" customHeight="1"/>
    <row r="25" ht="15.75" customHeight="1"/>
    <row r="26" ht="15.75" customHeight="1"/>
    <row r="27" ht="15.75" customHeight="1"/>
    <row r="28" ht="15.75" customHeight="1"/>
    <row r="29" ht="15.0" customHeight="1">
      <c r="K29" s="52" t="s">
        <v>231</v>
      </c>
      <c r="L29" s="27" t="s">
        <v>232</v>
      </c>
      <c r="O29" s="7" t="s">
        <v>233</v>
      </c>
      <c r="AE29" s="7" t="s">
        <v>231</v>
      </c>
      <c r="AF29" s="27" t="s">
        <v>232</v>
      </c>
      <c r="AG29" s="27" t="s">
        <v>234</v>
      </c>
      <c r="AI29" s="7" t="s">
        <v>233</v>
      </c>
    </row>
    <row r="30" ht="15.0" customHeight="1">
      <c r="K30" s="52">
        <v>1533.0</v>
      </c>
      <c r="L30" s="7">
        <v>68.0</v>
      </c>
      <c r="O30" s="19"/>
      <c r="AE30" s="7">
        <v>1533.0</v>
      </c>
      <c r="AF30" s="7">
        <v>68.0</v>
      </c>
      <c r="AG30" s="7">
        <f t="shared" ref="AG30:AG90" si="1">IF(AF30&lt;&gt;"Absent",AF30,0)</f>
        <v>68</v>
      </c>
      <c r="AI30" s="9">
        <f>AVERAGE(AF30:AF90)</f>
        <v>74.75862069</v>
      </c>
    </row>
    <row r="31" ht="15.0" customHeight="1">
      <c r="K31" s="52">
        <v>8031.0</v>
      </c>
      <c r="L31" s="7">
        <v>74.0</v>
      </c>
      <c r="AE31" s="7">
        <v>8031.0</v>
      </c>
      <c r="AF31" s="7">
        <v>74.0</v>
      </c>
      <c r="AG31" s="7">
        <f t="shared" si="1"/>
        <v>74</v>
      </c>
    </row>
    <row r="32" ht="15.0" customHeight="1">
      <c r="K32" s="52">
        <v>9859.0</v>
      </c>
      <c r="L32" s="7">
        <v>80.0</v>
      </c>
      <c r="O32" s="7" t="s">
        <v>235</v>
      </c>
      <c r="AE32" s="7">
        <v>9859.0</v>
      </c>
      <c r="AF32" s="7">
        <v>80.0</v>
      </c>
      <c r="AG32" s="7">
        <f t="shared" si="1"/>
        <v>80</v>
      </c>
      <c r="AI32" s="7" t="s">
        <v>235</v>
      </c>
    </row>
    <row r="33" ht="15.0" customHeight="1">
      <c r="K33" s="52">
        <v>9106.0</v>
      </c>
      <c r="L33" s="7">
        <v>63.0</v>
      </c>
      <c r="O33" s="19"/>
      <c r="AE33" s="7">
        <v>9106.0</v>
      </c>
      <c r="AF33" s="7">
        <v>63.0</v>
      </c>
      <c r="AG33" s="7">
        <f t="shared" si="1"/>
        <v>63</v>
      </c>
      <c r="AI33" s="9">
        <f>AVERAGE(AG30:AG90)</f>
        <v>71.08196721</v>
      </c>
    </row>
    <row r="34" ht="15.0" customHeight="1">
      <c r="K34" s="52">
        <v>3535.0</v>
      </c>
      <c r="L34" s="7">
        <v>72.0</v>
      </c>
      <c r="AE34" s="7">
        <v>3535.0</v>
      </c>
      <c r="AF34" s="7">
        <v>72.0</v>
      </c>
      <c r="AG34" s="7">
        <f t="shared" si="1"/>
        <v>72</v>
      </c>
    </row>
    <row r="35" ht="15.0" customHeight="1">
      <c r="K35" s="52">
        <v>8192.0</v>
      </c>
      <c r="L35" s="7" t="s">
        <v>236</v>
      </c>
      <c r="AE35" s="7">
        <v>8192.0</v>
      </c>
      <c r="AF35" s="7" t="s">
        <v>236</v>
      </c>
      <c r="AG35" s="7">
        <f t="shared" si="1"/>
        <v>0</v>
      </c>
    </row>
    <row r="36" ht="15.0" customHeight="1">
      <c r="K36" s="52">
        <v>6102.0</v>
      </c>
      <c r="L36" s="7">
        <v>85.0</v>
      </c>
      <c r="AE36" s="7">
        <v>6102.0</v>
      </c>
      <c r="AF36" s="7">
        <v>85.0</v>
      </c>
      <c r="AG36" s="7">
        <f t="shared" si="1"/>
        <v>85</v>
      </c>
    </row>
    <row r="37" ht="15.0" customHeight="1">
      <c r="K37" s="52">
        <v>6774.0</v>
      </c>
      <c r="L37" s="7">
        <v>70.0</v>
      </c>
      <c r="AE37" s="7">
        <v>6774.0</v>
      </c>
      <c r="AF37" s="7">
        <v>70.0</v>
      </c>
      <c r="AG37" s="7">
        <f t="shared" si="1"/>
        <v>70</v>
      </c>
    </row>
    <row r="38" ht="15.0" customHeight="1">
      <c r="K38" s="52">
        <v>7558.0</v>
      </c>
      <c r="L38" s="7">
        <v>64.0</v>
      </c>
      <c r="AE38" s="7">
        <v>7558.0</v>
      </c>
      <c r="AF38" s="7">
        <v>64.0</v>
      </c>
      <c r="AG38" s="7">
        <f t="shared" si="1"/>
        <v>64</v>
      </c>
    </row>
    <row r="39" ht="15.0" customHeight="1">
      <c r="K39" s="52">
        <v>314.0</v>
      </c>
      <c r="L39" s="7">
        <v>72.0</v>
      </c>
      <c r="AE39" s="7">
        <v>314.0</v>
      </c>
      <c r="AF39" s="7">
        <v>72.0</v>
      </c>
      <c r="AG39" s="7">
        <f t="shared" si="1"/>
        <v>72</v>
      </c>
    </row>
    <row r="40" ht="15.0" customHeight="1">
      <c r="K40" s="52">
        <v>9082.0</v>
      </c>
      <c r="L40" s="7">
        <v>81.0</v>
      </c>
      <c r="AE40" s="7">
        <v>9082.0</v>
      </c>
      <c r="AF40" s="7">
        <v>81.0</v>
      </c>
      <c r="AG40" s="7">
        <f t="shared" si="1"/>
        <v>81</v>
      </c>
    </row>
    <row r="41" ht="15.0" customHeight="1">
      <c r="K41" s="52">
        <v>2397.0</v>
      </c>
      <c r="L41" s="7">
        <v>75.0</v>
      </c>
      <c r="AE41" s="7">
        <v>2397.0</v>
      </c>
      <c r="AF41" s="7">
        <v>75.0</v>
      </c>
      <c r="AG41" s="7">
        <f t="shared" si="1"/>
        <v>75</v>
      </c>
    </row>
    <row r="42" ht="15.0" customHeight="1">
      <c r="K42" s="52">
        <v>2517.0</v>
      </c>
      <c r="L42" s="7">
        <v>80.0</v>
      </c>
      <c r="AE42" s="7">
        <v>2517.0</v>
      </c>
      <c r="AF42" s="7">
        <v>80.0</v>
      </c>
      <c r="AG42" s="7">
        <f t="shared" si="1"/>
        <v>80</v>
      </c>
    </row>
    <row r="43" ht="15.0" customHeight="1">
      <c r="K43" s="52">
        <v>2432.0</v>
      </c>
      <c r="L43" s="7">
        <v>73.0</v>
      </c>
      <c r="AE43" s="7">
        <v>2432.0</v>
      </c>
      <c r="AF43" s="7">
        <v>73.0</v>
      </c>
      <c r="AG43" s="7">
        <f t="shared" si="1"/>
        <v>73</v>
      </c>
    </row>
    <row r="44" ht="15.0" customHeight="1">
      <c r="K44" s="52">
        <v>6016.0</v>
      </c>
      <c r="L44" s="7">
        <v>63.0</v>
      </c>
      <c r="AE44" s="7">
        <v>6016.0</v>
      </c>
      <c r="AF44" s="7">
        <v>63.0</v>
      </c>
      <c r="AG44" s="7">
        <f t="shared" si="1"/>
        <v>63</v>
      </c>
    </row>
    <row r="45" ht="15.0" customHeight="1">
      <c r="K45" s="52">
        <v>5269.0</v>
      </c>
      <c r="L45" s="7">
        <v>80.0</v>
      </c>
      <c r="AE45" s="7">
        <v>5269.0</v>
      </c>
      <c r="AF45" s="7">
        <v>80.0</v>
      </c>
      <c r="AG45" s="7">
        <f t="shared" si="1"/>
        <v>80</v>
      </c>
    </row>
    <row r="46" ht="15.0" customHeight="1">
      <c r="K46" s="52">
        <v>4847.0</v>
      </c>
      <c r="L46" s="7">
        <v>88.0</v>
      </c>
      <c r="AE46" s="7">
        <v>4847.0</v>
      </c>
      <c r="AF46" s="7">
        <v>88.0</v>
      </c>
      <c r="AG46" s="7">
        <f t="shared" si="1"/>
        <v>88</v>
      </c>
    </row>
    <row r="47" ht="15.0" customHeight="1">
      <c r="K47" s="52">
        <v>6537.0</v>
      </c>
      <c r="L47" s="7">
        <v>71.0</v>
      </c>
      <c r="AE47" s="7">
        <v>6537.0</v>
      </c>
      <c r="AF47" s="7">
        <v>71.0</v>
      </c>
      <c r="AG47" s="7">
        <f t="shared" si="1"/>
        <v>71</v>
      </c>
    </row>
    <row r="48" ht="15.0" customHeight="1">
      <c r="K48" s="52">
        <v>9922.0</v>
      </c>
      <c r="L48" s="7">
        <v>73.0</v>
      </c>
      <c r="AE48" s="7">
        <v>9922.0</v>
      </c>
      <c r="AF48" s="7">
        <v>73.0</v>
      </c>
      <c r="AG48" s="7">
        <f t="shared" si="1"/>
        <v>73</v>
      </c>
    </row>
    <row r="49" ht="15.0" customHeight="1">
      <c r="K49" s="52">
        <v>4525.0</v>
      </c>
      <c r="L49" s="7">
        <v>71.0</v>
      </c>
      <c r="AE49" s="7">
        <v>4525.0</v>
      </c>
      <c r="AF49" s="7">
        <v>71.0</v>
      </c>
      <c r="AG49" s="7">
        <f t="shared" si="1"/>
        <v>71</v>
      </c>
    </row>
    <row r="50" ht="15.0" customHeight="1">
      <c r="K50" s="52">
        <v>1491.0</v>
      </c>
      <c r="L50" s="7">
        <v>71.0</v>
      </c>
      <c r="AE50" s="7">
        <v>1491.0</v>
      </c>
      <c r="AF50" s="7">
        <v>71.0</v>
      </c>
      <c r="AG50" s="7">
        <f t="shared" si="1"/>
        <v>71</v>
      </c>
    </row>
    <row r="51" ht="15.0" customHeight="1">
      <c r="K51" s="52">
        <v>7897.0</v>
      </c>
      <c r="L51" s="7">
        <v>68.0</v>
      </c>
      <c r="O51" s="7" t="s">
        <v>237</v>
      </c>
      <c r="AE51" s="7">
        <v>7897.0</v>
      </c>
      <c r="AF51" s="7">
        <v>68.0</v>
      </c>
      <c r="AG51" s="7">
        <f t="shared" si="1"/>
        <v>68</v>
      </c>
      <c r="AI51" s="7" t="s">
        <v>237</v>
      </c>
    </row>
    <row r="52" ht="15.0" customHeight="1">
      <c r="K52" s="52">
        <v>4088.0</v>
      </c>
      <c r="L52" s="7">
        <v>82.0</v>
      </c>
      <c r="O52" s="19"/>
      <c r="AE52" s="7">
        <v>4088.0</v>
      </c>
      <c r="AF52" s="7">
        <v>82.0</v>
      </c>
      <c r="AG52" s="7">
        <f t="shared" si="1"/>
        <v>82</v>
      </c>
      <c r="AI52" s="19">
        <f>PRODUCT(AF30:AF35)</f>
        <v>1826012160</v>
      </c>
    </row>
    <row r="53" ht="15.0" customHeight="1">
      <c r="K53" s="52">
        <v>166.0</v>
      </c>
      <c r="L53" s="7">
        <v>76.0</v>
      </c>
      <c r="AE53" s="7">
        <v>166.0</v>
      </c>
      <c r="AF53" s="7">
        <v>76.0</v>
      </c>
      <c r="AG53" s="7">
        <f t="shared" si="1"/>
        <v>76</v>
      </c>
    </row>
    <row r="54" ht="15.0" customHeight="1">
      <c r="K54" s="52">
        <v>7925.0</v>
      </c>
      <c r="L54" s="7">
        <v>75.0</v>
      </c>
      <c r="AE54" s="7">
        <v>7925.0</v>
      </c>
      <c r="AF54" s="7">
        <v>75.0</v>
      </c>
      <c r="AG54" s="7">
        <f t="shared" si="1"/>
        <v>75</v>
      </c>
    </row>
    <row r="55" ht="15.0" customHeight="1">
      <c r="K55" s="52">
        <v>6405.0</v>
      </c>
      <c r="L55" s="7">
        <v>81.0</v>
      </c>
      <c r="AE55" s="7">
        <v>6405.0</v>
      </c>
      <c r="AF55" s="7">
        <v>81.0</v>
      </c>
      <c r="AG55" s="7">
        <f t="shared" si="1"/>
        <v>81</v>
      </c>
    </row>
    <row r="56" ht="15.0" customHeight="1">
      <c r="K56" s="52">
        <v>802.0</v>
      </c>
      <c r="L56" s="7">
        <v>76.0</v>
      </c>
      <c r="AE56" s="7">
        <v>802.0</v>
      </c>
      <c r="AF56" s="7">
        <v>76.0</v>
      </c>
      <c r="AG56" s="7">
        <f t="shared" si="1"/>
        <v>76</v>
      </c>
    </row>
    <row r="57" ht="15.0" customHeight="1">
      <c r="K57" s="52">
        <v>2931.0</v>
      </c>
      <c r="L57" s="7">
        <v>83.0</v>
      </c>
      <c r="AE57" s="7">
        <v>2931.0</v>
      </c>
      <c r="AF57" s="7">
        <v>83.0</v>
      </c>
      <c r="AG57" s="7">
        <f t="shared" si="1"/>
        <v>83</v>
      </c>
    </row>
    <row r="58" ht="15.0" customHeight="1">
      <c r="K58" s="52">
        <v>7625.0</v>
      </c>
      <c r="L58" s="7">
        <v>67.0</v>
      </c>
      <c r="AE58" s="7">
        <v>7625.0</v>
      </c>
      <c r="AF58" s="7">
        <v>67.0</v>
      </c>
      <c r="AG58" s="7">
        <f t="shared" si="1"/>
        <v>67</v>
      </c>
    </row>
    <row r="59" ht="15.0" customHeight="1">
      <c r="K59" s="52">
        <v>2628.0</v>
      </c>
      <c r="L59" s="7">
        <v>67.0</v>
      </c>
      <c r="AE59" s="7">
        <v>2628.0</v>
      </c>
      <c r="AF59" s="7">
        <v>67.0</v>
      </c>
      <c r="AG59" s="7">
        <f t="shared" si="1"/>
        <v>67</v>
      </c>
    </row>
    <row r="60" ht="15.0" customHeight="1">
      <c r="K60" s="52">
        <v>5417.0</v>
      </c>
      <c r="L60" s="7">
        <v>92.0</v>
      </c>
      <c r="AE60" s="7">
        <v>5417.0</v>
      </c>
      <c r="AF60" s="7">
        <v>92.0</v>
      </c>
      <c r="AG60" s="7">
        <f t="shared" si="1"/>
        <v>92</v>
      </c>
    </row>
    <row r="61" ht="15.0" customHeight="1">
      <c r="K61" s="52">
        <v>7804.0</v>
      </c>
      <c r="L61" s="7">
        <v>72.0</v>
      </c>
      <c r="AE61" s="7">
        <v>7804.0</v>
      </c>
      <c r="AF61" s="7">
        <v>72.0</v>
      </c>
      <c r="AG61" s="7">
        <f t="shared" si="1"/>
        <v>72</v>
      </c>
    </row>
    <row r="62" ht="15.0" customHeight="1">
      <c r="K62" s="52">
        <v>3994.0</v>
      </c>
      <c r="L62" s="7">
        <v>69.0</v>
      </c>
      <c r="AE62" s="7">
        <v>3994.0</v>
      </c>
      <c r="AF62" s="7">
        <v>69.0</v>
      </c>
      <c r="AG62" s="7">
        <f t="shared" si="1"/>
        <v>69</v>
      </c>
    </row>
    <row r="63" ht="15.0" customHeight="1">
      <c r="K63" s="52">
        <v>394.0</v>
      </c>
      <c r="L63" s="7">
        <v>85.0</v>
      </c>
      <c r="AE63" s="7">
        <v>394.0</v>
      </c>
      <c r="AF63" s="7">
        <v>85.0</v>
      </c>
      <c r="AG63" s="7">
        <f t="shared" si="1"/>
        <v>85</v>
      </c>
    </row>
    <row r="64" ht="15.0" customHeight="1">
      <c r="B64" s="2"/>
      <c r="K64" s="52">
        <v>8847.0</v>
      </c>
      <c r="L64" s="7">
        <v>78.0</v>
      </c>
      <c r="AE64" s="7">
        <v>8847.0</v>
      </c>
      <c r="AF64" s="7">
        <v>78.0</v>
      </c>
      <c r="AG64" s="7">
        <f t="shared" si="1"/>
        <v>78</v>
      </c>
    </row>
    <row r="65" ht="15.0" customHeight="1">
      <c r="K65" s="52">
        <v>7855.0</v>
      </c>
      <c r="L65" s="7">
        <v>81.0</v>
      </c>
      <c r="AE65" s="7">
        <v>7855.0</v>
      </c>
      <c r="AF65" s="7">
        <v>81.0</v>
      </c>
      <c r="AG65" s="7">
        <f t="shared" si="1"/>
        <v>81</v>
      </c>
    </row>
    <row r="66" ht="15.0" customHeight="1">
      <c r="K66" s="52">
        <v>8668.0</v>
      </c>
      <c r="L66" s="7" t="s">
        <v>236</v>
      </c>
      <c r="AE66" s="7">
        <v>8668.0</v>
      </c>
      <c r="AF66" s="7" t="s">
        <v>236</v>
      </c>
      <c r="AG66" s="7">
        <f t="shared" si="1"/>
        <v>0</v>
      </c>
    </row>
    <row r="67" ht="15.0" customHeight="1">
      <c r="K67" s="52">
        <v>3738.0</v>
      </c>
      <c r="L67" s="7">
        <v>77.0</v>
      </c>
      <c r="AE67" s="7">
        <v>3738.0</v>
      </c>
      <c r="AF67" s="7">
        <v>77.0</v>
      </c>
      <c r="AG67" s="7">
        <f t="shared" si="1"/>
        <v>77</v>
      </c>
    </row>
    <row r="68" ht="15.0" customHeight="1">
      <c r="K68" s="52">
        <v>5534.0</v>
      </c>
      <c r="L68" s="7">
        <v>70.0</v>
      </c>
      <c r="AE68" s="7">
        <v>5534.0</v>
      </c>
      <c r="AF68" s="7">
        <v>70.0</v>
      </c>
      <c r="AG68" s="7">
        <f t="shared" si="1"/>
        <v>70</v>
      </c>
    </row>
    <row r="69" ht="15.0" customHeight="1">
      <c r="K69" s="52">
        <v>6965.0</v>
      </c>
      <c r="L69" s="7">
        <v>71.0</v>
      </c>
      <c r="AE69" s="7">
        <v>6965.0</v>
      </c>
      <c r="AF69" s="7">
        <v>71.0</v>
      </c>
      <c r="AG69" s="7">
        <f t="shared" si="1"/>
        <v>71</v>
      </c>
    </row>
    <row r="70" ht="15.0" customHeight="1">
      <c r="K70" s="52">
        <v>8863.0</v>
      </c>
      <c r="L70" s="7">
        <v>69.0</v>
      </c>
      <c r="AE70" s="7">
        <v>8863.0</v>
      </c>
      <c r="AF70" s="7">
        <v>69.0</v>
      </c>
      <c r="AG70" s="7">
        <f t="shared" si="1"/>
        <v>69</v>
      </c>
    </row>
    <row r="71" ht="15.0" customHeight="1">
      <c r="K71" s="52">
        <v>8762.0</v>
      </c>
      <c r="L71" s="7">
        <v>73.0</v>
      </c>
      <c r="AE71" s="7">
        <v>8762.0</v>
      </c>
      <c r="AF71" s="7">
        <v>73.0</v>
      </c>
      <c r="AG71" s="7">
        <f t="shared" si="1"/>
        <v>73</v>
      </c>
    </row>
    <row r="72" ht="15.0" customHeight="1">
      <c r="K72" s="52">
        <v>6466.0</v>
      </c>
      <c r="L72" s="7">
        <v>60.0</v>
      </c>
      <c r="AE72" s="7">
        <v>6466.0</v>
      </c>
      <c r="AF72" s="7">
        <v>60.0</v>
      </c>
      <c r="AG72" s="7">
        <f t="shared" si="1"/>
        <v>60</v>
      </c>
    </row>
    <row r="73" ht="15.0" customHeight="1">
      <c r="K73" s="52">
        <v>6100.0</v>
      </c>
      <c r="L73" s="7">
        <v>76.0</v>
      </c>
      <c r="AE73" s="7">
        <v>6100.0</v>
      </c>
      <c r="AF73" s="7">
        <v>76.0</v>
      </c>
      <c r="AG73" s="7">
        <f t="shared" si="1"/>
        <v>76</v>
      </c>
    </row>
    <row r="74" ht="15.0" customHeight="1">
      <c r="K74" s="52">
        <v>1878.0</v>
      </c>
      <c r="L74" s="7">
        <v>74.0</v>
      </c>
      <c r="AE74" s="7">
        <v>1878.0</v>
      </c>
      <c r="AF74" s="7">
        <v>74.0</v>
      </c>
      <c r="AG74" s="7">
        <f t="shared" si="1"/>
        <v>74</v>
      </c>
    </row>
    <row r="75" ht="15.0" customHeight="1">
      <c r="K75" s="52">
        <v>5970.0</v>
      </c>
      <c r="L75" s="7">
        <v>67.0</v>
      </c>
      <c r="AE75" s="7">
        <v>5970.0</v>
      </c>
      <c r="AF75" s="7">
        <v>67.0</v>
      </c>
      <c r="AG75" s="7">
        <f t="shared" si="1"/>
        <v>67</v>
      </c>
    </row>
    <row r="76" ht="15.0" customHeight="1">
      <c r="K76" s="52">
        <v>9691.0</v>
      </c>
      <c r="L76" s="7">
        <v>62.0</v>
      </c>
      <c r="AE76" s="7">
        <v>9691.0</v>
      </c>
      <c r="AF76" s="7">
        <v>62.0</v>
      </c>
      <c r="AG76" s="7">
        <f t="shared" si="1"/>
        <v>62</v>
      </c>
    </row>
    <row r="77" ht="15.0" customHeight="1">
      <c r="K77" s="52">
        <v>8666.0</v>
      </c>
      <c r="L77" s="7">
        <v>77.0</v>
      </c>
      <c r="AE77" s="7">
        <v>8666.0</v>
      </c>
      <c r="AF77" s="7">
        <v>77.0</v>
      </c>
      <c r="AG77" s="7">
        <f t="shared" si="1"/>
        <v>77</v>
      </c>
    </row>
    <row r="78" ht="15.0" customHeight="1">
      <c r="K78" s="52">
        <v>4865.0</v>
      </c>
      <c r="L78" s="7">
        <v>91.0</v>
      </c>
      <c r="AE78" s="7">
        <v>4865.0</v>
      </c>
      <c r="AF78" s="7">
        <v>91.0</v>
      </c>
      <c r="AG78" s="7">
        <f t="shared" si="1"/>
        <v>91</v>
      </c>
    </row>
    <row r="79" ht="15.0" customHeight="1">
      <c r="K79" s="52">
        <v>6198.0</v>
      </c>
      <c r="L79" s="7">
        <v>81.0</v>
      </c>
      <c r="AE79" s="7">
        <v>6198.0</v>
      </c>
      <c r="AF79" s="7">
        <v>81.0</v>
      </c>
      <c r="AG79" s="7">
        <f t="shared" si="1"/>
        <v>81</v>
      </c>
    </row>
    <row r="80" ht="15.0" customHeight="1">
      <c r="K80" s="52">
        <v>8554.0</v>
      </c>
      <c r="L80" s="7">
        <v>87.0</v>
      </c>
      <c r="AE80" s="7">
        <v>8554.0</v>
      </c>
      <c r="AF80" s="7">
        <v>87.0</v>
      </c>
      <c r="AG80" s="7">
        <f t="shared" si="1"/>
        <v>87</v>
      </c>
    </row>
    <row r="81" ht="15.0" customHeight="1">
      <c r="K81" s="52">
        <v>6753.0</v>
      </c>
      <c r="L81" s="7">
        <v>76.0</v>
      </c>
      <c r="AE81" s="7">
        <v>6753.0</v>
      </c>
      <c r="AF81" s="7">
        <v>76.0</v>
      </c>
      <c r="AG81" s="7">
        <f t="shared" si="1"/>
        <v>76</v>
      </c>
    </row>
    <row r="82" ht="15.0" customHeight="1">
      <c r="K82" s="52">
        <v>9574.0</v>
      </c>
      <c r="L82" s="7">
        <v>77.0</v>
      </c>
      <c r="AE82" s="7">
        <v>9574.0</v>
      </c>
      <c r="AF82" s="7">
        <v>77.0</v>
      </c>
      <c r="AG82" s="7">
        <f t="shared" si="1"/>
        <v>77</v>
      </c>
    </row>
    <row r="83" ht="15.0" customHeight="1">
      <c r="K83" s="52">
        <v>3891.0</v>
      </c>
      <c r="L83" s="7">
        <v>81.0</v>
      </c>
      <c r="AE83" s="7">
        <v>3891.0</v>
      </c>
      <c r="AF83" s="7">
        <v>81.0</v>
      </c>
      <c r="AG83" s="7">
        <f t="shared" si="1"/>
        <v>81</v>
      </c>
    </row>
    <row r="84" ht="15.0" customHeight="1">
      <c r="K84" s="52">
        <v>8186.0</v>
      </c>
      <c r="L84" s="7" t="s">
        <v>236</v>
      </c>
      <c r="AE84" s="7">
        <v>8186.0</v>
      </c>
      <c r="AF84" s="7" t="s">
        <v>236</v>
      </c>
      <c r="AG84" s="7">
        <f t="shared" si="1"/>
        <v>0</v>
      </c>
    </row>
    <row r="85" ht="15.0" customHeight="1">
      <c r="K85" s="52">
        <v>1306.0</v>
      </c>
      <c r="L85" s="7">
        <v>73.0</v>
      </c>
      <c r="AE85" s="7">
        <v>1306.0</v>
      </c>
      <c r="AF85" s="7">
        <v>73.0</v>
      </c>
      <c r="AG85" s="7">
        <f t="shared" si="1"/>
        <v>73</v>
      </c>
    </row>
    <row r="86" ht="15.0" customHeight="1">
      <c r="K86" s="52">
        <v>6835.0</v>
      </c>
      <c r="L86" s="7">
        <v>83.0</v>
      </c>
      <c r="AE86" s="7">
        <v>6835.0</v>
      </c>
      <c r="AF86" s="7">
        <v>83.0</v>
      </c>
      <c r="AG86" s="7">
        <f t="shared" si="1"/>
        <v>83</v>
      </c>
    </row>
    <row r="87" ht="15.0" customHeight="1">
      <c r="K87" s="52">
        <v>3136.0</v>
      </c>
      <c r="L87" s="7">
        <v>59.0</v>
      </c>
      <c r="AE87" s="7">
        <v>3136.0</v>
      </c>
      <c r="AF87" s="7">
        <v>59.0</v>
      </c>
      <c r="AG87" s="7">
        <f t="shared" si="1"/>
        <v>59</v>
      </c>
    </row>
    <row r="88" ht="15.0" customHeight="1">
      <c r="K88" s="52">
        <v>4938.0</v>
      </c>
      <c r="L88" s="7">
        <v>74.0</v>
      </c>
      <c r="AE88" s="7">
        <v>4938.0</v>
      </c>
      <c r="AF88" s="7">
        <v>74.0</v>
      </c>
      <c r="AG88" s="7">
        <f t="shared" si="1"/>
        <v>74</v>
      </c>
    </row>
    <row r="89" ht="15.0" customHeight="1">
      <c r="K89" s="52">
        <v>4807.0</v>
      </c>
      <c r="L89" s="7">
        <v>74.0</v>
      </c>
      <c r="AE89" s="7">
        <v>4807.0</v>
      </c>
      <c r="AF89" s="7">
        <v>74.0</v>
      </c>
      <c r="AG89" s="7">
        <f t="shared" si="1"/>
        <v>74</v>
      </c>
    </row>
    <row r="90" ht="15.0" customHeight="1">
      <c r="K90" s="52">
        <v>4421.0</v>
      </c>
      <c r="L90" s="7">
        <v>78.0</v>
      </c>
      <c r="AE90" s="7">
        <v>4421.0</v>
      </c>
      <c r="AF90" s="7">
        <v>78.0</v>
      </c>
      <c r="AG90" s="7">
        <f t="shared" si="1"/>
        <v>78</v>
      </c>
    </row>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Return to List of Topics Sheet" location="'List of Topics'!A1" ref="J1"/>
  </hyperlinks>
  <printOptions/>
  <pageMargins bottom="0.75" footer="0.0" header="0.0" left="0.7" right="0.7" top="0.75"/>
  <pageSetup orientation="portrait"/>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43"/>
    <col customWidth="1" min="2" max="11" width="8.86"/>
    <col customWidth="1" min="12" max="12" width="13.29"/>
    <col customWidth="1" min="13" max="13" width="23.71"/>
    <col customWidth="1" min="14" max="14" width="16.86"/>
    <col customWidth="1" min="15" max="16" width="8.86"/>
    <col customWidth="1" min="17" max="23" width="9.14"/>
    <col customWidth="1" min="24" max="28" width="8.86"/>
    <col customWidth="1" min="29" max="29" width="13.43"/>
    <col customWidth="1" min="30" max="30" width="9.43"/>
  </cols>
  <sheetData>
    <row r="1" ht="15.0" customHeight="1">
      <c r="A1" s="1"/>
      <c r="J1" s="3" t="s">
        <v>65</v>
      </c>
    </row>
    <row r="6" ht="15.0" customHeight="1">
      <c r="K6" s="7" t="s">
        <v>238</v>
      </c>
    </row>
    <row r="7" ht="15.0" customHeight="1">
      <c r="K7" s="7" t="s">
        <v>239</v>
      </c>
    </row>
    <row r="8" ht="15.0" customHeight="1">
      <c r="K8" s="7" t="s">
        <v>240</v>
      </c>
    </row>
    <row r="10" ht="15.0" customHeight="1">
      <c r="K10" s="27" t="s">
        <v>237</v>
      </c>
      <c r="L10" s="27" t="s">
        <v>241</v>
      </c>
      <c r="M10" s="27" t="s">
        <v>242</v>
      </c>
      <c r="N10" s="27" t="s">
        <v>243</v>
      </c>
      <c r="AC10" s="27" t="s">
        <v>244</v>
      </c>
      <c r="AD10" s="27" t="s">
        <v>245</v>
      </c>
    </row>
    <row r="11" ht="15.0" customHeight="1">
      <c r="K11" s="7">
        <v>1.0</v>
      </c>
      <c r="L11" s="7">
        <v>100.0</v>
      </c>
      <c r="M11" s="82"/>
      <c r="N11" s="82"/>
      <c r="AC11" s="83" t="str">
        <f t="shared" ref="AC11:AC14" si="1">IF(L11&lt;=50,"yes","no")</f>
        <v>no</v>
      </c>
      <c r="AD11" s="82">
        <f t="shared" ref="AD11:AD14" si="2">IF(L11&lt;=50,200-L11,0)</f>
        <v>0</v>
      </c>
    </row>
    <row r="12" ht="15.0" customHeight="1">
      <c r="K12" s="7">
        <v>2.0</v>
      </c>
      <c r="L12" s="7">
        <v>40.0</v>
      </c>
      <c r="M12" s="82"/>
      <c r="N12" s="82"/>
      <c r="AC12" s="83" t="str">
        <f t="shared" si="1"/>
        <v>yes</v>
      </c>
      <c r="AD12" s="82">
        <f t="shared" si="2"/>
        <v>160</v>
      </c>
    </row>
    <row r="13" ht="15.0" customHeight="1">
      <c r="K13" s="7">
        <v>3.0</v>
      </c>
      <c r="L13" s="7">
        <v>20.0</v>
      </c>
      <c r="M13" s="82"/>
      <c r="N13" s="82"/>
      <c r="AC13" s="83" t="str">
        <f t="shared" si="1"/>
        <v>yes</v>
      </c>
      <c r="AD13" s="82">
        <f t="shared" si="2"/>
        <v>180</v>
      </c>
    </row>
    <row r="14" ht="15.0" customHeight="1">
      <c r="K14" s="7">
        <v>4.0</v>
      </c>
      <c r="L14" s="7">
        <v>70.0</v>
      </c>
      <c r="M14" s="82"/>
      <c r="N14" s="82"/>
      <c r="AC14" s="83" t="str">
        <f t="shared" si="1"/>
        <v>no</v>
      </c>
      <c r="AD14" s="82">
        <f t="shared" si="2"/>
        <v>0</v>
      </c>
    </row>
    <row r="21" ht="15.75" customHeight="1"/>
    <row r="22" ht="15.75" customHeight="1"/>
    <row r="23" ht="15.0" customHeight="1">
      <c r="K23" s="7" t="s">
        <v>246</v>
      </c>
    </row>
    <row r="24" ht="15.0" customHeight="1">
      <c r="K24" s="7" t="s">
        <v>247</v>
      </c>
    </row>
    <row r="25" ht="15.75" customHeight="1"/>
    <row r="26" ht="15.0" customHeight="1">
      <c r="K26" s="27" t="s">
        <v>248</v>
      </c>
      <c r="L26" s="27" t="s">
        <v>249</v>
      </c>
      <c r="M26" s="52" t="s">
        <v>145</v>
      </c>
      <c r="AC26" s="52" t="s">
        <v>145</v>
      </c>
    </row>
    <row r="27" ht="15.0" customHeight="1">
      <c r="K27" s="7">
        <v>1.0</v>
      </c>
      <c r="L27" s="7">
        <v>70.0</v>
      </c>
      <c r="M27" s="84"/>
      <c r="AC27" s="84" t="str">
        <f t="shared" ref="AC27:AC32" si="3">IF(L27&gt;=90,"A",IF(L27&gt;=60,"S","U"))</f>
        <v>S</v>
      </c>
    </row>
    <row r="28" ht="15.0" customHeight="1">
      <c r="K28" s="7">
        <v>2.0</v>
      </c>
      <c r="L28" s="7">
        <v>95.0</v>
      </c>
      <c r="M28" s="84"/>
      <c r="AC28" s="84" t="str">
        <f t="shared" si="3"/>
        <v>A</v>
      </c>
    </row>
    <row r="29" ht="15.0" customHeight="1">
      <c r="K29" s="7">
        <v>3.0</v>
      </c>
      <c r="L29" s="7">
        <v>55.0</v>
      </c>
      <c r="M29" s="84"/>
      <c r="AC29" s="84" t="str">
        <f t="shared" si="3"/>
        <v>U</v>
      </c>
    </row>
    <row r="30" ht="15.0" customHeight="1">
      <c r="K30" s="7">
        <v>4.0</v>
      </c>
      <c r="L30" s="7">
        <v>80.0</v>
      </c>
      <c r="M30" s="84"/>
      <c r="AC30" s="84" t="str">
        <f t="shared" si="3"/>
        <v>S</v>
      </c>
    </row>
    <row r="31" ht="15.0" customHeight="1">
      <c r="K31" s="7">
        <v>5.0</v>
      </c>
      <c r="L31" s="7">
        <v>60.0</v>
      </c>
      <c r="M31" s="84"/>
      <c r="AC31" s="84" t="str">
        <f t="shared" si="3"/>
        <v>S</v>
      </c>
    </row>
    <row r="32" ht="15.0" customHeight="1">
      <c r="K32" s="7">
        <v>6.0</v>
      </c>
      <c r="L32" s="7">
        <v>90.0</v>
      </c>
      <c r="M32" s="84"/>
      <c r="AC32" s="84" t="str">
        <f t="shared" si="3"/>
        <v>A</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0" customHeight="1">
      <c r="K46" s="7" t="s">
        <v>250</v>
      </c>
    </row>
    <row r="47" ht="15.0" customHeight="1">
      <c r="K47" s="7" t="s">
        <v>251</v>
      </c>
    </row>
    <row r="48" ht="15.75" customHeight="1"/>
    <row r="49" ht="15.0" customHeight="1">
      <c r="K49" s="27" t="s">
        <v>172</v>
      </c>
      <c r="L49" s="27" t="s">
        <v>252</v>
      </c>
      <c r="M49" s="52" t="s">
        <v>253</v>
      </c>
    </row>
    <row r="50" ht="15.0" customHeight="1">
      <c r="K50" s="7">
        <v>1.0</v>
      </c>
      <c r="L50" s="27" t="s">
        <v>254</v>
      </c>
      <c r="M50" s="52"/>
      <c r="AC50" s="52" t="s">
        <v>255</v>
      </c>
    </row>
    <row r="51" ht="15.0" customHeight="1">
      <c r="K51" s="7">
        <v>2.0</v>
      </c>
      <c r="L51" s="27" t="s">
        <v>256</v>
      </c>
      <c r="M51" s="52"/>
      <c r="AC51" s="52"/>
    </row>
    <row r="52" ht="15.0" customHeight="1">
      <c r="K52" s="7">
        <v>3.0</v>
      </c>
      <c r="L52" s="27" t="s">
        <v>254</v>
      </c>
      <c r="M52" s="85"/>
      <c r="AC52" s="52" t="str">
        <f t="shared" ref="AC52:AC55" si="4">IF(AND(L50="Up",L51="Up",L52="Up"),"Yes","No")</f>
        <v>No</v>
      </c>
    </row>
    <row r="53" ht="15.0" customHeight="1">
      <c r="K53" s="7">
        <v>4.0</v>
      </c>
      <c r="L53" s="27" t="s">
        <v>254</v>
      </c>
      <c r="M53" s="85"/>
      <c r="AC53" s="52" t="str">
        <f t="shared" si="4"/>
        <v>No</v>
      </c>
    </row>
    <row r="54" ht="15.0" customHeight="1">
      <c r="K54" s="7">
        <v>5.0</v>
      </c>
      <c r="L54" s="27" t="s">
        <v>254</v>
      </c>
      <c r="M54" s="85"/>
      <c r="AC54" s="52" t="str">
        <f t="shared" si="4"/>
        <v>Yes</v>
      </c>
    </row>
    <row r="55" ht="15.0" customHeight="1">
      <c r="K55" s="7">
        <v>6.0</v>
      </c>
      <c r="L55" s="27" t="s">
        <v>256</v>
      </c>
      <c r="M55" s="85"/>
      <c r="AC55" s="52" t="str">
        <f t="shared" si="4"/>
        <v>No</v>
      </c>
    </row>
    <row r="56" ht="15.75" customHeight="1"/>
    <row r="57" ht="15.75" customHeight="1"/>
    <row r="58" ht="15.75" customHeight="1"/>
    <row r="59" ht="15.75" customHeight="1"/>
    <row r="60" ht="15.75" customHeight="1"/>
    <row r="61" ht="15.0" customHeight="1">
      <c r="K61" s="7" t="s">
        <v>257</v>
      </c>
    </row>
    <row r="62" ht="15.0" customHeight="1">
      <c r="K62" s="7" t="s">
        <v>258</v>
      </c>
    </row>
    <row r="63" ht="15.75" customHeight="1"/>
    <row r="64" ht="15.0" customHeight="1">
      <c r="K64" s="27" t="s">
        <v>248</v>
      </c>
      <c r="L64" s="27" t="s">
        <v>259</v>
      </c>
      <c r="M64" s="27" t="s">
        <v>260</v>
      </c>
      <c r="N64" s="27" t="s">
        <v>261</v>
      </c>
      <c r="O64" s="27" t="s">
        <v>262</v>
      </c>
      <c r="P64" s="27" t="s">
        <v>263</v>
      </c>
      <c r="Q64" s="27"/>
      <c r="R64" s="27"/>
      <c r="S64" s="27"/>
      <c r="T64" s="27"/>
      <c r="U64" s="27"/>
      <c r="V64" s="27"/>
      <c r="W64" s="27"/>
      <c r="AC64" s="27" t="s">
        <v>263</v>
      </c>
    </row>
    <row r="65" ht="15.0" customHeight="1">
      <c r="K65" s="7">
        <v>1.0</v>
      </c>
      <c r="L65" s="7">
        <v>87.0</v>
      </c>
      <c r="M65" s="7">
        <v>83.0</v>
      </c>
      <c r="N65" s="7">
        <v>83.0</v>
      </c>
      <c r="O65" s="7">
        <v>80.0</v>
      </c>
      <c r="P65" s="19"/>
      <c r="AC65" s="7">
        <f t="shared" ref="AC65:AC70" si="5">IF(OR(L65&gt;=95,M65&gt;=95,N65&gt;=95,O65&gt;=95),0.01*SUM(L65:O65),0)</f>
        <v>0</v>
      </c>
    </row>
    <row r="66" ht="15.0" customHeight="1">
      <c r="K66" s="7">
        <v>2.0</v>
      </c>
      <c r="L66" s="7">
        <v>77.0</v>
      </c>
      <c r="M66" s="7">
        <v>72.0</v>
      </c>
      <c r="N66" s="7">
        <v>74.0</v>
      </c>
      <c r="O66" s="7">
        <v>97.0</v>
      </c>
      <c r="P66" s="19"/>
      <c r="AC66" s="7">
        <f t="shared" si="5"/>
        <v>3.2</v>
      </c>
    </row>
    <row r="67" ht="15.0" customHeight="1">
      <c r="K67" s="7">
        <v>3.0</v>
      </c>
      <c r="L67" s="7">
        <v>80.0</v>
      </c>
      <c r="M67" s="7">
        <v>95.0</v>
      </c>
      <c r="N67" s="7">
        <v>79.0</v>
      </c>
      <c r="O67" s="7">
        <v>75.0</v>
      </c>
      <c r="P67" s="19"/>
      <c r="AC67" s="7">
        <f t="shared" si="5"/>
        <v>3.29</v>
      </c>
    </row>
    <row r="68" ht="15.0" customHeight="1">
      <c r="K68" s="7">
        <v>4.0</v>
      </c>
      <c r="L68" s="7">
        <v>82.0</v>
      </c>
      <c r="M68" s="7">
        <v>87.0</v>
      </c>
      <c r="N68" s="7">
        <v>96.0</v>
      </c>
      <c r="O68" s="7">
        <v>88.0</v>
      </c>
      <c r="P68" s="19"/>
      <c r="AC68" s="7">
        <f t="shared" si="5"/>
        <v>3.53</v>
      </c>
    </row>
    <row r="69" ht="15.0" customHeight="1">
      <c r="K69" s="7">
        <v>5.0</v>
      </c>
      <c r="L69" s="7">
        <v>78.0</v>
      </c>
      <c r="M69" s="7">
        <v>94.0</v>
      </c>
      <c r="N69" s="7">
        <v>81.0</v>
      </c>
      <c r="O69" s="7">
        <v>79.0</v>
      </c>
      <c r="P69" s="19"/>
      <c r="AC69" s="7">
        <f t="shared" si="5"/>
        <v>0</v>
      </c>
    </row>
    <row r="70" ht="15.0" customHeight="1">
      <c r="K70" s="7">
        <v>6.0</v>
      </c>
      <c r="L70" s="7">
        <v>75.0</v>
      </c>
      <c r="M70" s="7">
        <v>83.0</v>
      </c>
      <c r="N70" s="7">
        <v>80.0</v>
      </c>
      <c r="O70" s="7">
        <v>72.0</v>
      </c>
      <c r="P70" s="19"/>
      <c r="AC70" s="7">
        <f t="shared" si="5"/>
        <v>0</v>
      </c>
    </row>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0" customHeight="1">
      <c r="B90" s="2"/>
    </row>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Return to List of Topics Sheet" location="'List of Topics'!A1" ref="J1"/>
  </hyperlinks>
  <printOptions/>
  <pageMargins bottom="0.75" footer="0.0" header="0.0" left="0.7" right="0.7" top="0.75"/>
  <pageSetup orientation="portrait"/>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43"/>
    <col customWidth="1" min="2" max="10" width="8.86"/>
    <col customWidth="1" min="11" max="11" width="10.29"/>
    <col customWidth="1" min="12" max="12" width="10.86"/>
    <col customWidth="1" min="13" max="32" width="8.86"/>
  </cols>
  <sheetData>
    <row r="1" ht="15.0" customHeight="1">
      <c r="A1" s="1"/>
      <c r="J1" s="3" t="s">
        <v>65</v>
      </c>
    </row>
    <row r="3" ht="15.0" customHeight="1">
      <c r="K3" s="27" t="s">
        <v>248</v>
      </c>
      <c r="L3" s="27" t="s">
        <v>232</v>
      </c>
      <c r="N3" s="7" t="s">
        <v>264</v>
      </c>
      <c r="AD3" s="7" t="s">
        <v>264</v>
      </c>
    </row>
    <row r="4" ht="15.0" customHeight="1">
      <c r="K4" s="7">
        <v>1.0</v>
      </c>
      <c r="L4" s="7">
        <v>62.0</v>
      </c>
      <c r="N4" s="19"/>
      <c r="AD4" s="9">
        <f>COUNT(K4:K75)</f>
        <v>72</v>
      </c>
      <c r="AE4" s="52" t="s">
        <v>265</v>
      </c>
      <c r="AF4" s="7">
        <f>COUNTA(K4:K75)</f>
        <v>72</v>
      </c>
    </row>
    <row r="5" ht="15.0" customHeight="1">
      <c r="K5" s="7">
        <v>2.0</v>
      </c>
      <c r="L5" s="7">
        <v>73.0</v>
      </c>
    </row>
    <row r="6" ht="15.0" customHeight="1">
      <c r="K6" s="7">
        <v>3.0</v>
      </c>
      <c r="L6" s="7">
        <v>74.0</v>
      </c>
      <c r="N6" s="7" t="s">
        <v>266</v>
      </c>
      <c r="AD6" s="7" t="s">
        <v>266</v>
      </c>
    </row>
    <row r="7" ht="15.0" customHeight="1">
      <c r="K7" s="7">
        <v>4.0</v>
      </c>
      <c r="N7" s="19"/>
      <c r="AD7" s="9">
        <f>COUNT(L4:L75)</f>
        <v>69</v>
      </c>
      <c r="AE7" s="52" t="s">
        <v>265</v>
      </c>
      <c r="AF7" s="7">
        <f>COUNTA(L4:L75)</f>
        <v>69</v>
      </c>
    </row>
    <row r="8" ht="15.0" customHeight="1">
      <c r="K8" s="7">
        <v>5.0</v>
      </c>
      <c r="L8" s="7">
        <v>77.0</v>
      </c>
    </row>
    <row r="9" ht="15.0" customHeight="1">
      <c r="K9" s="7">
        <v>6.0</v>
      </c>
      <c r="L9" s="7">
        <v>57.0</v>
      </c>
      <c r="N9" s="7" t="s">
        <v>267</v>
      </c>
      <c r="AD9" s="7" t="s">
        <v>267</v>
      </c>
    </row>
    <row r="10" ht="15.0" customHeight="1">
      <c r="K10" s="7">
        <v>7.0</v>
      </c>
      <c r="L10" s="7">
        <v>67.0</v>
      </c>
      <c r="N10" s="19"/>
      <c r="AD10" s="9">
        <f>COUNTBLANK(L4:L75)</f>
        <v>3</v>
      </c>
    </row>
    <row r="11" ht="15.0" customHeight="1">
      <c r="K11" s="7">
        <v>8.0</v>
      </c>
      <c r="L11" s="7">
        <v>90.0</v>
      </c>
    </row>
    <row r="12" ht="15.0" customHeight="1">
      <c r="K12" s="7">
        <v>9.0</v>
      </c>
      <c r="L12" s="7">
        <v>77.0</v>
      </c>
    </row>
    <row r="13" ht="15.0" customHeight="1">
      <c r="K13" s="7">
        <v>10.0</v>
      </c>
      <c r="L13" s="7">
        <v>83.0</v>
      </c>
    </row>
    <row r="14" ht="15.0" customHeight="1">
      <c r="K14" s="7">
        <v>11.0</v>
      </c>
      <c r="L14" s="7">
        <v>71.0</v>
      </c>
    </row>
    <row r="15" ht="15.0" customHeight="1">
      <c r="K15" s="7">
        <v>12.0</v>
      </c>
      <c r="L15" s="7">
        <v>75.0</v>
      </c>
    </row>
    <row r="16" ht="15.0" customHeight="1">
      <c r="K16" s="7">
        <v>13.0</v>
      </c>
      <c r="L16" s="7">
        <v>72.0</v>
      </c>
    </row>
    <row r="17" ht="15.0" customHeight="1">
      <c r="K17" s="7">
        <v>14.0</v>
      </c>
      <c r="L17" s="7">
        <v>82.0</v>
      </c>
    </row>
    <row r="18" ht="15.0" customHeight="1">
      <c r="K18" s="7">
        <v>15.0</v>
      </c>
      <c r="L18" s="7">
        <v>68.0</v>
      </c>
    </row>
    <row r="19" ht="15.0" customHeight="1">
      <c r="K19" s="7">
        <v>16.0</v>
      </c>
      <c r="L19" s="7">
        <v>86.0</v>
      </c>
    </row>
    <row r="20" ht="15.0" customHeight="1">
      <c r="K20" s="7">
        <v>17.0</v>
      </c>
      <c r="L20" s="7">
        <v>77.0</v>
      </c>
    </row>
    <row r="21" ht="15.0" customHeight="1">
      <c r="K21" s="7">
        <v>18.0</v>
      </c>
      <c r="L21" s="7">
        <v>68.0</v>
      </c>
    </row>
    <row r="22" ht="15.0" customHeight="1">
      <c r="K22" s="7">
        <v>19.0</v>
      </c>
      <c r="L22" s="7">
        <v>86.0</v>
      </c>
    </row>
    <row r="23" ht="15.0" customHeight="1">
      <c r="K23" s="7">
        <v>20.0</v>
      </c>
    </row>
    <row r="24" ht="15.0" customHeight="1">
      <c r="K24" s="7">
        <v>21.0</v>
      </c>
      <c r="L24" s="7">
        <v>80.0</v>
      </c>
    </row>
    <row r="25" ht="15.0" customHeight="1">
      <c r="K25" s="7">
        <v>22.0</v>
      </c>
      <c r="L25" s="7">
        <v>81.0</v>
      </c>
    </row>
    <row r="26" ht="15.0" customHeight="1">
      <c r="K26" s="7">
        <v>23.0</v>
      </c>
      <c r="L26" s="7">
        <v>84.0</v>
      </c>
    </row>
    <row r="27" ht="15.0" customHeight="1">
      <c r="K27" s="7">
        <v>24.0</v>
      </c>
      <c r="L27" s="7">
        <v>71.0</v>
      </c>
    </row>
    <row r="28" ht="15.0" customHeight="1">
      <c r="K28" s="7">
        <v>25.0</v>
      </c>
      <c r="L28" s="7">
        <v>76.0</v>
      </c>
    </row>
    <row r="29" ht="15.0" customHeight="1">
      <c r="K29" s="7">
        <v>26.0</v>
      </c>
      <c r="L29" s="7">
        <v>81.0</v>
      </c>
    </row>
    <row r="30" ht="15.0" customHeight="1">
      <c r="K30" s="7">
        <v>27.0</v>
      </c>
      <c r="L30" s="7">
        <v>99.0</v>
      </c>
    </row>
    <row r="31" ht="15.0" customHeight="1">
      <c r="K31" s="7">
        <v>28.0</v>
      </c>
      <c r="L31" s="7">
        <v>72.0</v>
      </c>
    </row>
    <row r="32" ht="15.0" customHeight="1">
      <c r="K32" s="7">
        <v>29.0</v>
      </c>
      <c r="L32" s="7">
        <v>78.0</v>
      </c>
    </row>
    <row r="33" ht="15.0" customHeight="1">
      <c r="K33" s="7">
        <v>30.0</v>
      </c>
      <c r="L33" s="7">
        <v>67.0</v>
      </c>
    </row>
    <row r="34" ht="15.0" customHeight="1">
      <c r="K34" s="7">
        <v>31.0</v>
      </c>
      <c r="L34" s="7">
        <v>89.0</v>
      </c>
    </row>
    <row r="35" ht="15.0" customHeight="1">
      <c r="K35" s="7">
        <v>32.0</v>
      </c>
      <c r="L35" s="7">
        <v>70.0</v>
      </c>
    </row>
    <row r="36" ht="15.0" customHeight="1">
      <c r="K36" s="7">
        <v>33.0</v>
      </c>
      <c r="L36" s="7">
        <v>77.0</v>
      </c>
    </row>
    <row r="37" ht="15.0" customHeight="1">
      <c r="K37" s="7">
        <v>34.0</v>
      </c>
    </row>
    <row r="38" ht="15.0" customHeight="1">
      <c r="K38" s="7">
        <v>35.0</v>
      </c>
      <c r="L38" s="7">
        <v>83.0</v>
      </c>
    </row>
    <row r="39" ht="15.0" customHeight="1">
      <c r="K39" s="7">
        <v>36.0</v>
      </c>
      <c r="L39" s="7">
        <v>74.0</v>
      </c>
    </row>
    <row r="40" ht="15.0" customHeight="1">
      <c r="B40" s="2"/>
      <c r="K40" s="7">
        <v>37.0</v>
      </c>
      <c r="L40" s="7">
        <v>87.0</v>
      </c>
    </row>
    <row r="41" ht="15.0" customHeight="1">
      <c r="K41" s="7">
        <v>38.0</v>
      </c>
      <c r="L41" s="7">
        <v>75.0</v>
      </c>
    </row>
    <row r="42" ht="15.0" customHeight="1">
      <c r="K42" s="7">
        <v>39.0</v>
      </c>
      <c r="L42" s="7">
        <v>86.0</v>
      </c>
    </row>
    <row r="43" ht="15.0" customHeight="1">
      <c r="K43" s="7">
        <v>40.0</v>
      </c>
      <c r="L43" s="7">
        <v>77.0</v>
      </c>
    </row>
    <row r="44" ht="15.0" customHeight="1">
      <c r="K44" s="7">
        <v>41.0</v>
      </c>
      <c r="L44" s="7">
        <v>73.0</v>
      </c>
    </row>
    <row r="45" ht="15.0" customHeight="1">
      <c r="K45" s="7">
        <v>42.0</v>
      </c>
      <c r="L45" s="7">
        <v>74.0</v>
      </c>
    </row>
    <row r="46" ht="15.0" customHeight="1">
      <c r="K46" s="7">
        <v>43.0</v>
      </c>
      <c r="L46" s="7">
        <v>79.0</v>
      </c>
    </row>
    <row r="47" ht="15.0" customHeight="1">
      <c r="K47" s="7">
        <v>44.0</v>
      </c>
      <c r="L47" s="7">
        <v>80.0</v>
      </c>
    </row>
    <row r="48" ht="15.0" customHeight="1">
      <c r="K48" s="7">
        <v>45.0</v>
      </c>
      <c r="L48" s="7">
        <v>77.0</v>
      </c>
    </row>
    <row r="49" ht="15.0" customHeight="1">
      <c r="K49" s="7">
        <v>46.0</v>
      </c>
      <c r="L49" s="7">
        <v>72.0</v>
      </c>
    </row>
    <row r="50" ht="15.0" customHeight="1">
      <c r="K50" s="7">
        <v>47.0</v>
      </c>
      <c r="L50" s="7">
        <v>77.0</v>
      </c>
    </row>
    <row r="51" ht="15.0" customHeight="1">
      <c r="K51" s="7">
        <v>48.0</v>
      </c>
      <c r="L51" s="7">
        <v>71.0</v>
      </c>
    </row>
    <row r="52" ht="15.0" customHeight="1">
      <c r="K52" s="7">
        <v>49.0</v>
      </c>
      <c r="L52" s="7">
        <v>70.0</v>
      </c>
    </row>
    <row r="53" ht="15.0" customHeight="1">
      <c r="K53" s="7">
        <v>50.0</v>
      </c>
      <c r="L53" s="7">
        <v>68.0</v>
      </c>
    </row>
    <row r="54" ht="15.0" customHeight="1">
      <c r="K54" s="7">
        <v>51.0</v>
      </c>
      <c r="L54" s="7">
        <v>79.0</v>
      </c>
    </row>
    <row r="55" ht="15.0" customHeight="1">
      <c r="K55" s="7">
        <v>52.0</v>
      </c>
      <c r="L55" s="7">
        <v>75.0</v>
      </c>
    </row>
    <row r="56" ht="15.0" customHeight="1">
      <c r="K56" s="7">
        <v>53.0</v>
      </c>
      <c r="L56" s="7">
        <v>80.0</v>
      </c>
    </row>
    <row r="57" ht="15.0" customHeight="1">
      <c r="K57" s="7">
        <v>54.0</v>
      </c>
      <c r="L57" s="7">
        <v>73.0</v>
      </c>
    </row>
    <row r="58" ht="15.0" customHeight="1">
      <c r="K58" s="7">
        <v>55.0</v>
      </c>
      <c r="L58" s="7">
        <v>61.0</v>
      </c>
    </row>
    <row r="59" ht="15.0" customHeight="1">
      <c r="K59" s="7">
        <v>56.0</v>
      </c>
      <c r="L59" s="7">
        <v>62.0</v>
      </c>
    </row>
    <row r="60" ht="15.0" customHeight="1">
      <c r="K60" s="7">
        <v>57.0</v>
      </c>
      <c r="L60" s="7">
        <v>68.0</v>
      </c>
    </row>
    <row r="61" ht="15.0" customHeight="1">
      <c r="K61" s="7">
        <v>58.0</v>
      </c>
      <c r="L61" s="7">
        <v>92.0</v>
      </c>
    </row>
    <row r="62" ht="15.0" customHeight="1">
      <c r="K62" s="7">
        <v>59.0</v>
      </c>
      <c r="L62" s="7">
        <v>85.0</v>
      </c>
    </row>
    <row r="63" ht="15.0" customHeight="1">
      <c r="K63" s="7">
        <v>60.0</v>
      </c>
      <c r="L63" s="7">
        <v>77.0</v>
      </c>
    </row>
    <row r="64" ht="15.0" customHeight="1">
      <c r="K64" s="7">
        <v>61.0</v>
      </c>
      <c r="L64" s="7">
        <v>79.0</v>
      </c>
    </row>
    <row r="65" ht="15.0" customHeight="1">
      <c r="K65" s="7">
        <v>62.0</v>
      </c>
      <c r="L65" s="7">
        <v>86.0</v>
      </c>
    </row>
    <row r="66" ht="15.0" customHeight="1">
      <c r="K66" s="7">
        <v>63.0</v>
      </c>
      <c r="L66" s="7">
        <v>83.0</v>
      </c>
    </row>
    <row r="67" ht="15.0" customHeight="1">
      <c r="K67" s="7">
        <v>64.0</v>
      </c>
      <c r="L67" s="7">
        <v>83.0</v>
      </c>
    </row>
    <row r="68" ht="15.0" customHeight="1">
      <c r="K68" s="7">
        <v>65.0</v>
      </c>
      <c r="L68" s="7">
        <v>76.0</v>
      </c>
    </row>
    <row r="69" ht="15.0" customHeight="1">
      <c r="K69" s="7">
        <v>66.0</v>
      </c>
      <c r="L69" s="7">
        <v>89.0</v>
      </c>
    </row>
    <row r="70" ht="15.0" customHeight="1">
      <c r="K70" s="7">
        <v>67.0</v>
      </c>
      <c r="L70" s="7">
        <v>72.0</v>
      </c>
    </row>
    <row r="71" ht="15.0" customHeight="1">
      <c r="K71" s="7">
        <v>68.0</v>
      </c>
      <c r="L71" s="7">
        <v>69.0</v>
      </c>
    </row>
    <row r="72" ht="15.0" customHeight="1">
      <c r="K72" s="7">
        <v>69.0</v>
      </c>
      <c r="L72" s="7">
        <v>66.0</v>
      </c>
    </row>
    <row r="73" ht="15.0" customHeight="1">
      <c r="K73" s="7">
        <v>70.0</v>
      </c>
      <c r="L73" s="7">
        <v>71.0</v>
      </c>
    </row>
    <row r="74" ht="15.0" customHeight="1">
      <c r="K74" s="7">
        <v>71.0</v>
      </c>
      <c r="L74" s="7">
        <v>80.0</v>
      </c>
    </row>
    <row r="75" ht="15.0" customHeight="1">
      <c r="K75" s="7">
        <v>72.0</v>
      </c>
      <c r="L75" s="7">
        <v>61.0</v>
      </c>
    </row>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Return to List of Topics Sheet" location="'List of Topics'!A1" ref="J1"/>
  </hyperlinks>
  <printOptions/>
  <pageMargins bottom="0.75" footer="0.0" header="0.0" left="0.7" right="0.7" top="0.75"/>
  <pageSetup orientation="landscape"/>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43"/>
    <col customWidth="1" min="2" max="10" width="8.86"/>
    <col customWidth="1" min="11" max="11" width="10.29"/>
    <col customWidth="1" min="12" max="12" width="10.86"/>
    <col customWidth="1" min="13" max="13" width="11.29"/>
    <col customWidth="1" min="14" max="14" width="10.86"/>
    <col customWidth="1" min="15" max="15" width="8.86"/>
    <col customWidth="1" min="16" max="16" width="34.71"/>
    <col customWidth="1" min="17" max="18" width="8.86"/>
    <col customWidth="1" min="19" max="21" width="9.14"/>
    <col customWidth="1" min="22" max="27" width="8.86"/>
    <col customWidth="1" min="28" max="28" width="34.71"/>
    <col customWidth="1" min="29" max="29" width="8.86"/>
  </cols>
  <sheetData>
    <row r="1" ht="15.0" customHeight="1">
      <c r="A1" s="1"/>
      <c r="J1" s="3" t="s">
        <v>65</v>
      </c>
    </row>
    <row r="3" ht="15.0" customHeight="1">
      <c r="K3" s="52" t="s">
        <v>248</v>
      </c>
      <c r="L3" s="7" t="s">
        <v>134</v>
      </c>
      <c r="M3" s="27" t="s">
        <v>131</v>
      </c>
      <c r="N3" s="27" t="s">
        <v>232</v>
      </c>
      <c r="P3" s="7" t="s">
        <v>268</v>
      </c>
      <c r="Q3" s="27" t="s">
        <v>138</v>
      </c>
    </row>
    <row r="4" ht="15.0" customHeight="1">
      <c r="K4" s="52">
        <v>1.0</v>
      </c>
      <c r="L4" s="7" t="s">
        <v>138</v>
      </c>
      <c r="M4" s="7">
        <v>18.0</v>
      </c>
      <c r="N4" s="7">
        <v>62.0</v>
      </c>
      <c r="P4" s="7" t="s">
        <v>269</v>
      </c>
      <c r="Q4" s="7">
        <v>20.0</v>
      </c>
    </row>
    <row r="5" ht="15.0" customHeight="1">
      <c r="K5" s="52">
        <v>2.0</v>
      </c>
      <c r="L5" s="7" t="s">
        <v>140</v>
      </c>
      <c r="M5" s="7">
        <v>21.0</v>
      </c>
      <c r="N5" s="7">
        <v>73.0</v>
      </c>
      <c r="P5" s="7" t="s">
        <v>270</v>
      </c>
      <c r="Q5" s="7">
        <v>87.0</v>
      </c>
    </row>
    <row r="6" ht="15.0" customHeight="1">
      <c r="K6" s="52">
        <v>3.0</v>
      </c>
      <c r="L6" s="7" t="s">
        <v>140</v>
      </c>
      <c r="M6" s="7">
        <v>18.0</v>
      </c>
      <c r="N6" s="7">
        <v>74.0</v>
      </c>
    </row>
    <row r="7" ht="15.0" customHeight="1">
      <c r="K7" s="52">
        <v>4.0</v>
      </c>
      <c r="L7" s="7" t="s">
        <v>140</v>
      </c>
      <c r="M7" s="7">
        <v>18.0</v>
      </c>
      <c r="P7" s="7" t="s">
        <v>271</v>
      </c>
      <c r="Q7" s="19"/>
      <c r="AB7" s="7" t="s">
        <v>271</v>
      </c>
      <c r="AC7" s="9">
        <f>COUNTIF(N4:N75,"&gt;="&amp;Q5)</f>
        <v>6</v>
      </c>
    </row>
    <row r="8" ht="15.0" customHeight="1">
      <c r="K8" s="52">
        <v>5.0</v>
      </c>
      <c r="L8" s="7" t="s">
        <v>138</v>
      </c>
      <c r="M8" s="7">
        <v>18.0</v>
      </c>
      <c r="N8" s="7">
        <v>77.0</v>
      </c>
    </row>
    <row r="9" ht="15.0" customHeight="1">
      <c r="K9" s="52">
        <v>6.0</v>
      </c>
      <c r="L9" s="7" t="s">
        <v>140</v>
      </c>
      <c r="M9" s="7">
        <v>20.0</v>
      </c>
      <c r="N9" s="7">
        <v>57.0</v>
      </c>
      <c r="P9" s="7" t="s">
        <v>272</v>
      </c>
      <c r="Q9" s="19"/>
      <c r="AB9" s="7" t="s">
        <v>272</v>
      </c>
      <c r="AC9" s="9">
        <f>SUMIF(L4:L75,Q3,N4:N75)</f>
        <v>2660</v>
      </c>
    </row>
    <row r="10" ht="15.0" customHeight="1">
      <c r="K10" s="52">
        <v>7.0</v>
      </c>
      <c r="L10" s="7" t="s">
        <v>140</v>
      </c>
      <c r="M10" s="7">
        <v>18.0</v>
      </c>
      <c r="N10" s="7">
        <v>67.0</v>
      </c>
      <c r="P10" s="7" t="s">
        <v>273</v>
      </c>
      <c r="Q10" s="19"/>
      <c r="AB10" s="7" t="s">
        <v>273</v>
      </c>
      <c r="AC10" s="9">
        <f>SUMIF(M4:M75,"&lt;"&amp;Q4,N4:N75)</f>
        <v>2527</v>
      </c>
    </row>
    <row r="11" ht="15.0" customHeight="1">
      <c r="K11" s="52">
        <v>8.0</v>
      </c>
      <c r="L11" s="7" t="s">
        <v>138</v>
      </c>
      <c r="M11" s="7">
        <v>19.0</v>
      </c>
      <c r="N11" s="7">
        <v>90.0</v>
      </c>
      <c r="P11" s="7" t="s">
        <v>274</v>
      </c>
      <c r="Q11" s="19"/>
      <c r="AB11" s="7" t="s">
        <v>274</v>
      </c>
      <c r="AC11" s="9">
        <f>SUMIF(M4:M75,"&gt;="&amp;Q4,N4:N75)</f>
        <v>2733</v>
      </c>
    </row>
    <row r="12" ht="15.0" customHeight="1">
      <c r="K12" s="52">
        <v>9.0</v>
      </c>
      <c r="L12" s="7" t="s">
        <v>138</v>
      </c>
      <c r="M12" s="7">
        <v>19.0</v>
      </c>
      <c r="N12" s="7">
        <v>77.0</v>
      </c>
    </row>
    <row r="13" ht="15.0" customHeight="1">
      <c r="K13" s="52">
        <v>10.0</v>
      </c>
      <c r="L13" s="7" t="s">
        <v>138</v>
      </c>
      <c r="M13" s="7">
        <v>22.0</v>
      </c>
      <c r="N13" s="7">
        <v>83.0</v>
      </c>
      <c r="P13" s="7" t="s">
        <v>275</v>
      </c>
      <c r="Q13" s="19"/>
      <c r="AB13" s="7" t="s">
        <v>275</v>
      </c>
      <c r="AC13" s="86">
        <f>AVERAGEIF(L4:L75,Q3,N4:N75)</f>
        <v>78.23529412</v>
      </c>
    </row>
    <row r="14" ht="15.0" customHeight="1">
      <c r="K14" s="52">
        <v>11.0</v>
      </c>
      <c r="L14" s="7" t="s">
        <v>140</v>
      </c>
      <c r="M14" s="7">
        <v>20.0</v>
      </c>
      <c r="N14" s="7">
        <v>71.0</v>
      </c>
      <c r="P14" s="7" t="s">
        <v>276</v>
      </c>
      <c r="Q14" s="19"/>
      <c r="AB14" s="7" t="s">
        <v>276</v>
      </c>
      <c r="AC14" s="86">
        <f>AVERAGEIF(M4:M75,"&lt;"&amp;Q4,N4:N75)</f>
        <v>76.57575758</v>
      </c>
    </row>
    <row r="15" ht="15.0" customHeight="1">
      <c r="K15" s="52">
        <v>12.0</v>
      </c>
      <c r="L15" s="7" t="s">
        <v>140</v>
      </c>
      <c r="M15" s="7">
        <v>20.0</v>
      </c>
      <c r="N15" s="7">
        <v>75.0</v>
      </c>
      <c r="P15" s="7" t="s">
        <v>277</v>
      </c>
      <c r="Q15" s="19"/>
      <c r="AB15" s="7" t="s">
        <v>277</v>
      </c>
      <c r="AC15" s="86">
        <f>AVERAGEIF(M4:M75,"&gt;="&amp;Q4,N4:N75)</f>
        <v>75.91666667</v>
      </c>
    </row>
    <row r="16" ht="15.0" customHeight="1">
      <c r="K16" s="52">
        <v>13.0</v>
      </c>
      <c r="L16" s="7" t="s">
        <v>140</v>
      </c>
      <c r="M16" s="7">
        <v>20.0</v>
      </c>
      <c r="N16" s="7">
        <v>72.0</v>
      </c>
    </row>
    <row r="17" ht="15.0" customHeight="1">
      <c r="K17" s="52">
        <v>14.0</v>
      </c>
      <c r="L17" s="7" t="s">
        <v>140</v>
      </c>
      <c r="M17" s="7">
        <v>24.0</v>
      </c>
      <c r="N17" s="7">
        <v>82.0</v>
      </c>
    </row>
    <row r="18" ht="15.0" customHeight="1">
      <c r="K18" s="52">
        <v>15.0</v>
      </c>
      <c r="L18" s="7" t="s">
        <v>140</v>
      </c>
      <c r="M18" s="7">
        <v>18.0</v>
      </c>
      <c r="N18" s="7">
        <v>68.0</v>
      </c>
    </row>
    <row r="19" ht="15.0" customHeight="1">
      <c r="K19" s="52">
        <v>16.0</v>
      </c>
      <c r="L19" s="7" t="s">
        <v>138</v>
      </c>
      <c r="M19" s="7">
        <v>18.0</v>
      </c>
      <c r="N19" s="7">
        <v>86.0</v>
      </c>
    </row>
    <row r="20" ht="15.0" customHeight="1">
      <c r="K20" s="52">
        <v>17.0</v>
      </c>
      <c r="L20" s="7" t="s">
        <v>140</v>
      </c>
      <c r="M20" s="7">
        <v>24.0</v>
      </c>
      <c r="N20" s="7">
        <v>77.0</v>
      </c>
    </row>
    <row r="21" ht="15.0" customHeight="1">
      <c r="K21" s="52">
        <v>18.0</v>
      </c>
      <c r="L21" s="7" t="s">
        <v>138</v>
      </c>
      <c r="M21" s="7">
        <v>21.0</v>
      </c>
      <c r="N21" s="7">
        <v>68.0</v>
      </c>
    </row>
    <row r="22" ht="15.0" customHeight="1">
      <c r="K22" s="52">
        <v>19.0</v>
      </c>
      <c r="L22" s="7" t="s">
        <v>138</v>
      </c>
      <c r="M22" s="7">
        <v>20.0</v>
      </c>
      <c r="N22" s="7">
        <v>86.0</v>
      </c>
    </row>
    <row r="23" ht="15.0" customHeight="1">
      <c r="K23" s="52">
        <v>20.0</v>
      </c>
      <c r="L23" s="7" t="s">
        <v>140</v>
      </c>
      <c r="M23" s="7">
        <v>21.0</v>
      </c>
    </row>
    <row r="24" ht="15.0" customHeight="1">
      <c r="K24" s="52">
        <v>21.0</v>
      </c>
      <c r="L24" s="7" t="s">
        <v>138</v>
      </c>
      <c r="M24" s="7">
        <v>20.0</v>
      </c>
      <c r="N24" s="7">
        <v>80.0</v>
      </c>
    </row>
    <row r="25" ht="15.0" customHeight="1">
      <c r="K25" s="52">
        <v>22.0</v>
      </c>
      <c r="L25" s="7" t="s">
        <v>140</v>
      </c>
      <c r="M25" s="7">
        <v>18.0</v>
      </c>
      <c r="N25" s="7">
        <v>81.0</v>
      </c>
    </row>
    <row r="26" ht="15.0" customHeight="1">
      <c r="K26" s="52">
        <v>23.0</v>
      </c>
      <c r="L26" s="7" t="s">
        <v>138</v>
      </c>
      <c r="M26" s="7">
        <v>20.0</v>
      </c>
      <c r="N26" s="7">
        <v>84.0</v>
      </c>
    </row>
    <row r="27" ht="15.0" customHeight="1">
      <c r="K27" s="52">
        <v>24.0</v>
      </c>
      <c r="L27" s="7" t="s">
        <v>140</v>
      </c>
      <c r="M27" s="7">
        <v>19.0</v>
      </c>
      <c r="N27" s="7">
        <v>71.0</v>
      </c>
    </row>
    <row r="28" ht="15.0" customHeight="1">
      <c r="K28" s="52">
        <v>25.0</v>
      </c>
      <c r="L28" s="7" t="s">
        <v>140</v>
      </c>
      <c r="M28" s="7">
        <v>18.0</v>
      </c>
      <c r="N28" s="7">
        <v>76.0</v>
      </c>
    </row>
    <row r="29" ht="15.0" customHeight="1">
      <c r="K29" s="52">
        <v>26.0</v>
      </c>
      <c r="L29" s="7" t="s">
        <v>138</v>
      </c>
      <c r="M29" s="7">
        <v>21.0</v>
      </c>
      <c r="N29" s="7">
        <v>81.0</v>
      </c>
    </row>
    <row r="30" ht="15.0" customHeight="1">
      <c r="K30" s="52">
        <v>27.0</v>
      </c>
      <c r="L30" s="7" t="s">
        <v>140</v>
      </c>
      <c r="M30" s="7">
        <v>18.0</v>
      </c>
      <c r="N30" s="7">
        <v>99.0</v>
      </c>
    </row>
    <row r="31" ht="15.0" customHeight="1">
      <c r="K31" s="52">
        <v>28.0</v>
      </c>
      <c r="L31" s="7" t="s">
        <v>138</v>
      </c>
      <c r="M31" s="7">
        <v>20.0</v>
      </c>
      <c r="N31" s="7">
        <v>72.0</v>
      </c>
    </row>
    <row r="32" ht="15.0" customHeight="1">
      <c r="K32" s="52">
        <v>29.0</v>
      </c>
      <c r="L32" s="7" t="s">
        <v>140</v>
      </c>
      <c r="M32" s="7">
        <v>18.0</v>
      </c>
      <c r="N32" s="7">
        <v>78.0</v>
      </c>
    </row>
    <row r="33" ht="15.0" customHeight="1">
      <c r="K33" s="52">
        <v>30.0</v>
      </c>
      <c r="L33" s="7" t="s">
        <v>140</v>
      </c>
      <c r="M33" s="7">
        <v>21.0</v>
      </c>
      <c r="N33" s="7">
        <v>67.0</v>
      </c>
    </row>
    <row r="34" ht="15.0" customHeight="1">
      <c r="K34" s="52">
        <v>31.0</v>
      </c>
      <c r="L34" s="7" t="s">
        <v>140</v>
      </c>
      <c r="M34" s="7">
        <v>21.0</v>
      </c>
      <c r="N34" s="7">
        <v>89.0</v>
      </c>
    </row>
    <row r="35" ht="15.0" customHeight="1">
      <c r="K35" s="52">
        <v>32.0</v>
      </c>
      <c r="L35" s="7" t="s">
        <v>140</v>
      </c>
      <c r="M35" s="7">
        <v>19.0</v>
      </c>
      <c r="N35" s="7">
        <v>70.0</v>
      </c>
    </row>
    <row r="36" ht="15.0" customHeight="1">
      <c r="K36" s="52">
        <v>33.0</v>
      </c>
      <c r="L36" s="7" t="s">
        <v>140</v>
      </c>
      <c r="M36" s="7">
        <v>19.0</v>
      </c>
      <c r="N36" s="7">
        <v>77.0</v>
      </c>
    </row>
    <row r="37" ht="15.0" customHeight="1">
      <c r="K37" s="52">
        <v>34.0</v>
      </c>
      <c r="L37" s="7" t="s">
        <v>140</v>
      </c>
      <c r="M37" s="7">
        <v>18.0</v>
      </c>
    </row>
    <row r="38" ht="15.0" customHeight="1">
      <c r="K38" s="52">
        <v>35.0</v>
      </c>
      <c r="L38" s="7" t="s">
        <v>138</v>
      </c>
      <c r="M38" s="7">
        <v>22.0</v>
      </c>
      <c r="N38" s="7">
        <v>83.0</v>
      </c>
    </row>
    <row r="39" ht="15.0" customHeight="1">
      <c r="K39" s="52">
        <v>36.0</v>
      </c>
      <c r="L39" s="7" t="s">
        <v>140</v>
      </c>
      <c r="M39" s="7">
        <v>19.0</v>
      </c>
      <c r="N39" s="7">
        <v>74.0</v>
      </c>
    </row>
    <row r="40" ht="15.0" customHeight="1">
      <c r="K40" s="52">
        <v>37.0</v>
      </c>
      <c r="L40" s="7" t="s">
        <v>138</v>
      </c>
      <c r="M40" s="7">
        <v>19.0</v>
      </c>
      <c r="N40" s="7">
        <v>87.0</v>
      </c>
    </row>
    <row r="41" ht="15.0" customHeight="1">
      <c r="K41" s="52">
        <v>38.0</v>
      </c>
      <c r="L41" s="7" t="s">
        <v>138</v>
      </c>
      <c r="M41" s="7">
        <v>18.0</v>
      </c>
      <c r="N41" s="7">
        <v>75.0</v>
      </c>
    </row>
    <row r="42" ht="15.0" customHeight="1">
      <c r="K42" s="52">
        <v>39.0</v>
      </c>
      <c r="L42" s="7" t="s">
        <v>138</v>
      </c>
      <c r="M42" s="7">
        <v>20.0</v>
      </c>
      <c r="N42" s="7">
        <v>86.0</v>
      </c>
    </row>
    <row r="43" ht="15.0" customHeight="1">
      <c r="K43" s="52">
        <v>40.0</v>
      </c>
      <c r="L43" s="7" t="s">
        <v>138</v>
      </c>
      <c r="M43" s="7">
        <v>21.0</v>
      </c>
      <c r="N43" s="7">
        <v>77.0</v>
      </c>
    </row>
    <row r="44" ht="15.0" customHeight="1">
      <c r="K44" s="52">
        <v>41.0</v>
      </c>
      <c r="L44" s="7" t="s">
        <v>138</v>
      </c>
      <c r="M44" s="7">
        <v>20.0</v>
      </c>
      <c r="N44" s="7">
        <v>73.0</v>
      </c>
    </row>
    <row r="45" ht="15.0" customHeight="1">
      <c r="K45" s="52">
        <v>42.0</v>
      </c>
      <c r="L45" s="7" t="s">
        <v>138</v>
      </c>
      <c r="M45" s="7">
        <v>20.0</v>
      </c>
      <c r="N45" s="7">
        <v>74.0</v>
      </c>
    </row>
    <row r="46" ht="15.0" customHeight="1">
      <c r="K46" s="52">
        <v>43.0</v>
      </c>
      <c r="L46" s="7" t="s">
        <v>140</v>
      </c>
      <c r="M46" s="7">
        <v>20.0</v>
      </c>
      <c r="N46" s="7">
        <v>79.0</v>
      </c>
    </row>
    <row r="47" ht="15.0" customHeight="1">
      <c r="K47" s="52">
        <v>44.0</v>
      </c>
      <c r="L47" s="7" t="s">
        <v>138</v>
      </c>
      <c r="M47" s="7">
        <v>18.0</v>
      </c>
      <c r="N47" s="7">
        <v>80.0</v>
      </c>
    </row>
    <row r="48" ht="15.0" customHeight="1">
      <c r="K48" s="52">
        <v>45.0</v>
      </c>
      <c r="L48" s="7" t="s">
        <v>138</v>
      </c>
      <c r="M48" s="7">
        <v>20.0</v>
      </c>
      <c r="N48" s="7">
        <v>77.0</v>
      </c>
    </row>
    <row r="49" ht="15.0" customHeight="1">
      <c r="K49" s="52">
        <v>46.0</v>
      </c>
      <c r="L49" s="7" t="s">
        <v>140</v>
      </c>
      <c r="M49" s="7">
        <v>21.0</v>
      </c>
      <c r="N49" s="7">
        <v>72.0</v>
      </c>
    </row>
    <row r="50" ht="15.0" customHeight="1">
      <c r="K50" s="52">
        <v>47.0</v>
      </c>
      <c r="L50" s="7" t="s">
        <v>138</v>
      </c>
      <c r="M50" s="7">
        <v>19.0</v>
      </c>
      <c r="N50" s="7">
        <v>77.0</v>
      </c>
    </row>
    <row r="51" ht="15.0" customHeight="1">
      <c r="K51" s="52">
        <v>48.0</v>
      </c>
      <c r="L51" s="7" t="s">
        <v>138</v>
      </c>
      <c r="M51" s="7">
        <v>19.0</v>
      </c>
      <c r="N51" s="7">
        <v>71.0</v>
      </c>
    </row>
    <row r="52" ht="15.0" customHeight="1">
      <c r="K52" s="52">
        <v>49.0</v>
      </c>
      <c r="L52" s="7" t="s">
        <v>140</v>
      </c>
      <c r="M52" s="7">
        <v>23.0</v>
      </c>
      <c r="N52" s="7">
        <v>70.0</v>
      </c>
    </row>
    <row r="53" ht="15.0" customHeight="1">
      <c r="K53" s="52">
        <v>50.0</v>
      </c>
      <c r="L53" s="7" t="s">
        <v>140</v>
      </c>
      <c r="M53" s="7">
        <v>19.0</v>
      </c>
      <c r="N53" s="7">
        <v>68.0</v>
      </c>
    </row>
    <row r="54" ht="15.0" customHeight="1">
      <c r="K54" s="52">
        <v>51.0</v>
      </c>
      <c r="L54" s="7" t="s">
        <v>140</v>
      </c>
      <c r="M54" s="7">
        <v>24.0</v>
      </c>
      <c r="N54" s="7">
        <v>79.0</v>
      </c>
    </row>
    <row r="55" ht="15.0" customHeight="1">
      <c r="K55" s="52">
        <v>52.0</v>
      </c>
      <c r="L55" s="7" t="s">
        <v>138</v>
      </c>
      <c r="M55" s="7">
        <v>19.0</v>
      </c>
      <c r="N55" s="7">
        <v>75.0</v>
      </c>
    </row>
    <row r="56" ht="15.0" customHeight="1">
      <c r="K56" s="52">
        <v>53.0</v>
      </c>
      <c r="L56" s="7" t="s">
        <v>138</v>
      </c>
      <c r="M56" s="7">
        <v>18.0</v>
      </c>
      <c r="N56" s="7">
        <v>80.0</v>
      </c>
    </row>
    <row r="57" ht="15.0" customHeight="1">
      <c r="K57" s="52">
        <v>54.0</v>
      </c>
      <c r="L57" s="7" t="s">
        <v>140</v>
      </c>
      <c r="M57" s="7">
        <v>19.0</v>
      </c>
      <c r="N57" s="7">
        <v>73.0</v>
      </c>
    </row>
    <row r="58" ht="15.0" customHeight="1">
      <c r="K58" s="52">
        <v>55.0</v>
      </c>
      <c r="L58" s="7" t="s">
        <v>140</v>
      </c>
      <c r="M58" s="7">
        <v>21.0</v>
      </c>
      <c r="N58" s="7">
        <v>61.0</v>
      </c>
    </row>
    <row r="59" ht="15.0" customHeight="1">
      <c r="K59" s="52">
        <v>56.0</v>
      </c>
      <c r="L59" s="7" t="s">
        <v>140</v>
      </c>
      <c r="M59" s="7">
        <v>21.0</v>
      </c>
      <c r="N59" s="7">
        <v>62.0</v>
      </c>
    </row>
    <row r="60" ht="15.0" customHeight="1">
      <c r="K60" s="52">
        <v>57.0</v>
      </c>
      <c r="L60" s="7" t="s">
        <v>138</v>
      </c>
      <c r="M60" s="7">
        <v>19.0</v>
      </c>
      <c r="N60" s="7">
        <v>68.0</v>
      </c>
    </row>
    <row r="61" ht="15.0" customHeight="1">
      <c r="K61" s="52">
        <v>58.0</v>
      </c>
      <c r="L61" s="7" t="s">
        <v>138</v>
      </c>
      <c r="M61" s="7">
        <v>19.0</v>
      </c>
      <c r="N61" s="7">
        <v>92.0</v>
      </c>
    </row>
    <row r="62" ht="15.0" customHeight="1">
      <c r="K62" s="52">
        <v>59.0</v>
      </c>
      <c r="L62" s="7" t="s">
        <v>140</v>
      </c>
      <c r="M62" s="7">
        <v>20.0</v>
      </c>
      <c r="N62" s="7">
        <v>85.0</v>
      </c>
    </row>
    <row r="63" ht="15.0" customHeight="1">
      <c r="K63" s="52">
        <v>60.0</v>
      </c>
      <c r="L63" s="7" t="s">
        <v>138</v>
      </c>
      <c r="M63" s="7">
        <v>22.0</v>
      </c>
      <c r="N63" s="7">
        <v>77.0</v>
      </c>
    </row>
    <row r="64" ht="15.0" customHeight="1">
      <c r="B64" s="2"/>
      <c r="K64" s="52">
        <v>61.0</v>
      </c>
      <c r="L64" s="7" t="s">
        <v>140</v>
      </c>
      <c r="M64" s="7">
        <v>19.0</v>
      </c>
      <c r="N64" s="7">
        <v>79.0</v>
      </c>
    </row>
    <row r="65" ht="15.0" customHeight="1">
      <c r="K65" s="52">
        <v>62.0</v>
      </c>
      <c r="L65" s="7" t="s">
        <v>138</v>
      </c>
      <c r="M65" s="7">
        <v>20.0</v>
      </c>
      <c r="N65" s="7">
        <v>86.0</v>
      </c>
    </row>
    <row r="66" ht="15.0" customHeight="1">
      <c r="K66" s="52">
        <v>63.0</v>
      </c>
      <c r="L66" s="7" t="s">
        <v>140</v>
      </c>
      <c r="M66" s="7">
        <v>19.0</v>
      </c>
      <c r="N66" s="7">
        <v>83.0</v>
      </c>
    </row>
    <row r="67" ht="15.0" customHeight="1">
      <c r="K67" s="52">
        <v>64.0</v>
      </c>
      <c r="L67" s="7" t="s">
        <v>138</v>
      </c>
      <c r="M67" s="7">
        <v>19.0</v>
      </c>
      <c r="N67" s="7">
        <v>83.0</v>
      </c>
    </row>
    <row r="68" ht="15.0" customHeight="1">
      <c r="K68" s="52">
        <v>65.0</v>
      </c>
      <c r="L68" s="7" t="s">
        <v>138</v>
      </c>
      <c r="M68" s="7">
        <v>18.0</v>
      </c>
      <c r="N68" s="7">
        <v>76.0</v>
      </c>
    </row>
    <row r="69" ht="15.0" customHeight="1">
      <c r="K69" s="52">
        <v>66.0</v>
      </c>
      <c r="L69" s="7" t="s">
        <v>140</v>
      </c>
      <c r="M69" s="7">
        <v>24.0</v>
      </c>
      <c r="N69" s="7">
        <v>89.0</v>
      </c>
    </row>
    <row r="70" ht="15.0" customHeight="1">
      <c r="K70" s="52">
        <v>67.0</v>
      </c>
      <c r="L70" s="7" t="s">
        <v>140</v>
      </c>
      <c r="M70" s="7">
        <v>18.0</v>
      </c>
      <c r="N70" s="7">
        <v>72.0</v>
      </c>
    </row>
    <row r="71" ht="15.0" customHeight="1">
      <c r="K71" s="52">
        <v>68.0</v>
      </c>
      <c r="L71" s="7" t="s">
        <v>140</v>
      </c>
      <c r="M71" s="7">
        <v>21.0</v>
      </c>
      <c r="N71" s="7">
        <v>69.0</v>
      </c>
    </row>
    <row r="72" ht="15.0" customHeight="1">
      <c r="B72" s="29"/>
      <c r="C72" s="29"/>
      <c r="D72" s="29"/>
      <c r="E72" s="52"/>
      <c r="K72" s="52">
        <v>69.0</v>
      </c>
      <c r="L72" s="7" t="s">
        <v>138</v>
      </c>
      <c r="M72" s="7">
        <v>23.0</v>
      </c>
      <c r="N72" s="7">
        <v>66.0</v>
      </c>
    </row>
    <row r="73" ht="15.0" customHeight="1">
      <c r="B73" s="29"/>
      <c r="C73" s="29"/>
      <c r="D73" s="29"/>
      <c r="E73" s="52"/>
      <c r="K73" s="52">
        <v>70.0</v>
      </c>
      <c r="L73" s="7" t="s">
        <v>138</v>
      </c>
      <c r="M73" s="7">
        <v>24.0</v>
      </c>
      <c r="N73" s="7">
        <v>71.0</v>
      </c>
    </row>
    <row r="74" ht="15.0" customHeight="1">
      <c r="B74" s="29"/>
      <c r="C74" s="29"/>
      <c r="D74" s="29"/>
      <c r="E74" s="52"/>
      <c r="K74" s="52">
        <v>71.0</v>
      </c>
      <c r="L74" s="7" t="s">
        <v>138</v>
      </c>
      <c r="M74" s="7">
        <v>20.0</v>
      </c>
      <c r="N74" s="7">
        <v>80.0</v>
      </c>
    </row>
    <row r="75" ht="15.0" customHeight="1">
      <c r="B75" s="29"/>
      <c r="C75" s="29"/>
      <c r="D75" s="29"/>
      <c r="E75" s="52"/>
      <c r="K75" s="52">
        <v>72.0</v>
      </c>
      <c r="L75" s="7" t="s">
        <v>140</v>
      </c>
      <c r="M75" s="7">
        <v>18.0</v>
      </c>
      <c r="N75" s="7">
        <v>61.0</v>
      </c>
    </row>
    <row r="76" ht="15.0" customHeight="1">
      <c r="B76" s="29"/>
      <c r="C76" s="29"/>
      <c r="D76" s="29"/>
      <c r="E76" s="52"/>
    </row>
    <row r="77" ht="15.0" customHeight="1">
      <c r="B77" s="29"/>
      <c r="C77" s="29"/>
      <c r="D77" s="29"/>
      <c r="E77" s="52"/>
    </row>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Return to List of Topics Sheet" location="'List of Topics'!A1" ref="J1"/>
  </hyperlinks>
  <printOptions/>
  <pageMargins bottom="0.75" footer="0.0" header="0.0" left="0.7" right="0.7" top="0.75"/>
  <pageSetup orientation="landscape"/>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43"/>
    <col customWidth="1" min="2" max="3" width="8.86"/>
    <col customWidth="1" min="4" max="4" width="11.0"/>
    <col customWidth="1" min="5" max="5" width="11.43"/>
    <col customWidth="1" min="6" max="6" width="8.86"/>
    <col customWidth="1" min="7" max="8" width="11.0"/>
    <col customWidth="1" min="9" max="9" width="10.14"/>
    <col customWidth="1" min="10" max="10" width="17.29"/>
    <col customWidth="1" min="11" max="13" width="9.14"/>
    <col customWidth="1" min="14" max="14" width="10.86"/>
    <col customWidth="1" min="15" max="15" width="8.86"/>
    <col customWidth="1" min="16" max="16" width="20.43"/>
    <col customWidth="1" min="17" max="18" width="8.86"/>
    <col customWidth="1" min="19" max="22" width="9.14"/>
    <col customWidth="1" min="23" max="29" width="8.86"/>
    <col customWidth="1" min="30" max="30" width="20.43"/>
    <col customWidth="1" min="31" max="31" width="8.86"/>
  </cols>
  <sheetData>
    <row r="1" ht="15.0" customHeight="1">
      <c r="A1" s="1"/>
      <c r="J1" s="3" t="s">
        <v>65</v>
      </c>
    </row>
    <row r="3" ht="15.0" customHeight="1">
      <c r="K3" s="52" t="s">
        <v>248</v>
      </c>
      <c r="L3" s="7" t="s">
        <v>134</v>
      </c>
      <c r="M3" s="27" t="s">
        <v>131</v>
      </c>
      <c r="N3" s="27" t="s">
        <v>232</v>
      </c>
      <c r="P3" s="7" t="s">
        <v>268</v>
      </c>
      <c r="Q3" s="27" t="s">
        <v>140</v>
      </c>
    </row>
    <row r="4" ht="15.0" customHeight="1">
      <c r="K4" s="52">
        <v>1.0</v>
      </c>
      <c r="L4" s="7" t="s">
        <v>138</v>
      </c>
      <c r="M4" s="7">
        <v>18.0</v>
      </c>
      <c r="N4" s="7">
        <v>62.0</v>
      </c>
      <c r="P4" s="7" t="s">
        <v>269</v>
      </c>
      <c r="Q4" s="7">
        <v>20.0</v>
      </c>
    </row>
    <row r="5" ht="15.0" customHeight="1">
      <c r="K5" s="52">
        <v>2.0</v>
      </c>
      <c r="L5" s="7" t="s">
        <v>140</v>
      </c>
      <c r="M5" s="7">
        <v>21.0</v>
      </c>
      <c r="N5" s="7">
        <v>73.0</v>
      </c>
      <c r="P5" s="7" t="s">
        <v>270</v>
      </c>
      <c r="Q5" s="7">
        <v>87.0</v>
      </c>
    </row>
    <row r="6" ht="15.0" customHeight="1">
      <c r="K6" s="52">
        <v>3.0</v>
      </c>
      <c r="L6" s="7" t="s">
        <v>140</v>
      </c>
      <c r="M6" s="7">
        <v>18.0</v>
      </c>
      <c r="N6" s="7">
        <v>1.0</v>
      </c>
    </row>
    <row r="7" ht="15.0" customHeight="1">
      <c r="K7" s="52">
        <v>4.0</v>
      </c>
      <c r="L7" s="7" t="s">
        <v>140</v>
      </c>
      <c r="M7" s="7">
        <v>18.0</v>
      </c>
      <c r="N7" s="7">
        <v>65.0</v>
      </c>
      <c r="P7" s="7" t="s">
        <v>278</v>
      </c>
      <c r="Q7" s="19"/>
      <c r="AD7" s="7" t="s">
        <v>278</v>
      </c>
      <c r="AE7" s="9">
        <f>COUNTIFS(L4:L75,Q3,M4:M75,"&lt;"&amp;Q4,N4:N75,"&lt;="&amp;Q5)</f>
        <v>18</v>
      </c>
    </row>
    <row r="8" ht="15.0" customHeight="1">
      <c r="K8" s="52">
        <v>5.0</v>
      </c>
      <c r="L8" s="7" t="s">
        <v>138</v>
      </c>
      <c r="M8" s="7">
        <v>18.0</v>
      </c>
      <c r="N8" s="7">
        <v>77.0</v>
      </c>
    </row>
    <row r="9" ht="15.0" customHeight="1">
      <c r="K9" s="52">
        <v>6.0</v>
      </c>
      <c r="L9" s="7" t="s">
        <v>140</v>
      </c>
      <c r="M9" s="7">
        <v>20.0</v>
      </c>
      <c r="N9" s="7">
        <v>57.0</v>
      </c>
      <c r="P9" s="7" t="s">
        <v>279</v>
      </c>
      <c r="Q9" s="19"/>
      <c r="AD9" s="7" t="s">
        <v>279</v>
      </c>
      <c r="AE9" s="9">
        <f>SUMIFS(N4:N75,L4:L75,Q3,M4:M75,"&lt;"&amp;Q4)</f>
        <v>1342</v>
      </c>
    </row>
    <row r="10" ht="15.0" customHeight="1">
      <c r="K10" s="52">
        <v>7.0</v>
      </c>
      <c r="L10" s="7" t="s">
        <v>140</v>
      </c>
      <c r="M10" s="7">
        <v>18.0</v>
      </c>
      <c r="N10" s="7">
        <v>67.0</v>
      </c>
      <c r="P10" s="7" t="s">
        <v>280</v>
      </c>
      <c r="Q10" s="19"/>
      <c r="AD10" s="7" t="s">
        <v>280</v>
      </c>
      <c r="AE10" s="86">
        <f>AVERAGEIFS(N4:N75,L4:L75,Q3,M4:M75,"&lt;"&amp;Q4)</f>
        <v>70.63157895</v>
      </c>
    </row>
    <row r="11" ht="15.0" customHeight="1">
      <c r="K11" s="52">
        <v>8.0</v>
      </c>
      <c r="L11" s="7" t="s">
        <v>138</v>
      </c>
      <c r="M11" s="7">
        <v>19.0</v>
      </c>
      <c r="N11" s="7">
        <v>90.0</v>
      </c>
    </row>
    <row r="12" ht="15.0" customHeight="1">
      <c r="K12" s="52">
        <v>9.0</v>
      </c>
      <c r="L12" s="7" t="s">
        <v>138</v>
      </c>
      <c r="M12" s="7">
        <v>19.0</v>
      </c>
      <c r="N12" s="7">
        <v>77.0</v>
      </c>
    </row>
    <row r="13" ht="15.0" customHeight="1">
      <c r="K13" s="52">
        <v>10.0</v>
      </c>
      <c r="L13" s="7" t="s">
        <v>138</v>
      </c>
      <c r="M13" s="7">
        <v>22.0</v>
      </c>
      <c r="N13" s="7">
        <v>83.0</v>
      </c>
    </row>
    <row r="14" ht="15.0" customHeight="1">
      <c r="K14" s="52">
        <v>11.0</v>
      </c>
      <c r="L14" s="7" t="s">
        <v>140</v>
      </c>
      <c r="M14" s="7">
        <v>20.0</v>
      </c>
      <c r="N14" s="7">
        <v>71.0</v>
      </c>
    </row>
    <row r="15" ht="15.0" customHeight="1">
      <c r="K15" s="52">
        <v>12.0</v>
      </c>
      <c r="L15" s="7" t="s">
        <v>140</v>
      </c>
      <c r="M15" s="7">
        <v>20.0</v>
      </c>
      <c r="N15" s="7">
        <v>75.0</v>
      </c>
    </row>
    <row r="16" ht="15.0" customHeight="1">
      <c r="K16" s="52">
        <v>13.0</v>
      </c>
      <c r="L16" s="7" t="s">
        <v>140</v>
      </c>
      <c r="M16" s="7">
        <v>20.0</v>
      </c>
      <c r="N16" s="7">
        <v>72.0</v>
      </c>
    </row>
    <row r="17" ht="15.0" customHeight="1">
      <c r="K17" s="52">
        <v>14.0</v>
      </c>
      <c r="L17" s="7" t="s">
        <v>140</v>
      </c>
      <c r="M17" s="7">
        <v>24.0</v>
      </c>
      <c r="N17" s="7">
        <v>82.0</v>
      </c>
    </row>
    <row r="18" ht="15.0" customHeight="1">
      <c r="K18" s="52">
        <v>15.0</v>
      </c>
      <c r="L18" s="7" t="s">
        <v>140</v>
      </c>
      <c r="M18" s="7">
        <v>18.0</v>
      </c>
      <c r="N18" s="7">
        <v>68.0</v>
      </c>
    </row>
    <row r="19" ht="15.0" customHeight="1">
      <c r="K19" s="52">
        <v>16.0</v>
      </c>
      <c r="L19" s="7" t="s">
        <v>138</v>
      </c>
      <c r="M19" s="7">
        <v>18.0</v>
      </c>
      <c r="N19" s="7">
        <v>86.0</v>
      </c>
    </row>
    <row r="20" ht="15.0" customHeight="1">
      <c r="K20" s="52">
        <v>17.0</v>
      </c>
      <c r="L20" s="7" t="s">
        <v>140</v>
      </c>
      <c r="M20" s="7">
        <v>24.0</v>
      </c>
      <c r="N20" s="7">
        <v>77.0</v>
      </c>
    </row>
    <row r="21" ht="15.0" customHeight="1">
      <c r="K21" s="52">
        <v>18.0</v>
      </c>
      <c r="L21" s="7" t="s">
        <v>138</v>
      </c>
      <c r="M21" s="7">
        <v>21.0</v>
      </c>
      <c r="N21" s="7">
        <v>68.0</v>
      </c>
    </row>
    <row r="22" ht="15.0" customHeight="1">
      <c r="K22" s="52">
        <v>19.0</v>
      </c>
      <c r="L22" s="7" t="s">
        <v>138</v>
      </c>
      <c r="M22" s="7">
        <v>20.0</v>
      </c>
      <c r="N22" s="7">
        <v>86.0</v>
      </c>
    </row>
    <row r="23" ht="15.0" customHeight="1">
      <c r="K23" s="52">
        <v>20.0</v>
      </c>
      <c r="L23" s="7" t="s">
        <v>140</v>
      </c>
      <c r="M23" s="7">
        <v>21.0</v>
      </c>
      <c r="N23" s="7">
        <v>89.0</v>
      </c>
    </row>
    <row r="24" ht="15.0" customHeight="1">
      <c r="K24" s="52">
        <v>21.0</v>
      </c>
      <c r="L24" s="7" t="s">
        <v>138</v>
      </c>
      <c r="M24" s="7">
        <v>20.0</v>
      </c>
      <c r="N24" s="7">
        <v>80.0</v>
      </c>
    </row>
    <row r="25" ht="15.0" customHeight="1">
      <c r="K25" s="52">
        <v>22.0</v>
      </c>
      <c r="L25" s="7" t="s">
        <v>140</v>
      </c>
      <c r="M25" s="7">
        <v>18.0</v>
      </c>
      <c r="N25" s="7">
        <v>81.0</v>
      </c>
    </row>
    <row r="26" ht="15.0" customHeight="1">
      <c r="K26" s="52">
        <v>23.0</v>
      </c>
      <c r="L26" s="7" t="s">
        <v>138</v>
      </c>
      <c r="M26" s="7">
        <v>20.0</v>
      </c>
      <c r="N26" s="7">
        <v>84.0</v>
      </c>
    </row>
    <row r="27" ht="15.0" customHeight="1">
      <c r="K27" s="52">
        <v>24.0</v>
      </c>
      <c r="L27" s="7" t="s">
        <v>140</v>
      </c>
      <c r="M27" s="7">
        <v>19.0</v>
      </c>
      <c r="N27" s="7">
        <v>71.0</v>
      </c>
    </row>
    <row r="28" ht="15.0" customHeight="1">
      <c r="K28" s="52">
        <v>25.0</v>
      </c>
      <c r="L28" s="7" t="s">
        <v>140</v>
      </c>
      <c r="M28" s="7">
        <v>18.0</v>
      </c>
      <c r="N28" s="7">
        <v>76.0</v>
      </c>
    </row>
    <row r="29" ht="15.0" customHeight="1">
      <c r="K29" s="52">
        <v>26.0</v>
      </c>
      <c r="L29" s="7" t="s">
        <v>138</v>
      </c>
      <c r="M29" s="7">
        <v>21.0</v>
      </c>
      <c r="N29" s="7">
        <v>81.0</v>
      </c>
    </row>
    <row r="30" ht="15.0" customHeight="1">
      <c r="K30" s="52">
        <v>27.0</v>
      </c>
      <c r="L30" s="7" t="s">
        <v>140</v>
      </c>
      <c r="M30" s="7">
        <v>18.0</v>
      </c>
      <c r="N30" s="7">
        <v>99.0</v>
      </c>
    </row>
    <row r="31" ht="15.0" customHeight="1">
      <c r="K31" s="52">
        <v>28.0</v>
      </c>
      <c r="L31" s="7" t="s">
        <v>138</v>
      </c>
      <c r="M31" s="7">
        <v>20.0</v>
      </c>
      <c r="N31" s="7">
        <v>72.0</v>
      </c>
    </row>
    <row r="32" ht="15.0" customHeight="1">
      <c r="K32" s="52">
        <v>29.0</v>
      </c>
      <c r="L32" s="7" t="s">
        <v>140</v>
      </c>
      <c r="M32" s="7">
        <v>18.0</v>
      </c>
      <c r="N32" s="7">
        <v>78.0</v>
      </c>
    </row>
    <row r="33" ht="15.0" customHeight="1">
      <c r="K33" s="52">
        <v>30.0</v>
      </c>
      <c r="L33" s="7" t="s">
        <v>140</v>
      </c>
      <c r="M33" s="7">
        <v>21.0</v>
      </c>
      <c r="N33" s="7">
        <v>67.0</v>
      </c>
    </row>
    <row r="34" ht="15.0" customHeight="1">
      <c r="K34" s="52">
        <v>31.0</v>
      </c>
      <c r="L34" s="7" t="s">
        <v>140</v>
      </c>
      <c r="M34" s="7">
        <v>21.0</v>
      </c>
      <c r="N34" s="7">
        <v>89.0</v>
      </c>
    </row>
    <row r="35" ht="15.0" customHeight="1">
      <c r="K35" s="52">
        <v>32.0</v>
      </c>
      <c r="L35" s="7" t="s">
        <v>140</v>
      </c>
      <c r="M35" s="7">
        <v>19.0</v>
      </c>
      <c r="N35" s="7">
        <v>70.0</v>
      </c>
    </row>
    <row r="36" ht="15.0" customHeight="1">
      <c r="K36" s="52">
        <v>33.0</v>
      </c>
      <c r="L36" s="7" t="s">
        <v>140</v>
      </c>
      <c r="M36" s="7">
        <v>19.0</v>
      </c>
      <c r="N36" s="7">
        <v>77.0</v>
      </c>
    </row>
    <row r="37" ht="15.0" customHeight="1">
      <c r="K37" s="52">
        <v>34.0</v>
      </c>
      <c r="L37" s="7" t="s">
        <v>140</v>
      </c>
      <c r="M37" s="7">
        <v>18.0</v>
      </c>
      <c r="N37" s="7">
        <v>79.0</v>
      </c>
    </row>
    <row r="38" ht="15.0" customHeight="1">
      <c r="K38" s="52">
        <v>35.0</v>
      </c>
      <c r="L38" s="7" t="s">
        <v>138</v>
      </c>
      <c r="M38" s="7">
        <v>22.0</v>
      </c>
      <c r="N38" s="7">
        <v>83.0</v>
      </c>
    </row>
    <row r="39" ht="15.0" customHeight="1">
      <c r="K39" s="52">
        <v>36.0</v>
      </c>
      <c r="L39" s="7" t="s">
        <v>140</v>
      </c>
      <c r="M39" s="7">
        <v>19.0</v>
      </c>
      <c r="N39" s="7">
        <v>74.0</v>
      </c>
    </row>
    <row r="40" ht="15.0" customHeight="1">
      <c r="K40" s="52">
        <v>37.0</v>
      </c>
      <c r="L40" s="7" t="s">
        <v>138</v>
      </c>
      <c r="M40" s="7">
        <v>19.0</v>
      </c>
      <c r="N40" s="7">
        <v>87.0</v>
      </c>
    </row>
    <row r="41" ht="15.0" customHeight="1">
      <c r="K41" s="52">
        <v>38.0</v>
      </c>
      <c r="L41" s="7" t="s">
        <v>138</v>
      </c>
      <c r="M41" s="7">
        <v>18.0</v>
      </c>
      <c r="N41" s="7">
        <v>75.0</v>
      </c>
    </row>
    <row r="42" ht="15.0" customHeight="1">
      <c r="K42" s="52">
        <v>39.0</v>
      </c>
      <c r="L42" s="7" t="s">
        <v>138</v>
      </c>
      <c r="M42" s="7">
        <v>20.0</v>
      </c>
      <c r="N42" s="7">
        <v>86.0</v>
      </c>
    </row>
    <row r="43" ht="15.0" customHeight="1">
      <c r="K43" s="52">
        <v>40.0</v>
      </c>
      <c r="L43" s="7" t="s">
        <v>138</v>
      </c>
      <c r="M43" s="7">
        <v>21.0</v>
      </c>
      <c r="N43" s="7">
        <v>77.0</v>
      </c>
    </row>
    <row r="44" ht="15.0" customHeight="1">
      <c r="K44" s="52">
        <v>41.0</v>
      </c>
      <c r="L44" s="7" t="s">
        <v>138</v>
      </c>
      <c r="M44" s="7">
        <v>20.0</v>
      </c>
      <c r="N44" s="7">
        <v>73.0</v>
      </c>
    </row>
    <row r="45" ht="15.0" customHeight="1">
      <c r="K45" s="52">
        <v>42.0</v>
      </c>
      <c r="L45" s="7" t="s">
        <v>138</v>
      </c>
      <c r="M45" s="7">
        <v>20.0</v>
      </c>
      <c r="N45" s="7">
        <v>74.0</v>
      </c>
    </row>
    <row r="46" ht="15.0" customHeight="1">
      <c r="K46" s="52">
        <v>43.0</v>
      </c>
      <c r="L46" s="7" t="s">
        <v>140</v>
      </c>
      <c r="M46" s="7">
        <v>20.0</v>
      </c>
      <c r="N46" s="7">
        <v>79.0</v>
      </c>
    </row>
    <row r="47" ht="15.0" customHeight="1">
      <c r="K47" s="52">
        <v>44.0</v>
      </c>
      <c r="L47" s="7" t="s">
        <v>138</v>
      </c>
      <c r="M47" s="7">
        <v>18.0</v>
      </c>
      <c r="N47" s="7">
        <v>80.0</v>
      </c>
    </row>
    <row r="48" ht="15.0" customHeight="1">
      <c r="K48" s="52">
        <v>45.0</v>
      </c>
      <c r="L48" s="7" t="s">
        <v>138</v>
      </c>
      <c r="M48" s="7">
        <v>20.0</v>
      </c>
      <c r="N48" s="7">
        <v>77.0</v>
      </c>
    </row>
    <row r="49" ht="15.0" customHeight="1">
      <c r="K49" s="52">
        <v>46.0</v>
      </c>
      <c r="L49" s="7" t="s">
        <v>140</v>
      </c>
      <c r="M49" s="7">
        <v>21.0</v>
      </c>
      <c r="N49" s="7">
        <v>72.0</v>
      </c>
    </row>
    <row r="50" ht="15.0" customHeight="1">
      <c r="K50" s="52">
        <v>47.0</v>
      </c>
      <c r="L50" s="7" t="s">
        <v>138</v>
      </c>
      <c r="M50" s="7">
        <v>19.0</v>
      </c>
      <c r="N50" s="7">
        <v>77.0</v>
      </c>
    </row>
    <row r="51" ht="15.0" customHeight="1">
      <c r="K51" s="52">
        <v>48.0</v>
      </c>
      <c r="L51" s="7" t="s">
        <v>138</v>
      </c>
      <c r="M51" s="7">
        <v>19.0</v>
      </c>
      <c r="N51" s="7">
        <v>71.0</v>
      </c>
    </row>
    <row r="52" ht="15.0" customHeight="1">
      <c r="K52" s="52">
        <v>49.0</v>
      </c>
      <c r="L52" s="7" t="s">
        <v>140</v>
      </c>
      <c r="M52" s="7">
        <v>23.0</v>
      </c>
      <c r="N52" s="7">
        <v>70.0</v>
      </c>
    </row>
    <row r="53" ht="15.0" customHeight="1">
      <c r="K53" s="52">
        <v>50.0</v>
      </c>
      <c r="L53" s="7" t="s">
        <v>140</v>
      </c>
      <c r="M53" s="7">
        <v>19.0</v>
      </c>
      <c r="N53" s="7">
        <v>68.0</v>
      </c>
    </row>
    <row r="54" ht="15.0" customHeight="1">
      <c r="K54" s="52">
        <v>51.0</v>
      </c>
      <c r="L54" s="7" t="s">
        <v>140</v>
      </c>
      <c r="M54" s="7">
        <v>24.0</v>
      </c>
      <c r="N54" s="7">
        <v>79.0</v>
      </c>
    </row>
    <row r="55" ht="15.0" customHeight="1">
      <c r="K55" s="52">
        <v>52.0</v>
      </c>
      <c r="L55" s="7" t="s">
        <v>138</v>
      </c>
      <c r="M55" s="7">
        <v>19.0</v>
      </c>
      <c r="N55" s="7">
        <v>75.0</v>
      </c>
    </row>
    <row r="56" ht="15.0" customHeight="1">
      <c r="K56" s="52">
        <v>53.0</v>
      </c>
      <c r="L56" s="7" t="s">
        <v>138</v>
      </c>
      <c r="M56" s="7">
        <v>18.0</v>
      </c>
      <c r="N56" s="7">
        <v>80.0</v>
      </c>
    </row>
    <row r="57" ht="15.0" customHeight="1">
      <c r="K57" s="52">
        <v>54.0</v>
      </c>
      <c r="L57" s="7" t="s">
        <v>140</v>
      </c>
      <c r="M57" s="7">
        <v>19.0</v>
      </c>
      <c r="N57" s="7">
        <v>73.0</v>
      </c>
    </row>
    <row r="58" ht="15.0" customHeight="1">
      <c r="K58" s="52">
        <v>55.0</v>
      </c>
      <c r="L58" s="7" t="s">
        <v>140</v>
      </c>
      <c r="M58" s="7">
        <v>21.0</v>
      </c>
      <c r="N58" s="7">
        <v>61.0</v>
      </c>
    </row>
    <row r="59" ht="15.0" customHeight="1">
      <c r="K59" s="52">
        <v>56.0</v>
      </c>
      <c r="L59" s="7" t="s">
        <v>140</v>
      </c>
      <c r="M59" s="7">
        <v>21.0</v>
      </c>
      <c r="N59" s="7">
        <v>62.0</v>
      </c>
    </row>
    <row r="60" ht="15.0" customHeight="1">
      <c r="K60" s="52">
        <v>57.0</v>
      </c>
      <c r="L60" s="7" t="s">
        <v>138</v>
      </c>
      <c r="M60" s="7">
        <v>19.0</v>
      </c>
      <c r="N60" s="7">
        <v>68.0</v>
      </c>
    </row>
    <row r="61" ht="15.0" customHeight="1">
      <c r="K61" s="52">
        <v>58.0</v>
      </c>
      <c r="L61" s="7" t="s">
        <v>138</v>
      </c>
      <c r="M61" s="7">
        <v>19.0</v>
      </c>
      <c r="N61" s="7">
        <v>92.0</v>
      </c>
    </row>
    <row r="62" ht="15.0" customHeight="1">
      <c r="K62" s="52">
        <v>59.0</v>
      </c>
      <c r="L62" s="7" t="s">
        <v>140</v>
      </c>
      <c r="M62" s="7">
        <v>20.0</v>
      </c>
      <c r="N62" s="7">
        <v>85.0</v>
      </c>
    </row>
    <row r="63" ht="15.0" customHeight="1">
      <c r="B63" s="2"/>
      <c r="K63" s="52">
        <v>60.0</v>
      </c>
      <c r="L63" s="7" t="s">
        <v>138</v>
      </c>
      <c r="M63" s="7">
        <v>22.0</v>
      </c>
      <c r="N63" s="7">
        <v>77.0</v>
      </c>
    </row>
    <row r="64" ht="15.0" customHeight="1">
      <c r="K64" s="52">
        <v>61.0</v>
      </c>
      <c r="L64" s="7" t="s">
        <v>140</v>
      </c>
      <c r="M64" s="7">
        <v>19.0</v>
      </c>
      <c r="N64" s="7">
        <v>79.0</v>
      </c>
    </row>
    <row r="65" ht="15.0" customHeight="1">
      <c r="K65" s="52">
        <v>62.0</v>
      </c>
      <c r="L65" s="7" t="s">
        <v>138</v>
      </c>
      <c r="M65" s="7">
        <v>20.0</v>
      </c>
      <c r="N65" s="7">
        <v>86.0</v>
      </c>
    </row>
    <row r="66" ht="15.0" customHeight="1">
      <c r="K66" s="52">
        <v>63.0</v>
      </c>
      <c r="L66" s="7" t="s">
        <v>140</v>
      </c>
      <c r="M66" s="7">
        <v>19.0</v>
      </c>
      <c r="N66" s="7">
        <v>83.0</v>
      </c>
    </row>
    <row r="67" ht="15.0" customHeight="1">
      <c r="K67" s="52">
        <v>64.0</v>
      </c>
      <c r="L67" s="7" t="s">
        <v>138</v>
      </c>
      <c r="M67" s="7">
        <v>19.0</v>
      </c>
      <c r="N67" s="7">
        <v>83.0</v>
      </c>
    </row>
    <row r="68" ht="15.0" customHeight="1">
      <c r="K68" s="52">
        <v>65.0</v>
      </c>
      <c r="L68" s="7" t="s">
        <v>138</v>
      </c>
      <c r="M68" s="7">
        <v>18.0</v>
      </c>
      <c r="N68" s="7">
        <v>76.0</v>
      </c>
    </row>
    <row r="69" ht="15.0" customHeight="1">
      <c r="K69" s="52">
        <v>66.0</v>
      </c>
      <c r="L69" s="7" t="s">
        <v>140</v>
      </c>
      <c r="M69" s="7">
        <v>24.0</v>
      </c>
      <c r="N69" s="7">
        <v>89.0</v>
      </c>
    </row>
    <row r="70" ht="15.0" customHeight="1">
      <c r="K70" s="52">
        <v>67.0</v>
      </c>
      <c r="L70" s="7" t="s">
        <v>140</v>
      </c>
      <c r="M70" s="7">
        <v>18.0</v>
      </c>
      <c r="N70" s="7">
        <v>72.0</v>
      </c>
    </row>
    <row r="71" ht="15.0" customHeight="1">
      <c r="K71" s="52">
        <v>68.0</v>
      </c>
      <c r="L71" s="7" t="s">
        <v>140</v>
      </c>
      <c r="M71" s="7">
        <v>21.0</v>
      </c>
      <c r="N71" s="7">
        <v>69.0</v>
      </c>
    </row>
    <row r="72" ht="15.0" customHeight="1">
      <c r="K72" s="52">
        <v>69.0</v>
      </c>
      <c r="L72" s="7" t="s">
        <v>138</v>
      </c>
      <c r="M72" s="7">
        <v>23.0</v>
      </c>
      <c r="N72" s="7">
        <v>66.0</v>
      </c>
    </row>
    <row r="73" ht="15.0" customHeight="1">
      <c r="K73" s="52">
        <v>70.0</v>
      </c>
      <c r="L73" s="7" t="s">
        <v>138</v>
      </c>
      <c r="M73" s="7">
        <v>24.0</v>
      </c>
      <c r="N73" s="7">
        <v>71.0</v>
      </c>
    </row>
    <row r="74" ht="15.0" customHeight="1">
      <c r="K74" s="52">
        <v>71.0</v>
      </c>
      <c r="L74" s="7" t="s">
        <v>138</v>
      </c>
      <c r="M74" s="7">
        <v>20.0</v>
      </c>
      <c r="N74" s="7">
        <v>80.0</v>
      </c>
    </row>
    <row r="75" ht="15.0" customHeight="1">
      <c r="K75" s="52">
        <v>72.0</v>
      </c>
      <c r="L75" s="7" t="s">
        <v>140</v>
      </c>
      <c r="M75" s="7">
        <v>18.0</v>
      </c>
      <c r="N75" s="7">
        <v>61.0</v>
      </c>
    </row>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Return to List of Topics Sheet" location="'List of Topics'!A1" ref="J1"/>
  </hyperlinks>
  <printOptions/>
  <pageMargins bottom="0.75" footer="0.0" header="0.0" left="0.7" right="0.7" top="0.75"/>
  <pageSetup orientation="portrait"/>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43"/>
    <col customWidth="1" min="2" max="10" width="8.86"/>
    <col customWidth="1" min="11" max="11" width="17.86"/>
    <col customWidth="1" min="12" max="15" width="8.86"/>
    <col customWidth="1" min="16" max="21" width="9.14"/>
    <col customWidth="1" min="22" max="29" width="8.86"/>
    <col customWidth="1" min="30" max="30" width="9.43"/>
    <col customWidth="1" min="31" max="31" width="8.86"/>
  </cols>
  <sheetData>
    <row r="1" ht="15.0" customHeight="1">
      <c r="A1" s="1"/>
      <c r="J1" s="3" t="s">
        <v>65</v>
      </c>
    </row>
    <row r="3" ht="15.0" customHeight="1">
      <c r="V3" s="27"/>
    </row>
    <row r="6" ht="15.0" customHeight="1">
      <c r="K6" s="7" t="s">
        <v>281</v>
      </c>
      <c r="L6" s="27" t="s">
        <v>282</v>
      </c>
      <c r="M6" s="27" t="s">
        <v>283</v>
      </c>
      <c r="N6" s="27" t="s">
        <v>284</v>
      </c>
    </row>
    <row r="7" ht="15.0" customHeight="1">
      <c r="K7" s="7" t="s">
        <v>285</v>
      </c>
      <c r="L7" s="7">
        <v>1.25</v>
      </c>
      <c r="M7" s="7">
        <v>1.35</v>
      </c>
      <c r="N7" s="7">
        <v>1.55</v>
      </c>
    </row>
    <row r="8" ht="15.0" customHeight="1">
      <c r="K8" s="7" t="s">
        <v>286</v>
      </c>
      <c r="L8" s="7">
        <v>1.15</v>
      </c>
      <c r="M8" s="7">
        <v>1.45</v>
      </c>
      <c r="N8" s="7">
        <v>1.25</v>
      </c>
    </row>
    <row r="9" ht="15.0" customHeight="1">
      <c r="K9" s="7" t="s">
        <v>287</v>
      </c>
      <c r="L9" s="7">
        <v>1.35</v>
      </c>
      <c r="M9" s="7">
        <v>1.45</v>
      </c>
      <c r="N9" s="7">
        <v>1.15</v>
      </c>
    </row>
    <row r="11" ht="15.0" customHeight="1">
      <c r="K11" s="7" t="s">
        <v>288</v>
      </c>
      <c r="L11" s="27" t="s">
        <v>282</v>
      </c>
      <c r="M11" s="27" t="s">
        <v>283</v>
      </c>
      <c r="N11" s="27" t="s">
        <v>284</v>
      </c>
    </row>
    <row r="12" ht="15.0" customHeight="1">
      <c r="K12" s="7" t="s">
        <v>285</v>
      </c>
      <c r="L12" s="7">
        <v>155.0</v>
      </c>
      <c r="M12" s="7">
        <v>180.0</v>
      </c>
      <c r="N12" s="7">
        <v>0.0</v>
      </c>
    </row>
    <row r="13" ht="15.0" customHeight="1">
      <c r="K13" s="7" t="s">
        <v>286</v>
      </c>
      <c r="L13" s="7">
        <v>250.0</v>
      </c>
      <c r="M13" s="7">
        <v>130.0</v>
      </c>
      <c r="N13" s="7">
        <v>185.0</v>
      </c>
    </row>
    <row r="14" ht="15.0" customHeight="1">
      <c r="K14" s="7" t="s">
        <v>287</v>
      </c>
      <c r="L14" s="7">
        <v>0.0</v>
      </c>
      <c r="M14" s="7">
        <v>210.0</v>
      </c>
      <c r="N14" s="7">
        <v>140.0</v>
      </c>
    </row>
    <row r="16" ht="15.0" customHeight="1">
      <c r="K16" s="7" t="s">
        <v>188</v>
      </c>
      <c r="L16" s="19"/>
      <c r="AD16" s="7" t="s">
        <v>188</v>
      </c>
      <c r="AE16" s="9">
        <f>SUMPRODUCT(L7:N9,L12:N14)</f>
        <v>1609.5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0" customHeight="1">
      <c r="B33" s="2"/>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Return to List of Topics Sheet" location="'List of Topics'!A1" ref="J1"/>
  </hyperlinks>
  <printOptions/>
  <pageMargins bottom="0.75" footer="0.0" header="0.0" left="0.7" right="0.7" top="0.75"/>
  <pageSetup orientation="portrait"/>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43"/>
    <col customWidth="1" min="2" max="11" width="8.86"/>
    <col customWidth="1" min="12" max="12" width="9.71"/>
    <col customWidth="1" min="13" max="18" width="8.86"/>
    <col customWidth="1" min="19" max="25" width="9.14"/>
    <col customWidth="1" min="26" max="34" width="8.86"/>
  </cols>
  <sheetData>
    <row r="1" ht="15.0" customHeight="1">
      <c r="A1" s="1"/>
      <c r="J1" s="3" t="s">
        <v>65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0" customHeight="1">
      <c r="K39" s="52" t="s">
        <v>248</v>
      </c>
      <c r="L39" s="27" t="s">
        <v>249</v>
      </c>
      <c r="M39" s="52" t="s">
        <v>145</v>
      </c>
      <c r="O39" s="7" t="s">
        <v>289</v>
      </c>
    </row>
    <row r="40" ht="15.0" customHeight="1">
      <c r="K40" s="52">
        <v>1.0</v>
      </c>
      <c r="L40" s="7">
        <v>67.0</v>
      </c>
      <c r="M40" s="87" t="str">
        <f t="shared" ref="M40:M48" si="1">VLOOKUP(L40,$O$40:$P$44,2)</f>
        <v>D</v>
      </c>
      <c r="O40" s="7">
        <v>0.0</v>
      </c>
      <c r="P40" s="52" t="s">
        <v>169</v>
      </c>
    </row>
    <row r="41" ht="15.0" customHeight="1">
      <c r="K41" s="52">
        <v>2.0</v>
      </c>
      <c r="L41" s="7">
        <v>72.0</v>
      </c>
      <c r="M41" s="52" t="str">
        <f t="shared" si="1"/>
        <v>C</v>
      </c>
      <c r="O41" s="7">
        <v>60.0</v>
      </c>
      <c r="P41" s="52" t="s">
        <v>167</v>
      </c>
    </row>
    <row r="42" ht="15.0" customHeight="1">
      <c r="K42" s="52">
        <v>3.0</v>
      </c>
      <c r="L42" s="7">
        <v>77.0</v>
      </c>
      <c r="M42" s="52" t="str">
        <f t="shared" si="1"/>
        <v>C</v>
      </c>
      <c r="O42" s="7">
        <v>70.0</v>
      </c>
      <c r="P42" s="52" t="s">
        <v>162</v>
      </c>
    </row>
    <row r="43" ht="15.0" customHeight="1">
      <c r="K43" s="52">
        <v>4.0</v>
      </c>
      <c r="L43" s="7">
        <v>70.0</v>
      </c>
      <c r="M43" s="52" t="str">
        <f t="shared" si="1"/>
        <v>C</v>
      </c>
      <c r="O43" s="7">
        <v>80.0</v>
      </c>
      <c r="P43" s="52" t="s">
        <v>156</v>
      </c>
    </row>
    <row r="44" ht="15.0" customHeight="1">
      <c r="K44" s="52">
        <v>5.0</v>
      </c>
      <c r="L44" s="7">
        <v>66.0</v>
      </c>
      <c r="M44" s="52" t="str">
        <f t="shared" si="1"/>
        <v>D</v>
      </c>
      <c r="O44" s="7">
        <v>90.0</v>
      </c>
      <c r="P44" s="52" t="s">
        <v>150</v>
      </c>
    </row>
    <row r="45" ht="15.0" customHeight="1">
      <c r="K45" s="52">
        <v>6.0</v>
      </c>
      <c r="L45" s="7">
        <v>81.0</v>
      </c>
      <c r="M45" s="52" t="str">
        <f t="shared" si="1"/>
        <v>B</v>
      </c>
    </row>
    <row r="46" ht="15.0" customHeight="1">
      <c r="K46" s="52">
        <v>7.0</v>
      </c>
      <c r="L46" s="7">
        <v>93.0</v>
      </c>
      <c r="M46" s="52" t="str">
        <f t="shared" si="1"/>
        <v>A</v>
      </c>
    </row>
    <row r="47" ht="15.0" customHeight="1">
      <c r="K47" s="52">
        <v>8.0</v>
      </c>
      <c r="L47" s="7">
        <v>59.0</v>
      </c>
      <c r="M47" s="52" t="str">
        <f t="shared" si="1"/>
        <v>F</v>
      </c>
    </row>
    <row r="48" ht="15.0" customHeight="1">
      <c r="K48" s="52">
        <v>9.0</v>
      </c>
      <c r="L48" s="7">
        <v>90.0</v>
      </c>
      <c r="M48" s="52" t="str">
        <f t="shared" si="1"/>
        <v>A</v>
      </c>
    </row>
    <row r="49" ht="15.75" customHeight="1"/>
    <row r="50" ht="15.0" customHeight="1">
      <c r="K50" s="52" t="s">
        <v>290</v>
      </c>
      <c r="L50" s="27" t="s">
        <v>127</v>
      </c>
      <c r="M50" s="27" t="s">
        <v>188</v>
      </c>
      <c r="AE50" s="7" t="s">
        <v>188</v>
      </c>
      <c r="AG50" s="7" t="s">
        <v>289</v>
      </c>
    </row>
    <row r="51" ht="15.0" customHeight="1">
      <c r="K51" s="52">
        <v>1.0</v>
      </c>
      <c r="L51" s="7">
        <v>373.0</v>
      </c>
      <c r="M51" s="24"/>
      <c r="AE51" s="88">
        <f t="shared" ref="AE51:AE58" si="2">VLOOKUP(L51,$AG$51:$AH$53,2)*L51</f>
        <v>932.5</v>
      </c>
      <c r="AG51" s="9">
        <v>0.0</v>
      </c>
      <c r="AH51" s="88">
        <v>3.0</v>
      </c>
    </row>
    <row r="52" ht="15.0" customHeight="1">
      <c r="K52" s="52">
        <v>2.0</v>
      </c>
      <c r="L52" s="7">
        <v>475.0</v>
      </c>
      <c r="M52" s="24"/>
      <c r="AE52" s="88">
        <f t="shared" si="2"/>
        <v>950</v>
      </c>
      <c r="AG52" s="9">
        <v>300.0</v>
      </c>
      <c r="AH52" s="88">
        <v>2.5</v>
      </c>
    </row>
    <row r="53" ht="15.0" customHeight="1">
      <c r="K53" s="52">
        <v>3.0</v>
      </c>
      <c r="L53" s="7">
        <v>459.0</v>
      </c>
      <c r="M53" s="24"/>
      <c r="AE53" s="88">
        <f t="shared" si="2"/>
        <v>918</v>
      </c>
      <c r="AG53" s="9">
        <v>400.0</v>
      </c>
      <c r="AH53" s="88">
        <v>2.0</v>
      </c>
    </row>
    <row r="54" ht="15.0" customHeight="1">
      <c r="K54" s="52">
        <v>4.0</v>
      </c>
      <c r="L54" s="7">
        <v>441.0</v>
      </c>
      <c r="M54" s="24"/>
      <c r="AE54" s="88">
        <f t="shared" si="2"/>
        <v>882</v>
      </c>
    </row>
    <row r="55" ht="15.0" customHeight="1">
      <c r="K55" s="52">
        <v>5.0</v>
      </c>
      <c r="L55" s="7">
        <v>238.0</v>
      </c>
      <c r="M55" s="24"/>
      <c r="AE55" s="88">
        <f t="shared" si="2"/>
        <v>714</v>
      </c>
    </row>
    <row r="56" ht="15.0" customHeight="1">
      <c r="K56" s="52">
        <v>6.0</v>
      </c>
      <c r="L56" s="7">
        <v>349.0</v>
      </c>
      <c r="M56" s="24"/>
      <c r="AE56" s="88">
        <f t="shared" si="2"/>
        <v>872.5</v>
      </c>
    </row>
    <row r="57" ht="15.0" customHeight="1">
      <c r="K57" s="52">
        <v>7.0</v>
      </c>
      <c r="L57" s="7">
        <v>344.0</v>
      </c>
      <c r="M57" s="24"/>
      <c r="AE57" s="88">
        <f t="shared" si="2"/>
        <v>860</v>
      </c>
    </row>
    <row r="58" ht="15.0" customHeight="1">
      <c r="K58" s="52">
        <v>8.0</v>
      </c>
      <c r="L58" s="7">
        <v>203.0</v>
      </c>
      <c r="M58" s="24"/>
      <c r="AE58" s="88">
        <f t="shared" si="2"/>
        <v>609</v>
      </c>
    </row>
    <row r="59" ht="15.0" customHeight="1">
      <c r="M59" s="23"/>
      <c r="AC59" s="47"/>
    </row>
    <row r="60" ht="15.0" customHeight="1">
      <c r="M60" s="23"/>
      <c r="AC60" s="47"/>
    </row>
    <row r="61" ht="15.0" customHeight="1">
      <c r="M61" s="23"/>
      <c r="AC61" s="47"/>
    </row>
    <row r="62" ht="15.0" customHeight="1">
      <c r="M62" s="23"/>
      <c r="AC62" s="47"/>
    </row>
    <row r="63" ht="15.75" customHeight="1"/>
    <row r="64" ht="15.0" customHeight="1">
      <c r="K64" s="7" t="s">
        <v>248</v>
      </c>
      <c r="L64" s="7" t="s">
        <v>145</v>
      </c>
      <c r="M64" s="7" t="s">
        <v>291</v>
      </c>
      <c r="O64" s="7" t="s">
        <v>145</v>
      </c>
      <c r="P64" s="7" t="s">
        <v>291</v>
      </c>
      <c r="AE64" s="7" t="s">
        <v>291</v>
      </c>
    </row>
    <row r="65" ht="15.0" customHeight="1">
      <c r="K65" s="7" t="s">
        <v>292</v>
      </c>
      <c r="L65" s="52" t="s">
        <v>156</v>
      </c>
      <c r="M65" s="19"/>
      <c r="O65" s="52" t="s">
        <v>150</v>
      </c>
      <c r="P65" s="7">
        <v>4.0</v>
      </c>
      <c r="AE65" s="9">
        <f t="shared" ref="AE65:AE72" si="3">VLOOKUP(L65,$O$65:$P$72,2,FALSE)</f>
        <v>3</v>
      </c>
    </row>
    <row r="66" ht="15.0" customHeight="1">
      <c r="K66" s="7" t="s">
        <v>293</v>
      </c>
      <c r="L66" s="52" t="s">
        <v>152</v>
      </c>
      <c r="M66" s="19"/>
      <c r="O66" s="52" t="s">
        <v>152</v>
      </c>
      <c r="P66" s="7">
        <v>3.7</v>
      </c>
      <c r="AE66" s="9">
        <f t="shared" si="3"/>
        <v>3.7</v>
      </c>
    </row>
    <row r="67" ht="15.0" customHeight="1">
      <c r="K67" s="7" t="s">
        <v>294</v>
      </c>
      <c r="L67" s="52" t="s">
        <v>160</v>
      </c>
      <c r="M67" s="19"/>
      <c r="O67" s="52" t="s">
        <v>154</v>
      </c>
      <c r="P67" s="7">
        <v>3.3</v>
      </c>
      <c r="AE67" s="9">
        <f t="shared" si="3"/>
        <v>2.3</v>
      </c>
    </row>
    <row r="68" ht="15.0" customHeight="1">
      <c r="K68" s="7" t="s">
        <v>295</v>
      </c>
      <c r="L68" s="52" t="s">
        <v>158</v>
      </c>
      <c r="M68" s="19"/>
      <c r="O68" s="52" t="s">
        <v>156</v>
      </c>
      <c r="P68" s="7">
        <v>3.0</v>
      </c>
      <c r="AE68" s="9">
        <f t="shared" si="3"/>
        <v>2.7</v>
      </c>
    </row>
    <row r="69" ht="15.0" customHeight="1">
      <c r="K69" s="7" t="s">
        <v>296</v>
      </c>
      <c r="L69" s="52" t="s">
        <v>154</v>
      </c>
      <c r="M69" s="19"/>
      <c r="O69" s="52" t="s">
        <v>158</v>
      </c>
      <c r="P69" s="7">
        <v>2.7</v>
      </c>
      <c r="AE69" s="9">
        <f t="shared" si="3"/>
        <v>3.3</v>
      </c>
    </row>
    <row r="70" ht="15.0" customHeight="1">
      <c r="K70" s="7" t="s">
        <v>297</v>
      </c>
      <c r="L70" s="52" t="s">
        <v>150</v>
      </c>
      <c r="M70" s="19"/>
      <c r="O70" s="52" t="s">
        <v>160</v>
      </c>
      <c r="P70" s="7">
        <v>2.3</v>
      </c>
      <c r="AE70" s="9">
        <f t="shared" si="3"/>
        <v>4</v>
      </c>
    </row>
    <row r="71" ht="15.0" customHeight="1">
      <c r="K71" s="7" t="s">
        <v>298</v>
      </c>
      <c r="L71" s="52" t="s">
        <v>162</v>
      </c>
      <c r="M71" s="19"/>
      <c r="O71" s="52" t="s">
        <v>162</v>
      </c>
      <c r="P71" s="7">
        <v>2.0</v>
      </c>
      <c r="AE71" s="9">
        <f t="shared" si="3"/>
        <v>2</v>
      </c>
    </row>
    <row r="72" ht="15.0" customHeight="1">
      <c r="K72" s="7" t="s">
        <v>299</v>
      </c>
      <c r="L72" s="52" t="s">
        <v>167</v>
      </c>
      <c r="M72" s="19"/>
      <c r="O72" s="52" t="s">
        <v>164</v>
      </c>
      <c r="P72" s="7">
        <v>1.7</v>
      </c>
      <c r="AE72" s="9" t="str">
        <f t="shared" si="3"/>
        <v>#N/A</v>
      </c>
    </row>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0" customHeight="1">
      <c r="B85" s="2"/>
    </row>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Return to List of Topics Sheet" location="'List of Topics'!A1" ref="J1"/>
  </hyperlinks>
  <printOptions/>
  <pageMargins bottom="0.75" footer="0.0" header="0.0" left="0.7" right="0.7" top="0.75"/>
  <pageSetup orientation="portrait"/>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43"/>
    <col customWidth="1" min="2" max="5" width="8.86"/>
    <col customWidth="1" min="6" max="6" width="9.43"/>
    <col customWidth="1" min="7" max="10" width="8.86"/>
    <col customWidth="1" min="11" max="11" width="16.0"/>
    <col customWidth="1" min="12" max="12" width="11.43"/>
    <col customWidth="1" min="13" max="16" width="8.86"/>
    <col customWidth="1" min="17" max="23" width="9.14"/>
    <col customWidth="1" min="24" max="35" width="8.86"/>
  </cols>
  <sheetData>
    <row r="1" ht="15.0" customHeight="1">
      <c r="A1" s="1"/>
      <c r="J1" s="3" t="s">
        <v>65</v>
      </c>
    </row>
    <row r="3" ht="15.0" customHeight="1">
      <c r="K3" s="2" t="s">
        <v>300</v>
      </c>
    </row>
    <row r="4" ht="15.0" customHeight="1">
      <c r="K4" s="7">
        <v>1.7</v>
      </c>
      <c r="L4" s="7">
        <v>-3.2</v>
      </c>
      <c r="M4" s="7">
        <v>14.0</v>
      </c>
      <c r="N4" s="7">
        <v>-7.0</v>
      </c>
    </row>
    <row r="5" ht="15.0" customHeight="1">
      <c r="K5" s="19"/>
      <c r="L5" s="19"/>
      <c r="M5" s="19"/>
      <c r="N5" s="19"/>
      <c r="AE5" s="7">
        <v>1.7</v>
      </c>
      <c r="AF5" s="7">
        <v>-3.2</v>
      </c>
      <c r="AG5" s="7">
        <v>14.0</v>
      </c>
      <c r="AH5" s="7">
        <v>-7.0</v>
      </c>
    </row>
    <row r="6" ht="15.0" customHeight="1">
      <c r="AE6" s="9">
        <f t="shared" ref="AE6:AH6" si="1">INT(AE5)</f>
        <v>1</v>
      </c>
      <c r="AF6" s="9">
        <f t="shared" si="1"/>
        <v>-4</v>
      </c>
      <c r="AG6" s="9">
        <f t="shared" si="1"/>
        <v>14</v>
      </c>
      <c r="AH6" s="9">
        <f t="shared" si="1"/>
        <v>-7</v>
      </c>
    </row>
    <row r="17" ht="15.0" customHeight="1">
      <c r="K17" s="2" t="s">
        <v>301</v>
      </c>
    </row>
    <row r="18" ht="15.0" customHeight="1">
      <c r="K18" s="7">
        <v>100.35</v>
      </c>
      <c r="L18" s="7">
        <v>14325.0</v>
      </c>
      <c r="M18" s="7">
        <v>16.3467</v>
      </c>
      <c r="N18" s="7">
        <v>154432.0</v>
      </c>
      <c r="O18" s="7">
        <v>0.3569</v>
      </c>
      <c r="AE18" s="7">
        <v>100.35</v>
      </c>
      <c r="AF18" s="7">
        <v>14325.0</v>
      </c>
      <c r="AG18" s="7">
        <v>16.3467</v>
      </c>
      <c r="AH18" s="7">
        <v>154432.0</v>
      </c>
      <c r="AI18" s="7">
        <v>0.3569</v>
      </c>
    </row>
    <row r="19" ht="15.0" customHeight="1">
      <c r="K19" s="7">
        <v>0.0</v>
      </c>
      <c r="L19" s="7">
        <v>-2.0</v>
      </c>
      <c r="M19" s="7">
        <v>2.0</v>
      </c>
      <c r="N19" s="7">
        <v>-3.0</v>
      </c>
      <c r="O19" s="7">
        <v>1.0</v>
      </c>
      <c r="AE19" s="7">
        <v>0.0</v>
      </c>
      <c r="AF19" s="7">
        <v>-2.0</v>
      </c>
      <c r="AG19" s="7">
        <v>2.0</v>
      </c>
      <c r="AH19" s="7">
        <v>-3.0</v>
      </c>
      <c r="AI19" s="7">
        <v>1.0</v>
      </c>
    </row>
    <row r="20" ht="15.0" customHeight="1">
      <c r="K20" s="19"/>
      <c r="L20" s="19"/>
      <c r="M20" s="19"/>
      <c r="N20" s="19"/>
      <c r="O20" s="19"/>
      <c r="AE20" s="9">
        <f t="shared" ref="AE20:AI20" si="2">ROUND(AE18,AE19)</f>
        <v>100</v>
      </c>
      <c r="AF20" s="9">
        <f t="shared" si="2"/>
        <v>14300</v>
      </c>
      <c r="AG20" s="9">
        <f t="shared" si="2"/>
        <v>16.35</v>
      </c>
      <c r="AH20" s="9">
        <f t="shared" si="2"/>
        <v>154000</v>
      </c>
      <c r="AI20" s="9">
        <f t="shared" si="2"/>
        <v>0.4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0" customHeight="1">
      <c r="K34" s="2" t="s">
        <v>302</v>
      </c>
    </row>
    <row r="35" ht="15.0" customHeight="1">
      <c r="K35" s="7">
        <v>100.35</v>
      </c>
      <c r="L35" s="7">
        <v>14325.0</v>
      </c>
      <c r="M35" s="7">
        <v>16.3467</v>
      </c>
      <c r="N35" s="7">
        <v>154432.0</v>
      </c>
      <c r="O35" s="7">
        <v>0.3569</v>
      </c>
      <c r="AE35" s="7">
        <v>100.35</v>
      </c>
      <c r="AF35" s="7">
        <v>14325.0</v>
      </c>
      <c r="AG35" s="7">
        <v>16.3467</v>
      </c>
      <c r="AH35" s="7">
        <v>154432.0</v>
      </c>
      <c r="AI35" s="7">
        <v>0.3569</v>
      </c>
    </row>
    <row r="36" ht="15.0" customHeight="1">
      <c r="K36" s="7">
        <v>0.1</v>
      </c>
      <c r="L36" s="7">
        <v>10.0</v>
      </c>
      <c r="M36" s="7">
        <v>0.05</v>
      </c>
      <c r="N36" s="7">
        <v>5.0</v>
      </c>
      <c r="O36" s="7">
        <v>0.001</v>
      </c>
      <c r="AE36" s="7">
        <v>0.1</v>
      </c>
      <c r="AF36" s="7">
        <v>10.0</v>
      </c>
      <c r="AG36" s="7">
        <v>0.05</v>
      </c>
      <c r="AH36" s="7">
        <v>5.0</v>
      </c>
      <c r="AI36" s="7">
        <v>0.001</v>
      </c>
    </row>
    <row r="37" ht="15.0" customHeight="1">
      <c r="K37" s="19"/>
      <c r="L37" s="19"/>
      <c r="M37" s="19"/>
      <c r="N37" s="19"/>
      <c r="O37" s="19"/>
      <c r="AE37" s="9">
        <f t="shared" ref="AE37:AI37" si="3">CEILING(AE35,AE36)</f>
        <v>100.4</v>
      </c>
      <c r="AF37" s="9">
        <f t="shared" si="3"/>
        <v>14330</v>
      </c>
      <c r="AG37" s="9">
        <f t="shared" si="3"/>
        <v>16.35</v>
      </c>
      <c r="AH37" s="9">
        <f t="shared" si="3"/>
        <v>154435</v>
      </c>
      <c r="AI37" s="9">
        <f t="shared" si="3"/>
        <v>0.357</v>
      </c>
    </row>
    <row r="38" ht="15.75" customHeight="1"/>
    <row r="39" ht="15.0" customHeight="1">
      <c r="K39" s="2" t="s">
        <v>303</v>
      </c>
    </row>
    <row r="40" ht="15.0" customHeight="1">
      <c r="K40" s="7">
        <v>100.35</v>
      </c>
      <c r="L40" s="7">
        <v>14325.0</v>
      </c>
      <c r="M40" s="7">
        <v>16.3467</v>
      </c>
      <c r="N40" s="7">
        <v>154432.0</v>
      </c>
      <c r="O40" s="7">
        <v>0.3569</v>
      </c>
      <c r="AE40" s="7">
        <v>100.35</v>
      </c>
      <c r="AF40" s="7">
        <v>14325.0</v>
      </c>
      <c r="AG40" s="7">
        <v>16.3467</v>
      </c>
      <c r="AH40" s="7">
        <v>154432.0</v>
      </c>
      <c r="AI40" s="7">
        <v>0.3569</v>
      </c>
    </row>
    <row r="41" ht="15.0" customHeight="1">
      <c r="K41" s="7">
        <v>0.1</v>
      </c>
      <c r="L41" s="7">
        <v>10.0</v>
      </c>
      <c r="M41" s="7">
        <v>0.05</v>
      </c>
      <c r="N41" s="7">
        <v>5.0</v>
      </c>
      <c r="O41" s="7">
        <v>0.001</v>
      </c>
      <c r="AE41" s="7">
        <v>0.1</v>
      </c>
      <c r="AF41" s="7">
        <v>10.0</v>
      </c>
      <c r="AG41" s="7">
        <v>0.05</v>
      </c>
      <c r="AH41" s="7">
        <v>5.0</v>
      </c>
      <c r="AI41" s="7">
        <v>0.001</v>
      </c>
    </row>
    <row r="42" ht="15.0" customHeight="1">
      <c r="K42" s="19"/>
      <c r="L42" s="19"/>
      <c r="M42" s="19"/>
      <c r="N42" s="19"/>
      <c r="O42" s="19"/>
      <c r="AE42" s="9">
        <f t="shared" ref="AE42:AI42" si="4">FLOOR(AE40,AE41)</f>
        <v>100.3</v>
      </c>
      <c r="AF42" s="9">
        <f t="shared" si="4"/>
        <v>14320</v>
      </c>
      <c r="AG42" s="9">
        <f t="shared" si="4"/>
        <v>16.3</v>
      </c>
      <c r="AH42" s="9">
        <f t="shared" si="4"/>
        <v>154430</v>
      </c>
      <c r="AI42" s="9">
        <f t="shared" si="4"/>
        <v>0.356</v>
      </c>
    </row>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Return to List of Topics Sheet" location="'List of Topics'!A1" ref="J1"/>
  </hyperlinks>
  <printOptions/>
  <pageMargins bottom="0.75" footer="0.0" header="0.0" left="0.7" right="0.7" top="0.75"/>
  <pageSetup orientation="portrait"/>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43"/>
    <col customWidth="1" min="2" max="9" width="9.14"/>
    <col customWidth="1" min="10" max="17" width="8.86"/>
    <col customWidth="1" min="18" max="23" width="9.14"/>
    <col customWidth="1" min="24" max="36" width="8.86"/>
  </cols>
  <sheetData>
    <row r="1" ht="15.0" customHeight="1">
      <c r="A1" s="1"/>
      <c r="J1" s="3" t="s">
        <v>65</v>
      </c>
    </row>
    <row r="8" ht="15.0" customHeight="1">
      <c r="K8" s="2" t="s">
        <v>304</v>
      </c>
    </row>
    <row r="9" ht="15.0" customHeight="1">
      <c r="K9" s="7">
        <v>6.0</v>
      </c>
      <c r="L9" s="7">
        <v>-50.0</v>
      </c>
      <c r="M9" s="7">
        <v>0.0</v>
      </c>
      <c r="AE9" s="7">
        <v>6.0</v>
      </c>
      <c r="AF9" s="7">
        <v>-50.0</v>
      </c>
      <c r="AG9" s="7">
        <v>0.0</v>
      </c>
    </row>
    <row r="10" ht="15.0" customHeight="1">
      <c r="K10" s="19"/>
      <c r="L10" s="19"/>
      <c r="M10" s="19"/>
      <c r="AE10" s="9">
        <f t="shared" ref="AE10:AG10" si="1">ABS(AE9)</f>
        <v>6</v>
      </c>
      <c r="AF10" s="9">
        <f t="shared" si="1"/>
        <v>50</v>
      </c>
      <c r="AG10" s="9">
        <f t="shared" si="1"/>
        <v>0</v>
      </c>
    </row>
    <row r="14" ht="15.0" customHeight="1">
      <c r="K14" s="2" t="s">
        <v>305</v>
      </c>
    </row>
    <row r="15" ht="15.0" customHeight="1">
      <c r="K15" s="7">
        <v>64.0</v>
      </c>
      <c r="L15" s="7">
        <v>0.5</v>
      </c>
      <c r="M15" s="7">
        <v>-20.0</v>
      </c>
      <c r="N15" s="7">
        <v>0.0</v>
      </c>
      <c r="AE15" s="7">
        <v>64.0</v>
      </c>
      <c r="AF15" s="7">
        <v>0.5</v>
      </c>
      <c r="AG15" s="7">
        <v>-20.0</v>
      </c>
      <c r="AH15" s="7">
        <v>0.0</v>
      </c>
    </row>
    <row r="16" ht="15.0" customHeight="1">
      <c r="K16" s="19"/>
      <c r="L16" s="19"/>
      <c r="M16" s="19"/>
      <c r="N16" s="19"/>
      <c r="AE16" s="9">
        <f t="shared" ref="AE16:AH16" si="2">SQRT(AE15)</f>
        <v>8</v>
      </c>
      <c r="AF16" s="9">
        <f t="shared" si="2"/>
        <v>0.7071067812</v>
      </c>
      <c r="AG16" s="9" t="str">
        <f t="shared" si="2"/>
        <v>#NUM!</v>
      </c>
      <c r="AH16" s="9">
        <f t="shared" si="2"/>
        <v>0</v>
      </c>
    </row>
    <row r="21" ht="15.75" customHeight="1"/>
    <row r="22" ht="15.75" customHeight="1"/>
    <row r="23" ht="15.75" customHeight="1"/>
    <row r="24" ht="15.75" customHeight="1"/>
    <row r="25" ht="15.0" customHeight="1">
      <c r="K25" s="2" t="s">
        <v>306</v>
      </c>
    </row>
    <row r="26" ht="15.0" customHeight="1">
      <c r="K26" s="7">
        <v>21.0</v>
      </c>
      <c r="L26" s="7">
        <v>43.0</v>
      </c>
      <c r="M26" s="7">
        <v>4.0</v>
      </c>
      <c r="N26" s="7">
        <v>21.0</v>
      </c>
      <c r="O26" s="7">
        <v>35.0</v>
      </c>
      <c r="P26" s="19"/>
      <c r="AE26" s="7">
        <v>21.0</v>
      </c>
      <c r="AF26" s="7">
        <v>43.0</v>
      </c>
      <c r="AG26" s="7">
        <v>4.0</v>
      </c>
      <c r="AH26" s="7">
        <v>21.0</v>
      </c>
      <c r="AI26" s="7">
        <v>35.0</v>
      </c>
      <c r="AJ26" s="9">
        <f>SUMSQ(AE26:AI26)</f>
        <v>3972</v>
      </c>
    </row>
    <row r="27" ht="15.0" customHeight="1">
      <c r="AH27" s="7" t="s">
        <v>307</v>
      </c>
      <c r="AJ27" s="7">
        <f>SUMPRODUCT(AE26:AI26,AE26:AI26)</f>
        <v>3972</v>
      </c>
    </row>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Return to List of Topics Sheet" location="'List of Topics'!A1" ref="J1"/>
  </hyperlinks>
  <printOptions/>
  <pageMargins bottom="0.75" footer="0.0" header="0.0" left="0.7" right="0.7" top="0.75"/>
  <pageSetup orientation="portrait"/>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43"/>
    <col customWidth="1" min="2" max="17" width="8.86"/>
    <col customWidth="1" min="18" max="24" width="9.14"/>
    <col customWidth="1" min="25" max="36" width="8.86"/>
  </cols>
  <sheetData>
    <row r="1" ht="15.0" customHeight="1">
      <c r="A1" s="1"/>
      <c r="J1" s="3" t="s">
        <v>65</v>
      </c>
    </row>
    <row r="3" ht="15.0" customHeight="1">
      <c r="K3" s="2" t="s">
        <v>308</v>
      </c>
    </row>
    <row r="4" ht="15.0" customHeight="1">
      <c r="K4" s="7">
        <v>1023.0</v>
      </c>
      <c r="L4" s="7">
        <v>0.7</v>
      </c>
      <c r="M4" s="7">
        <v>1.0</v>
      </c>
      <c r="N4" s="7">
        <v>0.0</v>
      </c>
      <c r="O4" s="7">
        <v>-40.0</v>
      </c>
      <c r="AF4" s="7">
        <v>1023.0</v>
      </c>
      <c r="AG4" s="7">
        <v>0.7</v>
      </c>
      <c r="AH4" s="7">
        <v>1.0</v>
      </c>
      <c r="AI4" s="7">
        <v>0.0</v>
      </c>
      <c r="AJ4" s="7">
        <v>-40.0</v>
      </c>
    </row>
    <row r="5" ht="15.0" customHeight="1">
      <c r="K5" s="19"/>
      <c r="L5" s="19"/>
      <c r="M5" s="19"/>
      <c r="N5" s="19"/>
      <c r="O5" s="19"/>
      <c r="AF5" s="9">
        <f t="shared" ref="AF5:AJ5" si="1">LN(AF4)</f>
        <v>6.930494766</v>
      </c>
      <c r="AG5" s="9">
        <f t="shared" si="1"/>
        <v>-0.3566749439</v>
      </c>
      <c r="AH5" s="9">
        <f t="shared" si="1"/>
        <v>0</v>
      </c>
      <c r="AI5" s="9" t="str">
        <f t="shared" si="1"/>
        <v>#NUM!</v>
      </c>
      <c r="AJ5" s="9" t="str">
        <f t="shared" si="1"/>
        <v>#NUM!</v>
      </c>
    </row>
    <row r="18" ht="15.0" customHeight="1">
      <c r="K18" s="2" t="s">
        <v>309</v>
      </c>
    </row>
    <row r="19" ht="15.0" customHeight="1">
      <c r="K19" s="7">
        <v>1.0</v>
      </c>
      <c r="L19" s="7">
        <v>-4.0</v>
      </c>
      <c r="M19" s="7">
        <v>2.3</v>
      </c>
      <c r="N19" s="7">
        <v>0.0</v>
      </c>
      <c r="O19" s="7">
        <v>15.0</v>
      </c>
      <c r="AF19" s="7">
        <v>1.0</v>
      </c>
      <c r="AG19" s="7">
        <v>-4.0</v>
      </c>
      <c r="AH19" s="7">
        <v>2.3</v>
      </c>
      <c r="AI19" s="7">
        <v>0.0</v>
      </c>
      <c r="AJ19" s="7">
        <v>15.0</v>
      </c>
    </row>
    <row r="20" ht="15.0" customHeight="1">
      <c r="K20" s="19"/>
      <c r="L20" s="19"/>
      <c r="M20" s="19"/>
      <c r="N20" s="19"/>
      <c r="O20" s="19"/>
      <c r="AF20" s="9">
        <f t="shared" ref="AF20:AJ20" si="2">EXP(AF19)</f>
        <v>2.718281828</v>
      </c>
      <c r="AG20" s="9">
        <f t="shared" si="2"/>
        <v>0.01831563889</v>
      </c>
      <c r="AH20" s="9">
        <f t="shared" si="2"/>
        <v>9.974182455</v>
      </c>
      <c r="AI20" s="9">
        <f t="shared" si="2"/>
        <v>1</v>
      </c>
      <c r="AJ20" s="9">
        <f t="shared" si="2"/>
        <v>3269017.372</v>
      </c>
    </row>
    <row r="21" ht="15.0" customHeight="1">
      <c r="K21" s="19"/>
      <c r="L21" s="19"/>
      <c r="M21" s="19"/>
      <c r="N21" s="19"/>
      <c r="O21" s="19"/>
      <c r="AF21" s="9">
        <f t="shared" ref="AF21:AJ21" si="3">LN(AF20)</f>
        <v>1</v>
      </c>
      <c r="AG21" s="9">
        <f t="shared" si="3"/>
        <v>-4</v>
      </c>
      <c r="AH21" s="9">
        <f t="shared" si="3"/>
        <v>2.3</v>
      </c>
      <c r="AI21" s="9">
        <f t="shared" si="3"/>
        <v>0</v>
      </c>
      <c r="AJ21" s="9">
        <f t="shared" si="3"/>
        <v>15</v>
      </c>
    </row>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0" customHeight="1">
      <c r="B41" s="2"/>
    </row>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Return to List of Topics Sheet" location="'List of Topics'!A1" ref="J1"/>
  </hyperlinks>
  <printOptions/>
  <pageMargins bottom="0.75" footer="0.0" header="0.0" left="0.7" right="0.7" top="0.75"/>
  <pageSetup orientation="portrait"/>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43"/>
    <col customWidth="1" min="2" max="15" width="8.86"/>
    <col customWidth="1" min="16" max="23" width="9.14"/>
    <col customWidth="1" min="24" max="37" width="8.86"/>
  </cols>
  <sheetData>
    <row r="1" ht="15.0" customHeight="1">
      <c r="A1" s="1"/>
      <c r="J1" s="3" t="s">
        <v>65</v>
      </c>
    </row>
    <row r="3" ht="15.0" customHeight="1">
      <c r="AF3" s="7" t="s">
        <v>310</v>
      </c>
    </row>
    <row r="4" ht="15.0" customHeight="1">
      <c r="AF4" s="9">
        <f t="shared" ref="AF4:AK4" si="1">RAND()</f>
        <v>0.002151403345</v>
      </c>
      <c r="AG4" s="9">
        <f t="shared" si="1"/>
        <v>0.663857725</v>
      </c>
      <c r="AH4" s="9">
        <f t="shared" si="1"/>
        <v>0.833987223</v>
      </c>
      <c r="AI4" s="9">
        <f t="shared" si="1"/>
        <v>0.2421159652</v>
      </c>
      <c r="AJ4" s="9">
        <f t="shared" si="1"/>
        <v>0.02948973268</v>
      </c>
      <c r="AK4" s="9">
        <f t="shared" si="1"/>
        <v>0.6324891435</v>
      </c>
    </row>
    <row r="5" ht="15.0" customHeight="1">
      <c r="AF5" s="9">
        <f t="shared" ref="AF5:AK5" si="2">RAND()</f>
        <v>0.2600842325</v>
      </c>
      <c r="AG5" s="9">
        <f t="shared" si="2"/>
        <v>0.6747691279</v>
      </c>
      <c r="AH5" s="9">
        <f t="shared" si="2"/>
        <v>0.739063762</v>
      </c>
      <c r="AI5" s="9">
        <f t="shared" si="2"/>
        <v>0.2135892101</v>
      </c>
      <c r="AJ5" s="9">
        <f t="shared" si="2"/>
        <v>0.02765954221</v>
      </c>
      <c r="AK5" s="9">
        <f t="shared" si="2"/>
        <v>0.03106564816</v>
      </c>
    </row>
    <row r="6" ht="15.0" customHeight="1">
      <c r="AF6" s="9">
        <f t="shared" ref="AF6:AK6" si="3">RAND()</f>
        <v>0.6252345659</v>
      </c>
      <c r="AG6" s="9">
        <f t="shared" si="3"/>
        <v>0.4947286678</v>
      </c>
      <c r="AH6" s="9">
        <f t="shared" si="3"/>
        <v>0.9964151646</v>
      </c>
      <c r="AI6" s="9">
        <f t="shared" si="3"/>
        <v>0.1601788101</v>
      </c>
      <c r="AJ6" s="9">
        <f t="shared" si="3"/>
        <v>0.8955721761</v>
      </c>
      <c r="AK6" s="9">
        <f t="shared" si="3"/>
        <v>0.1416334091</v>
      </c>
    </row>
    <row r="7" ht="15.0" customHeight="1">
      <c r="AF7" s="9">
        <f t="shared" ref="AF7:AK7" si="4">RAND()</f>
        <v>0.1488376925</v>
      </c>
      <c r="AG7" s="9">
        <f t="shared" si="4"/>
        <v>0.9345385248</v>
      </c>
      <c r="AH7" s="9">
        <f t="shared" si="4"/>
        <v>0.5498417171</v>
      </c>
      <c r="AI7" s="9">
        <f t="shared" si="4"/>
        <v>0.6580304378</v>
      </c>
      <c r="AJ7" s="9">
        <f t="shared" si="4"/>
        <v>0.8297208629</v>
      </c>
      <c r="AK7" s="9">
        <f t="shared" si="4"/>
        <v>0.7488159133</v>
      </c>
    </row>
    <row r="8" ht="15.0" customHeight="1">
      <c r="AF8" s="9">
        <f t="shared" ref="AF8:AK8" si="5">RAND()</f>
        <v>0.6321042989</v>
      </c>
      <c r="AG8" s="9">
        <f t="shared" si="5"/>
        <v>0.4626281532</v>
      </c>
      <c r="AH8" s="9">
        <f t="shared" si="5"/>
        <v>0.0516748823</v>
      </c>
      <c r="AI8" s="9">
        <f t="shared" si="5"/>
        <v>0.0702559086</v>
      </c>
      <c r="AJ8" s="9">
        <f t="shared" si="5"/>
        <v>0.7332264767</v>
      </c>
      <c r="AK8" s="9">
        <f t="shared" si="5"/>
        <v>0.383946045</v>
      </c>
    </row>
    <row r="9" ht="15.0" customHeight="1">
      <c r="AF9" s="9">
        <f t="shared" ref="AF9:AK9" si="6">RAND()</f>
        <v>0.1003651822</v>
      </c>
      <c r="AG9" s="9">
        <f t="shared" si="6"/>
        <v>0.4004959559</v>
      </c>
      <c r="AH9" s="9">
        <f t="shared" si="6"/>
        <v>0.3452780403</v>
      </c>
      <c r="AI9" s="9">
        <f t="shared" si="6"/>
        <v>0.07278792852</v>
      </c>
      <c r="AJ9" s="9">
        <f t="shared" si="6"/>
        <v>0.3870930809</v>
      </c>
      <c r="AK9" s="9">
        <f t="shared" si="6"/>
        <v>0.6431562837</v>
      </c>
    </row>
    <row r="10" ht="15.0" customHeight="1">
      <c r="AF10" s="9">
        <f t="shared" ref="AF10:AK10" si="7">RAND()</f>
        <v>0.741396375</v>
      </c>
      <c r="AG10" s="9">
        <f t="shared" si="7"/>
        <v>0.9967277309</v>
      </c>
      <c r="AH10" s="9">
        <f t="shared" si="7"/>
        <v>0.1011711385</v>
      </c>
      <c r="AI10" s="9">
        <f t="shared" si="7"/>
        <v>0.1402594474</v>
      </c>
      <c r="AJ10" s="9">
        <f t="shared" si="7"/>
        <v>0.6571943154</v>
      </c>
      <c r="AK10" s="9">
        <f t="shared" si="7"/>
        <v>0.2622547781</v>
      </c>
    </row>
    <row r="11" ht="15.0" customHeight="1">
      <c r="AF11" s="9">
        <f t="shared" ref="AF11:AK11" si="8">RAND()</f>
        <v>0.5212418798</v>
      </c>
      <c r="AG11" s="9">
        <f t="shared" si="8"/>
        <v>0.9501895647</v>
      </c>
      <c r="AH11" s="9">
        <f t="shared" si="8"/>
        <v>0.2812390983</v>
      </c>
      <c r="AI11" s="9">
        <f t="shared" si="8"/>
        <v>0.5151497248</v>
      </c>
      <c r="AJ11" s="9">
        <f t="shared" si="8"/>
        <v>0.009635620656</v>
      </c>
      <c r="AK11" s="9">
        <f t="shared" si="8"/>
        <v>0.8963290034</v>
      </c>
    </row>
    <row r="12" ht="15.0" customHeight="1">
      <c r="AF12" s="9">
        <f t="shared" ref="AF12:AK12" si="9">RAND()</f>
        <v>0.8852117686</v>
      </c>
      <c r="AG12" s="9">
        <f t="shared" si="9"/>
        <v>0.1941750392</v>
      </c>
      <c r="AH12" s="9">
        <f t="shared" si="9"/>
        <v>0.442640771</v>
      </c>
      <c r="AI12" s="9">
        <f t="shared" si="9"/>
        <v>0.8331740135</v>
      </c>
      <c r="AJ12" s="9">
        <f t="shared" si="9"/>
        <v>0.5701323206</v>
      </c>
      <c r="AK12" s="9">
        <f t="shared" si="9"/>
        <v>0.1621727454</v>
      </c>
    </row>
    <row r="13" ht="15.0" customHeight="1">
      <c r="AF13" s="9">
        <f t="shared" ref="AF13:AK13" si="10">RAND()</f>
        <v>0.3920354163</v>
      </c>
      <c r="AG13" s="9">
        <f t="shared" si="10"/>
        <v>0.9705953126</v>
      </c>
      <c r="AH13" s="9">
        <f t="shared" si="10"/>
        <v>0.1319230918</v>
      </c>
      <c r="AI13" s="9">
        <f t="shared" si="10"/>
        <v>0.08609921017</v>
      </c>
      <c r="AJ13" s="9">
        <f t="shared" si="10"/>
        <v>0.5628529776</v>
      </c>
      <c r="AK13" s="9">
        <f t="shared" si="10"/>
        <v>0.03012459156</v>
      </c>
    </row>
    <row r="14" ht="15.0" customHeight="1">
      <c r="AF14" s="9">
        <f t="shared" ref="AF14:AK14" si="11">RAND()</f>
        <v>0.75296662</v>
      </c>
      <c r="AG14" s="9">
        <f t="shared" si="11"/>
        <v>0.5710468648</v>
      </c>
      <c r="AH14" s="9">
        <f t="shared" si="11"/>
        <v>0.7260160783</v>
      </c>
      <c r="AI14" s="9">
        <f t="shared" si="11"/>
        <v>0.691768568</v>
      </c>
      <c r="AJ14" s="9">
        <f t="shared" si="11"/>
        <v>0.4264701409</v>
      </c>
      <c r="AK14" s="9">
        <f t="shared" si="11"/>
        <v>0.3035539845</v>
      </c>
    </row>
    <row r="21" ht="15.0" customHeight="1">
      <c r="AF21" s="7" t="s">
        <v>311</v>
      </c>
    </row>
    <row r="22" ht="15.0" customHeight="1">
      <c r="AF22" s="9">
        <f t="shared" ref="AF22:AF34" si="12">RANDBETWEEN(1,6)</f>
        <v>2</v>
      </c>
    </row>
    <row r="23" ht="15.0" customHeight="1">
      <c r="AF23" s="9">
        <f t="shared" si="12"/>
        <v>5</v>
      </c>
    </row>
    <row r="24" ht="15.0" customHeight="1">
      <c r="AF24" s="9">
        <f t="shared" si="12"/>
        <v>1</v>
      </c>
    </row>
    <row r="25" ht="15.0" customHeight="1">
      <c r="AF25" s="9">
        <f t="shared" si="12"/>
        <v>6</v>
      </c>
    </row>
    <row r="26" ht="15.0" customHeight="1">
      <c r="AF26" s="9">
        <f t="shared" si="12"/>
        <v>5</v>
      </c>
    </row>
    <row r="27" ht="15.0" customHeight="1">
      <c r="AF27" s="9">
        <f t="shared" si="12"/>
        <v>1</v>
      </c>
    </row>
    <row r="28" ht="15.0" customHeight="1">
      <c r="AF28" s="9">
        <f t="shared" si="12"/>
        <v>4</v>
      </c>
    </row>
    <row r="29" ht="15.0" customHeight="1">
      <c r="AF29" s="9">
        <f t="shared" si="12"/>
        <v>2</v>
      </c>
    </row>
    <row r="30" ht="15.0" customHeight="1">
      <c r="AF30" s="9">
        <f t="shared" si="12"/>
        <v>6</v>
      </c>
    </row>
    <row r="31" ht="15.0" customHeight="1">
      <c r="AF31" s="9">
        <f t="shared" si="12"/>
        <v>2</v>
      </c>
    </row>
    <row r="32" ht="15.0" customHeight="1">
      <c r="AF32" s="9">
        <f t="shared" si="12"/>
        <v>2</v>
      </c>
    </row>
    <row r="33" ht="15.0" customHeight="1">
      <c r="AF33" s="9">
        <f t="shared" si="12"/>
        <v>1</v>
      </c>
    </row>
    <row r="34" ht="15.0" customHeight="1">
      <c r="AF34" s="9">
        <f t="shared" si="12"/>
        <v>4</v>
      </c>
    </row>
    <row r="35" ht="15.75" customHeight="1"/>
    <row r="36" ht="15.75" customHeight="1"/>
    <row r="37" ht="15.0" customHeight="1">
      <c r="B37" s="2"/>
    </row>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Return to List of Topics Sheet" location="'List of Topics'!A1" ref="J1"/>
  </hyperlinks>
  <printOptions/>
  <pageMargins bottom="0.75" footer="0.0" header="0.0" left="0.7" right="0.7" top="0.75"/>
  <pageSetup orientation="portrait"/>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43"/>
    <col customWidth="1" min="2" max="6" width="8.86"/>
    <col customWidth="1" min="7" max="7" width="10.0"/>
    <col customWidth="1" min="8" max="12" width="8.86"/>
    <col customWidth="1" min="13" max="13" width="10.29"/>
    <col customWidth="1" min="14" max="15" width="18.29"/>
    <col customWidth="1" min="16" max="16" width="9.14"/>
    <col customWidth="1" min="17" max="17" width="22.14"/>
    <col customWidth="1" min="18" max="22" width="9.14"/>
    <col customWidth="1" min="23" max="31" width="8.86"/>
    <col customWidth="1" min="32" max="33" width="18.0"/>
  </cols>
  <sheetData>
    <row r="1" ht="15.0" customHeight="1">
      <c r="A1" s="1"/>
      <c r="J1" s="3" t="s">
        <v>65</v>
      </c>
    </row>
    <row r="2" ht="15.0" customHeight="1">
      <c r="AF2" s="7" t="s">
        <v>312</v>
      </c>
      <c r="AG2" s="7" t="s">
        <v>313</v>
      </c>
    </row>
    <row r="3" ht="15.0" customHeight="1">
      <c r="AF3" s="9" t="str">
        <f t="shared" ref="AF3:AF12" si="1">K7&amp;" "&amp;L7&amp;". "&amp;M7</f>
        <v>Bob E. Jones</v>
      </c>
      <c r="AG3" s="9" t="str">
        <f t="shared" ref="AG3:AG12" si="2">CONCATENATE(K7," ",L7,". ",M7)</f>
        <v>Bob E. Jones</v>
      </c>
    </row>
    <row r="4" ht="15.0" customHeight="1">
      <c r="AF4" s="9" t="str">
        <f t="shared" si="1"/>
        <v>Stephen C. Davis</v>
      </c>
      <c r="AG4" s="9" t="str">
        <f t="shared" si="2"/>
        <v>Stephen C. Davis</v>
      </c>
    </row>
    <row r="5" ht="15.0" customHeight="1">
      <c r="AF5" s="9" t="str">
        <f t="shared" si="1"/>
        <v>Andy T. Thompson</v>
      </c>
      <c r="AG5" s="9" t="str">
        <f t="shared" si="2"/>
        <v>Andy T. Thompson</v>
      </c>
    </row>
    <row r="6" ht="15.0" customHeight="1">
      <c r="N6" s="7" t="s">
        <v>312</v>
      </c>
      <c r="O6" s="7" t="s">
        <v>313</v>
      </c>
      <c r="AF6" s="9" t="str">
        <f t="shared" si="1"/>
        <v>John F. Wilson</v>
      </c>
      <c r="AG6" s="9" t="str">
        <f t="shared" si="2"/>
        <v>John F. Wilson</v>
      </c>
    </row>
    <row r="7" ht="15.0" customHeight="1">
      <c r="K7" s="7" t="s">
        <v>220</v>
      </c>
      <c r="L7" s="7" t="s">
        <v>314</v>
      </c>
      <c r="M7" s="7" t="s">
        <v>315</v>
      </c>
      <c r="N7" s="19"/>
      <c r="O7" s="19"/>
      <c r="AF7" s="9" t="str">
        <f t="shared" si="1"/>
        <v>Kathy C. Fredericks</v>
      </c>
      <c r="AG7" s="9" t="str">
        <f t="shared" si="2"/>
        <v>Kathy C. Fredericks</v>
      </c>
    </row>
    <row r="8" ht="15.0" customHeight="1">
      <c r="K8" s="7" t="s">
        <v>316</v>
      </c>
      <c r="L8" s="7" t="s">
        <v>162</v>
      </c>
      <c r="M8" s="7" t="s">
        <v>293</v>
      </c>
      <c r="N8" s="19"/>
      <c r="O8" s="19"/>
      <c r="AF8" s="9" t="str">
        <f t="shared" si="1"/>
        <v>Karen D. Williams</v>
      </c>
      <c r="AG8" s="9" t="str">
        <f t="shared" si="2"/>
        <v>Karen D. Williams</v>
      </c>
    </row>
    <row r="9" ht="15.0" customHeight="1">
      <c r="K9" s="7" t="s">
        <v>317</v>
      </c>
      <c r="L9" s="7" t="s">
        <v>318</v>
      </c>
      <c r="M9" s="7" t="s">
        <v>319</v>
      </c>
      <c r="N9" s="19"/>
      <c r="O9" s="19"/>
      <c r="AF9" s="9" t="str">
        <f t="shared" si="1"/>
        <v>Tom T. Smith</v>
      </c>
      <c r="AG9" s="9" t="str">
        <f t="shared" si="2"/>
        <v>Tom T. Smith</v>
      </c>
    </row>
    <row r="10" ht="15.0" customHeight="1">
      <c r="K10" s="7" t="s">
        <v>320</v>
      </c>
      <c r="L10" s="7" t="s">
        <v>169</v>
      </c>
      <c r="M10" s="7" t="s">
        <v>321</v>
      </c>
      <c r="N10" s="19"/>
      <c r="O10" s="19"/>
      <c r="AF10" s="9" t="str">
        <f t="shared" si="1"/>
        <v>Peter F. Jennings</v>
      </c>
      <c r="AG10" s="9" t="str">
        <f t="shared" si="2"/>
        <v>Peter F. Jennings</v>
      </c>
    </row>
    <row r="11" ht="15.0" customHeight="1">
      <c r="K11" s="7" t="s">
        <v>322</v>
      </c>
      <c r="L11" s="7" t="s">
        <v>162</v>
      </c>
      <c r="M11" s="7" t="s">
        <v>323</v>
      </c>
      <c r="N11" s="19"/>
      <c r="O11" s="19"/>
      <c r="AF11" s="9" t="str">
        <f t="shared" si="1"/>
        <v>Ted R. Benson</v>
      </c>
      <c r="AG11" s="9" t="str">
        <f t="shared" si="2"/>
        <v>Ted R. Benson</v>
      </c>
    </row>
    <row r="12" ht="15.0" customHeight="1">
      <c r="K12" s="7" t="s">
        <v>324</v>
      </c>
      <c r="L12" s="7" t="s">
        <v>167</v>
      </c>
      <c r="M12" s="7" t="s">
        <v>299</v>
      </c>
      <c r="N12" s="19"/>
      <c r="O12" s="19"/>
      <c r="AF12" s="9" t="str">
        <f t="shared" si="1"/>
        <v>Jason E. Samson</v>
      </c>
      <c r="AG12" s="9" t="str">
        <f t="shared" si="2"/>
        <v>Jason E. Samson</v>
      </c>
    </row>
    <row r="13" ht="15.0" customHeight="1">
      <c r="K13" s="7" t="s">
        <v>325</v>
      </c>
      <c r="L13" s="7" t="s">
        <v>318</v>
      </c>
      <c r="M13" s="7" t="s">
        <v>297</v>
      </c>
      <c r="N13" s="19"/>
      <c r="O13" s="19"/>
    </row>
    <row r="14" ht="15.0" customHeight="1">
      <c r="K14" s="7" t="s">
        <v>326</v>
      </c>
      <c r="L14" s="7" t="s">
        <v>169</v>
      </c>
      <c r="M14" s="7" t="s">
        <v>327</v>
      </c>
      <c r="N14" s="19"/>
      <c r="O14" s="19"/>
    </row>
    <row r="15" ht="15.0" customHeight="1">
      <c r="K15" s="7" t="s">
        <v>328</v>
      </c>
      <c r="L15" s="7" t="s">
        <v>329</v>
      </c>
      <c r="M15" s="7" t="s">
        <v>330</v>
      </c>
      <c r="N15" s="19"/>
      <c r="O15" s="19"/>
    </row>
    <row r="16" ht="15.0" customHeight="1">
      <c r="K16" s="7" t="s">
        <v>331</v>
      </c>
      <c r="L16" s="7" t="s">
        <v>314</v>
      </c>
      <c r="M16" s="7" t="s">
        <v>332</v>
      </c>
      <c r="N16" s="19"/>
      <c r="O16" s="19"/>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Return to List of Topics Sheet" location="'List of Topics'!A1" ref="J1"/>
  </hyperlinks>
  <printOptions/>
  <pageMargins bottom="0.75" footer="0.0" header="0.0" left="0.7" right="0.7" top="0.75"/>
  <pageSetup orientation="landscape"/>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43"/>
    <col customWidth="1" min="2" max="10" width="8.86"/>
    <col customWidth="1" min="11" max="11" width="23.71"/>
    <col customWidth="1" min="12" max="26" width="8.86"/>
  </cols>
  <sheetData>
    <row r="1" ht="15.0" customHeight="1">
      <c r="A1" s="1"/>
      <c r="J1" s="3" t="s">
        <v>65</v>
      </c>
    </row>
    <row r="3" ht="15.0" customHeight="1">
      <c r="K3" s="2" t="s">
        <v>333</v>
      </c>
    </row>
    <row r="9" ht="15.0" customHeight="1">
      <c r="K9" s="7" t="s">
        <v>334</v>
      </c>
    </row>
    <row r="10" ht="15.0" customHeight="1">
      <c r="K10" s="7" t="s">
        <v>335</v>
      </c>
    </row>
    <row r="11" ht="15.0" customHeight="1">
      <c r="K11" s="7" t="s">
        <v>336</v>
      </c>
    </row>
    <row r="12" ht="15.0" customHeight="1">
      <c r="K12" s="7" t="s">
        <v>337</v>
      </c>
    </row>
    <row r="13" ht="15.0" customHeight="1">
      <c r="K13" s="7" t="s">
        <v>338</v>
      </c>
    </row>
    <row r="14" ht="15.0" customHeight="1">
      <c r="K14" s="7" t="s">
        <v>339</v>
      </c>
    </row>
    <row r="15" ht="15.0" customHeight="1">
      <c r="K15" s="7" t="s">
        <v>340</v>
      </c>
    </row>
    <row r="16" ht="15.0" customHeight="1">
      <c r="K16" s="7" t="s">
        <v>341</v>
      </c>
    </row>
    <row r="17" ht="15.0" customHeight="1">
      <c r="K17" s="7" t="s">
        <v>342</v>
      </c>
    </row>
    <row r="18" ht="15.0" customHeight="1">
      <c r="K18" s="7" t="s">
        <v>343</v>
      </c>
    </row>
    <row r="19" ht="15.0" customHeight="1">
      <c r="K19" s="7" t="s">
        <v>344</v>
      </c>
    </row>
    <row r="20" ht="15.0" customHeight="1">
      <c r="K20" s="7" t="s">
        <v>345</v>
      </c>
    </row>
    <row r="21" ht="15.0" customHeight="1">
      <c r="K21" s="7" t="s">
        <v>346</v>
      </c>
    </row>
    <row r="22" ht="15.0" customHeight="1">
      <c r="K22" s="7" t="s">
        <v>347</v>
      </c>
    </row>
    <row r="23" ht="15.0" customHeight="1">
      <c r="K23" s="7" t="s">
        <v>348</v>
      </c>
    </row>
    <row r="24" ht="15.0" customHeight="1">
      <c r="K24" s="7" t="s">
        <v>349</v>
      </c>
    </row>
    <row r="25" ht="15.0" customHeight="1">
      <c r="K25" s="7" t="s">
        <v>350</v>
      </c>
    </row>
    <row r="26" ht="15.0" customHeight="1">
      <c r="K26" s="7" t="s">
        <v>351</v>
      </c>
    </row>
    <row r="27" ht="15.0" customHeight="1">
      <c r="K27" s="7" t="s">
        <v>352</v>
      </c>
    </row>
    <row r="28" ht="15.0" customHeight="1">
      <c r="K28" s="7" t="s">
        <v>353</v>
      </c>
    </row>
    <row r="29" ht="15.0" customHeight="1">
      <c r="K29" s="7" t="s">
        <v>354</v>
      </c>
    </row>
    <row r="30" ht="15.0" customHeight="1">
      <c r="K30" s="7" t="s">
        <v>355</v>
      </c>
    </row>
    <row r="31" ht="15.0" customHeight="1">
      <c r="K31" s="7" t="s">
        <v>356</v>
      </c>
    </row>
    <row r="32" ht="15.0" customHeight="1">
      <c r="B32" s="2"/>
      <c r="K32" s="7" t="s">
        <v>357</v>
      </c>
    </row>
    <row r="33" ht="15.0" customHeight="1">
      <c r="K33" s="7" t="s">
        <v>358</v>
      </c>
    </row>
    <row r="34" ht="15.0" customHeight="1">
      <c r="K34" s="7" t="s">
        <v>359</v>
      </c>
    </row>
    <row r="35" ht="15.0" customHeight="1">
      <c r="K35" s="7" t="s">
        <v>360</v>
      </c>
    </row>
    <row r="36" ht="15.0" customHeight="1">
      <c r="K36" s="7" t="s">
        <v>361</v>
      </c>
    </row>
    <row r="37" ht="15.0" customHeight="1">
      <c r="K37" s="7" t="s">
        <v>362</v>
      </c>
    </row>
    <row r="38" ht="15.0" customHeight="1">
      <c r="K38" s="7" t="s">
        <v>363</v>
      </c>
    </row>
    <row r="39" ht="15.0" customHeight="1">
      <c r="K39" s="7" t="s">
        <v>364</v>
      </c>
    </row>
    <row r="40" ht="15.0" customHeight="1">
      <c r="K40" s="7" t="s">
        <v>365</v>
      </c>
    </row>
    <row r="41" ht="15.0" customHeight="1">
      <c r="K41" s="7" t="s">
        <v>366</v>
      </c>
    </row>
    <row r="42" ht="15.0" customHeight="1">
      <c r="K42" s="7" t="s">
        <v>367</v>
      </c>
    </row>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Return to List of Topics Sheet" location="'List of Topics'!A1" ref="J1"/>
  </hyperlinks>
  <printOptions/>
  <pageMargins bottom="0.75" footer="0.0" header="0.0" left="0.7" right="0.7" top="0.75"/>
  <pageSetup orientation="landscape"/>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43"/>
    <col customWidth="1" min="2" max="6" width="8.86"/>
    <col customWidth="1" min="7" max="7" width="9.14"/>
    <col customWidth="1" min="8" max="10" width="8.86"/>
    <col customWidth="1" min="11" max="11" width="18.43"/>
    <col customWidth="1" min="12" max="14" width="8.86"/>
    <col customWidth="1" min="15" max="15" width="10.29"/>
    <col customWidth="1" min="16" max="16" width="9.86"/>
    <col customWidth="1" min="17" max="17" width="8.86"/>
    <col customWidth="1" min="18" max="18" width="22.86"/>
    <col customWidth="1" min="19" max="19" width="9.14"/>
    <col customWidth="1" min="20" max="20" width="12.86"/>
    <col customWidth="1" min="21" max="23" width="9.14"/>
    <col customWidth="1" min="24" max="29" width="8.86"/>
    <col customWidth="1" min="30" max="30" width="18.43"/>
    <col customWidth="1" min="31" max="33" width="8.86"/>
    <col customWidth="1" min="34" max="34" width="10.29"/>
    <col customWidth="1" min="35" max="35" width="9.86"/>
    <col customWidth="1" min="36" max="36" width="10.29"/>
    <col customWidth="1" min="37" max="37" width="10.86"/>
    <col customWidth="1" min="38" max="38" width="8.86"/>
    <col customWidth="1" min="39" max="39" width="12.86"/>
  </cols>
  <sheetData>
    <row r="1" ht="15.0" customHeight="1">
      <c r="A1" s="1"/>
      <c r="J1" s="3" t="s">
        <v>65</v>
      </c>
    </row>
    <row r="10" ht="15.0" customHeight="1">
      <c r="K10" s="7" t="s">
        <v>368</v>
      </c>
      <c r="L10" s="7" t="s">
        <v>220</v>
      </c>
      <c r="M10" s="7" t="s">
        <v>315</v>
      </c>
    </row>
    <row r="11" ht="15.0" customHeight="1">
      <c r="K11" s="7" t="s">
        <v>369</v>
      </c>
      <c r="L11" s="82"/>
      <c r="M11" s="82"/>
    </row>
    <row r="12" ht="15.0" customHeight="1">
      <c r="K12" s="7" t="s">
        <v>370</v>
      </c>
      <c r="L12" s="82"/>
      <c r="M12" s="82"/>
    </row>
    <row r="13" ht="15.0" customHeight="1">
      <c r="K13" s="7" t="s">
        <v>371</v>
      </c>
      <c r="L13" s="82"/>
      <c r="M13" s="82"/>
    </row>
    <row r="14" ht="15.0" customHeight="1">
      <c r="K14" s="7" t="s">
        <v>372</v>
      </c>
      <c r="L14" s="82"/>
      <c r="M14" s="82"/>
    </row>
    <row r="15" ht="15.0" customHeight="1">
      <c r="K15" s="7" t="s">
        <v>373</v>
      </c>
      <c r="L15" s="82"/>
      <c r="M15" s="82"/>
    </row>
    <row r="16" ht="15.0" customHeight="1">
      <c r="K16" s="7" t="s">
        <v>374</v>
      </c>
      <c r="L16" s="82"/>
      <c r="M16" s="82"/>
    </row>
    <row r="17" ht="15.0" customHeight="1">
      <c r="K17" s="7" t="s">
        <v>375</v>
      </c>
      <c r="L17" s="82"/>
      <c r="M17" s="82"/>
    </row>
    <row r="18" ht="15.0" customHeight="1">
      <c r="K18" s="7" t="s">
        <v>376</v>
      </c>
      <c r="L18" s="82"/>
      <c r="M18" s="82"/>
    </row>
    <row r="19" ht="15.0" customHeight="1">
      <c r="K19" s="7" t="s">
        <v>377</v>
      </c>
      <c r="L19" s="82"/>
      <c r="M19" s="82"/>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0" customHeight="1">
      <c r="K106" s="7" t="s">
        <v>378</v>
      </c>
      <c r="L106" s="27" t="s">
        <v>379</v>
      </c>
      <c r="M106" s="27" t="s">
        <v>380</v>
      </c>
      <c r="N106" s="27" t="s">
        <v>381</v>
      </c>
      <c r="O106" s="7" t="s">
        <v>382</v>
      </c>
      <c r="P106" s="7" t="s">
        <v>383</v>
      </c>
      <c r="AD106" s="7" t="s">
        <v>378</v>
      </c>
      <c r="AE106" s="27" t="s">
        <v>379</v>
      </c>
      <c r="AF106" s="27" t="s">
        <v>380</v>
      </c>
      <c r="AG106" s="27" t="s">
        <v>381</v>
      </c>
      <c r="AH106" s="7" t="s">
        <v>382</v>
      </c>
      <c r="AI106" s="7" t="s">
        <v>383</v>
      </c>
    </row>
    <row r="107" ht="15.0" customHeight="1">
      <c r="K107" s="7" t="s">
        <v>368</v>
      </c>
      <c r="L107" s="82"/>
      <c r="M107" s="82"/>
      <c r="N107" s="82"/>
      <c r="O107" s="82"/>
      <c r="P107" s="82"/>
      <c r="AD107" s="7" t="s">
        <v>368</v>
      </c>
      <c r="AE107" s="9">
        <f t="shared" ref="AE107:AE116" si="1">LEN(AD107)</f>
        <v>10</v>
      </c>
      <c r="AF107" s="9">
        <f t="shared" ref="AF107:AF116" si="2">FIND(",",AD107,1)</f>
        <v>6</v>
      </c>
      <c r="AG107" s="9">
        <f t="shared" ref="AG107:AG116" si="3">AF107+1</f>
        <v>7</v>
      </c>
      <c r="AH107" s="9" t="str">
        <f t="shared" ref="AH107:AH116" si="4">RIGHT(AD107,AE107-AG107)</f>
        <v>Bob</v>
      </c>
      <c r="AI107" s="9" t="str">
        <f t="shared" ref="AI107:AI116" si="5">LEFT(AD107,AF107-1)</f>
        <v>Jones</v>
      </c>
    </row>
    <row r="108" ht="15.0" customHeight="1">
      <c r="K108" s="7" t="s">
        <v>369</v>
      </c>
      <c r="L108" s="82"/>
      <c r="M108" s="82"/>
      <c r="N108" s="82"/>
      <c r="O108" s="82"/>
      <c r="P108" s="82"/>
      <c r="AD108" s="7" t="s">
        <v>369</v>
      </c>
      <c r="AE108" s="9">
        <f t="shared" si="1"/>
        <v>14</v>
      </c>
      <c r="AF108" s="9">
        <f t="shared" si="2"/>
        <v>6</v>
      </c>
      <c r="AG108" s="9">
        <f t="shared" si="3"/>
        <v>7</v>
      </c>
      <c r="AH108" s="9" t="str">
        <f t="shared" si="4"/>
        <v>Stephen</v>
      </c>
      <c r="AI108" s="9" t="str">
        <f t="shared" si="5"/>
        <v>Davis</v>
      </c>
    </row>
    <row r="109" ht="15.0" customHeight="1">
      <c r="K109" s="7" t="s">
        <v>370</v>
      </c>
      <c r="L109" s="82"/>
      <c r="M109" s="82"/>
      <c r="N109" s="82"/>
      <c r="O109" s="82"/>
      <c r="P109" s="82"/>
      <c r="AD109" s="7" t="s">
        <v>370</v>
      </c>
      <c r="AE109" s="9">
        <f t="shared" si="1"/>
        <v>14</v>
      </c>
      <c r="AF109" s="9">
        <f t="shared" si="2"/>
        <v>9</v>
      </c>
      <c r="AG109" s="9">
        <f t="shared" si="3"/>
        <v>10</v>
      </c>
      <c r="AH109" s="9" t="str">
        <f t="shared" si="4"/>
        <v>Andy</v>
      </c>
      <c r="AI109" s="9" t="str">
        <f t="shared" si="5"/>
        <v>Thompson</v>
      </c>
    </row>
    <row r="110" ht="15.0" customHeight="1">
      <c r="K110" s="7" t="s">
        <v>371</v>
      </c>
      <c r="L110" s="82"/>
      <c r="M110" s="82"/>
      <c r="N110" s="82"/>
      <c r="O110" s="82"/>
      <c r="P110" s="82"/>
      <c r="AD110" s="7" t="s">
        <v>371</v>
      </c>
      <c r="AE110" s="9">
        <f t="shared" si="1"/>
        <v>12</v>
      </c>
      <c r="AF110" s="9">
        <f t="shared" si="2"/>
        <v>7</v>
      </c>
      <c r="AG110" s="9">
        <f t="shared" si="3"/>
        <v>8</v>
      </c>
      <c r="AH110" s="9" t="str">
        <f t="shared" si="4"/>
        <v>John</v>
      </c>
      <c r="AI110" s="9" t="str">
        <f t="shared" si="5"/>
        <v>Wilson</v>
      </c>
    </row>
    <row r="111" ht="15.0" customHeight="1">
      <c r="K111" s="7" t="s">
        <v>372</v>
      </c>
      <c r="L111" s="82"/>
      <c r="M111" s="82"/>
      <c r="N111" s="82"/>
      <c r="O111" s="82"/>
      <c r="P111" s="82"/>
      <c r="AD111" s="7" t="s">
        <v>372</v>
      </c>
      <c r="AE111" s="9">
        <f t="shared" si="1"/>
        <v>17</v>
      </c>
      <c r="AF111" s="9">
        <f t="shared" si="2"/>
        <v>11</v>
      </c>
      <c r="AG111" s="9">
        <f t="shared" si="3"/>
        <v>12</v>
      </c>
      <c r="AH111" s="9" t="str">
        <f t="shared" si="4"/>
        <v>Kathy</v>
      </c>
      <c r="AI111" s="9" t="str">
        <f t="shared" si="5"/>
        <v>Fredericks</v>
      </c>
    </row>
    <row r="112" ht="15.0" customHeight="1">
      <c r="K112" s="7" t="s">
        <v>373</v>
      </c>
      <c r="L112" s="82"/>
      <c r="M112" s="82"/>
      <c r="N112" s="82"/>
      <c r="O112" s="82"/>
      <c r="P112" s="82"/>
      <c r="AD112" s="7" t="s">
        <v>373</v>
      </c>
      <c r="AE112" s="9">
        <f t="shared" si="1"/>
        <v>15</v>
      </c>
      <c r="AF112" s="9">
        <f t="shared" si="2"/>
        <v>9</v>
      </c>
      <c r="AG112" s="9">
        <f t="shared" si="3"/>
        <v>10</v>
      </c>
      <c r="AH112" s="9" t="str">
        <f t="shared" si="4"/>
        <v>Karen</v>
      </c>
      <c r="AI112" s="9" t="str">
        <f t="shared" si="5"/>
        <v>Williams</v>
      </c>
    </row>
    <row r="113" ht="15.0" customHeight="1">
      <c r="K113" s="7" t="s">
        <v>374</v>
      </c>
      <c r="L113" s="82"/>
      <c r="M113" s="82"/>
      <c r="N113" s="82"/>
      <c r="O113" s="82"/>
      <c r="P113" s="82"/>
      <c r="AD113" s="7" t="s">
        <v>374</v>
      </c>
      <c r="AE113" s="9">
        <f t="shared" si="1"/>
        <v>10</v>
      </c>
      <c r="AF113" s="9">
        <f t="shared" si="2"/>
        <v>6</v>
      </c>
      <c r="AG113" s="9">
        <f t="shared" si="3"/>
        <v>7</v>
      </c>
      <c r="AH113" s="9" t="str">
        <f t="shared" si="4"/>
        <v>Tom</v>
      </c>
      <c r="AI113" s="9" t="str">
        <f t="shared" si="5"/>
        <v>Smith</v>
      </c>
    </row>
    <row r="114" ht="15.0" customHeight="1">
      <c r="K114" s="7" t="s">
        <v>375</v>
      </c>
      <c r="L114" s="82"/>
      <c r="M114" s="82"/>
      <c r="N114" s="82"/>
      <c r="O114" s="82"/>
      <c r="P114" s="82"/>
      <c r="AD114" s="7" t="s">
        <v>375</v>
      </c>
      <c r="AE114" s="9">
        <f t="shared" si="1"/>
        <v>15</v>
      </c>
      <c r="AF114" s="9">
        <f t="shared" si="2"/>
        <v>9</v>
      </c>
      <c r="AG114" s="9">
        <f t="shared" si="3"/>
        <v>10</v>
      </c>
      <c r="AH114" s="9" t="str">
        <f t="shared" si="4"/>
        <v>Peter</v>
      </c>
      <c r="AI114" s="9" t="str">
        <f t="shared" si="5"/>
        <v>Jennings</v>
      </c>
    </row>
    <row r="115" ht="15.0" customHeight="1">
      <c r="K115" s="7" t="s">
        <v>376</v>
      </c>
      <c r="L115" s="82"/>
      <c r="M115" s="82"/>
      <c r="N115" s="82"/>
      <c r="O115" s="82"/>
      <c r="P115" s="82"/>
      <c r="AD115" s="7" t="s">
        <v>376</v>
      </c>
      <c r="AE115" s="9">
        <f t="shared" si="1"/>
        <v>11</v>
      </c>
      <c r="AF115" s="9">
        <f t="shared" si="2"/>
        <v>7</v>
      </c>
      <c r="AG115" s="9">
        <f t="shared" si="3"/>
        <v>8</v>
      </c>
      <c r="AH115" s="9" t="str">
        <f t="shared" si="4"/>
        <v>Ted</v>
      </c>
      <c r="AI115" s="9" t="str">
        <f t="shared" si="5"/>
        <v>Benson</v>
      </c>
    </row>
    <row r="116" ht="15.0" customHeight="1">
      <c r="K116" s="7" t="s">
        <v>377</v>
      </c>
      <c r="L116" s="82"/>
      <c r="M116" s="82"/>
      <c r="N116" s="82"/>
      <c r="O116" s="82"/>
      <c r="P116" s="82"/>
      <c r="AD116" s="7" t="s">
        <v>377</v>
      </c>
      <c r="AE116" s="9">
        <f t="shared" si="1"/>
        <v>13</v>
      </c>
      <c r="AF116" s="9">
        <f t="shared" si="2"/>
        <v>7</v>
      </c>
      <c r="AG116" s="9">
        <f t="shared" si="3"/>
        <v>8</v>
      </c>
      <c r="AH116" s="9" t="str">
        <f t="shared" si="4"/>
        <v>Jason</v>
      </c>
      <c r="AI116" s="9" t="str">
        <f t="shared" si="5"/>
        <v>Samson</v>
      </c>
    </row>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0" customHeight="1">
      <c r="K129" s="7" t="s">
        <v>378</v>
      </c>
      <c r="L129" s="27" t="s">
        <v>379</v>
      </c>
      <c r="M129" s="27" t="s">
        <v>380</v>
      </c>
      <c r="N129" s="27" t="s">
        <v>384</v>
      </c>
      <c r="O129" s="27" t="s">
        <v>385</v>
      </c>
      <c r="P129" s="27" t="s">
        <v>386</v>
      </c>
      <c r="Q129" s="7" t="s">
        <v>383</v>
      </c>
      <c r="R129" s="7" t="s">
        <v>387</v>
      </c>
      <c r="S129" s="7" t="s">
        <v>388</v>
      </c>
      <c r="T129" s="7" t="s">
        <v>389</v>
      </c>
      <c r="AD129" s="7" t="s">
        <v>378</v>
      </c>
      <c r="AE129" s="27" t="s">
        <v>379</v>
      </c>
      <c r="AF129" s="27" t="s">
        <v>380</v>
      </c>
      <c r="AG129" s="27" t="s">
        <v>384</v>
      </c>
      <c r="AH129" s="27" t="s">
        <v>385</v>
      </c>
      <c r="AI129" s="27" t="s">
        <v>386</v>
      </c>
      <c r="AJ129" s="7" t="s">
        <v>383</v>
      </c>
      <c r="AK129" s="7" t="s">
        <v>387</v>
      </c>
      <c r="AL129" s="7" t="s">
        <v>388</v>
      </c>
      <c r="AM129" s="7" t="s">
        <v>389</v>
      </c>
    </row>
    <row r="130" ht="15.0" customHeight="1">
      <c r="K130" s="7" t="s">
        <v>390</v>
      </c>
      <c r="L130" s="82"/>
      <c r="M130" s="82"/>
      <c r="N130" s="82"/>
      <c r="O130" s="82"/>
      <c r="P130" s="82"/>
      <c r="Q130" s="82"/>
      <c r="R130" s="82"/>
      <c r="S130" s="82"/>
      <c r="T130" s="82"/>
      <c r="AD130" s="7" t="s">
        <v>390</v>
      </c>
      <c r="AE130" s="9">
        <f t="shared" ref="AE130:AE139" si="6">LEN(AD130)</f>
        <v>13</v>
      </c>
      <c r="AF130" s="9">
        <f t="shared" ref="AF130:AF139" si="7">FIND(",",AD130,1)</f>
        <v>6</v>
      </c>
      <c r="AG130" s="9">
        <f t="shared" ref="AG130:AG139" si="8">AF130+1</f>
        <v>7</v>
      </c>
      <c r="AH130" s="9">
        <f t="shared" ref="AH130:AH139" si="9">FIND(".",AD130,1)</f>
        <v>13</v>
      </c>
      <c r="AI130" s="9">
        <f t="shared" ref="AI130:AI139" si="10">FIND(" ",AD130,AG130+1)</f>
        <v>11</v>
      </c>
      <c r="AJ130" s="9" t="str">
        <f t="shared" ref="AJ130:AJ139" si="11">LEFT(AD130,AF130-1)</f>
        <v>Jones</v>
      </c>
      <c r="AK130" s="9" t="str">
        <f t="shared" ref="AK130:AK139" si="12">IF(ISERROR(AH130),RIGHT(AD130,AE130-AG130),IF(AI130=AH130+1,RIGHT(AD130,AE130-AI130),MID(AD130,AG130+1,AI130-AG130-1)))</f>
        <v>Bob</v>
      </c>
      <c r="AL130" s="9" t="str">
        <f t="shared" ref="AL130:AL139" si="13">IF(ISERROR(AH130),"",MID(AD130,AH130-1,1))</f>
        <v>E</v>
      </c>
      <c r="AM130" s="9" t="str">
        <f t="shared" ref="AM130:AM139" si="14">IF(ISERROR(AH130),"",IF(AH130=AE130,"Yes","No"))</f>
        <v>Yes</v>
      </c>
    </row>
    <row r="131" ht="15.0" customHeight="1">
      <c r="K131" s="7" t="s">
        <v>391</v>
      </c>
      <c r="L131" s="82"/>
      <c r="M131" s="82"/>
      <c r="N131" s="82"/>
      <c r="O131" s="82"/>
      <c r="P131" s="82"/>
      <c r="Q131" s="82"/>
      <c r="R131" s="82"/>
      <c r="S131" s="82"/>
      <c r="T131" s="82"/>
      <c r="AD131" s="7" t="s">
        <v>391</v>
      </c>
      <c r="AE131" s="9">
        <f t="shared" si="6"/>
        <v>17</v>
      </c>
      <c r="AF131" s="9">
        <f t="shared" si="7"/>
        <v>6</v>
      </c>
      <c r="AG131" s="9">
        <f t="shared" si="8"/>
        <v>7</v>
      </c>
      <c r="AH131" s="9">
        <f t="shared" si="9"/>
        <v>9</v>
      </c>
      <c r="AI131" s="9">
        <f t="shared" si="10"/>
        <v>10</v>
      </c>
      <c r="AJ131" s="9" t="str">
        <f t="shared" si="11"/>
        <v>Davis</v>
      </c>
      <c r="AK131" s="9" t="str">
        <f t="shared" si="12"/>
        <v>Stephen</v>
      </c>
      <c r="AL131" s="9" t="str">
        <f t="shared" si="13"/>
        <v>F</v>
      </c>
      <c r="AM131" s="9" t="str">
        <f t="shared" si="14"/>
        <v>No</v>
      </c>
    </row>
    <row r="132" ht="15.0" customHeight="1">
      <c r="K132" s="7" t="s">
        <v>370</v>
      </c>
      <c r="L132" s="82"/>
      <c r="M132" s="82"/>
      <c r="N132" s="82"/>
      <c r="O132" s="82"/>
      <c r="P132" s="82"/>
      <c r="Q132" s="82"/>
      <c r="R132" s="82"/>
      <c r="S132" s="82"/>
      <c r="T132" s="82"/>
      <c r="AD132" s="7" t="s">
        <v>370</v>
      </c>
      <c r="AE132" s="9">
        <f t="shared" si="6"/>
        <v>14</v>
      </c>
      <c r="AF132" s="9">
        <f t="shared" si="7"/>
        <v>9</v>
      </c>
      <c r="AG132" s="9">
        <f t="shared" si="8"/>
        <v>10</v>
      </c>
      <c r="AH132" s="9" t="str">
        <f t="shared" si="9"/>
        <v>#VALUE!</v>
      </c>
      <c r="AI132" s="9" t="str">
        <f t="shared" si="10"/>
        <v>#VALUE!</v>
      </c>
      <c r="AJ132" s="9" t="str">
        <f t="shared" si="11"/>
        <v>Thompson</v>
      </c>
      <c r="AK132" s="9" t="str">
        <f t="shared" si="12"/>
        <v>Andy</v>
      </c>
      <c r="AL132" s="9" t="str">
        <f t="shared" si="13"/>
        <v/>
      </c>
      <c r="AM132" s="9" t="str">
        <f t="shared" si="14"/>
        <v/>
      </c>
    </row>
    <row r="133" ht="15.0" customHeight="1">
      <c r="K133" s="7" t="s">
        <v>392</v>
      </c>
      <c r="L133" s="82"/>
      <c r="M133" s="82"/>
      <c r="N133" s="82"/>
      <c r="O133" s="82"/>
      <c r="P133" s="82"/>
      <c r="Q133" s="82"/>
      <c r="R133" s="82"/>
      <c r="S133" s="82"/>
      <c r="T133" s="82"/>
      <c r="AD133" s="7" t="s">
        <v>392</v>
      </c>
      <c r="AE133" s="9">
        <f t="shared" si="6"/>
        <v>15</v>
      </c>
      <c r="AF133" s="9">
        <f t="shared" si="7"/>
        <v>7</v>
      </c>
      <c r="AG133" s="9">
        <f t="shared" si="8"/>
        <v>8</v>
      </c>
      <c r="AH133" s="9">
        <f t="shared" si="9"/>
        <v>15</v>
      </c>
      <c r="AI133" s="9">
        <f t="shared" si="10"/>
        <v>13</v>
      </c>
      <c r="AJ133" s="9" t="str">
        <f t="shared" si="11"/>
        <v>Wilson</v>
      </c>
      <c r="AK133" s="9" t="str">
        <f t="shared" si="12"/>
        <v>John</v>
      </c>
      <c r="AL133" s="9" t="str">
        <f t="shared" si="13"/>
        <v>B</v>
      </c>
      <c r="AM133" s="9" t="str">
        <f t="shared" si="14"/>
        <v>Yes</v>
      </c>
    </row>
    <row r="134" ht="15.0" customHeight="1">
      <c r="K134" s="7" t="s">
        <v>393</v>
      </c>
      <c r="L134" s="82"/>
      <c r="M134" s="82"/>
      <c r="N134" s="82"/>
      <c r="O134" s="82"/>
      <c r="P134" s="82"/>
      <c r="Q134" s="82"/>
      <c r="R134" s="82"/>
      <c r="S134" s="82"/>
      <c r="T134" s="82"/>
      <c r="AD134" s="7" t="s">
        <v>393</v>
      </c>
      <c r="AE134" s="9">
        <f t="shared" si="6"/>
        <v>20</v>
      </c>
      <c r="AF134" s="9">
        <f t="shared" si="7"/>
        <v>11</v>
      </c>
      <c r="AG134" s="9">
        <f t="shared" si="8"/>
        <v>12</v>
      </c>
      <c r="AH134" s="9">
        <f t="shared" si="9"/>
        <v>20</v>
      </c>
      <c r="AI134" s="9">
        <f t="shared" si="10"/>
        <v>18</v>
      </c>
      <c r="AJ134" s="9" t="str">
        <f t="shared" si="11"/>
        <v>Fredericks</v>
      </c>
      <c r="AK134" s="9" t="str">
        <f t="shared" si="12"/>
        <v>Kathy</v>
      </c>
      <c r="AL134" s="9" t="str">
        <f t="shared" si="13"/>
        <v>C</v>
      </c>
      <c r="AM134" s="9" t="str">
        <f t="shared" si="14"/>
        <v>Yes</v>
      </c>
    </row>
    <row r="135" ht="15.0" customHeight="1">
      <c r="K135" s="7" t="s">
        <v>394</v>
      </c>
      <c r="L135" s="82"/>
      <c r="M135" s="82"/>
      <c r="N135" s="82"/>
      <c r="O135" s="82"/>
      <c r="P135" s="82"/>
      <c r="Q135" s="82"/>
      <c r="R135" s="82"/>
      <c r="S135" s="82"/>
      <c r="T135" s="82"/>
      <c r="AD135" s="7" t="s">
        <v>394</v>
      </c>
      <c r="AE135" s="9">
        <f t="shared" si="6"/>
        <v>18</v>
      </c>
      <c r="AF135" s="9">
        <f t="shared" si="7"/>
        <v>9</v>
      </c>
      <c r="AG135" s="9">
        <f t="shared" si="8"/>
        <v>10</v>
      </c>
      <c r="AH135" s="9">
        <f t="shared" si="9"/>
        <v>18</v>
      </c>
      <c r="AI135" s="9">
        <f t="shared" si="10"/>
        <v>16</v>
      </c>
      <c r="AJ135" s="9" t="str">
        <f t="shared" si="11"/>
        <v>Williams</v>
      </c>
      <c r="AK135" s="9" t="str">
        <f t="shared" si="12"/>
        <v>Karen</v>
      </c>
      <c r="AL135" s="9" t="str">
        <f t="shared" si="13"/>
        <v>R</v>
      </c>
      <c r="AM135" s="9" t="str">
        <f t="shared" si="14"/>
        <v>Yes</v>
      </c>
    </row>
    <row r="136" ht="15.0" customHeight="1">
      <c r="K136" s="7" t="s">
        <v>395</v>
      </c>
      <c r="L136" s="82"/>
      <c r="M136" s="82"/>
      <c r="N136" s="82"/>
      <c r="O136" s="82"/>
      <c r="P136" s="82"/>
      <c r="Q136" s="82"/>
      <c r="R136" s="82"/>
      <c r="S136" s="82"/>
      <c r="T136" s="82"/>
      <c r="AD136" s="7" t="s">
        <v>395</v>
      </c>
      <c r="AE136" s="9">
        <f t="shared" si="6"/>
        <v>13</v>
      </c>
      <c r="AF136" s="9">
        <f t="shared" si="7"/>
        <v>6</v>
      </c>
      <c r="AG136" s="9">
        <f t="shared" si="8"/>
        <v>7</v>
      </c>
      <c r="AH136" s="9">
        <f t="shared" si="9"/>
        <v>9</v>
      </c>
      <c r="AI136" s="9">
        <f t="shared" si="10"/>
        <v>10</v>
      </c>
      <c r="AJ136" s="9" t="str">
        <f t="shared" si="11"/>
        <v>Smith</v>
      </c>
      <c r="AK136" s="9" t="str">
        <f t="shared" si="12"/>
        <v>Tom</v>
      </c>
      <c r="AL136" s="9" t="str">
        <f t="shared" si="13"/>
        <v>J</v>
      </c>
      <c r="AM136" s="9" t="str">
        <f t="shared" si="14"/>
        <v>No</v>
      </c>
    </row>
    <row r="137" ht="15.0" customHeight="1">
      <c r="K137" s="7" t="s">
        <v>375</v>
      </c>
      <c r="L137" s="82"/>
      <c r="M137" s="82"/>
      <c r="N137" s="82"/>
      <c r="O137" s="82"/>
      <c r="P137" s="82"/>
      <c r="Q137" s="82"/>
      <c r="R137" s="82"/>
      <c r="S137" s="82"/>
      <c r="T137" s="82"/>
      <c r="AD137" s="7" t="s">
        <v>375</v>
      </c>
      <c r="AE137" s="9">
        <f t="shared" si="6"/>
        <v>15</v>
      </c>
      <c r="AF137" s="9">
        <f t="shared" si="7"/>
        <v>9</v>
      </c>
      <c r="AG137" s="9">
        <f t="shared" si="8"/>
        <v>10</v>
      </c>
      <c r="AH137" s="9" t="str">
        <f t="shared" si="9"/>
        <v>#VALUE!</v>
      </c>
      <c r="AI137" s="9" t="str">
        <f t="shared" si="10"/>
        <v>#VALUE!</v>
      </c>
      <c r="AJ137" s="9" t="str">
        <f t="shared" si="11"/>
        <v>Jennings</v>
      </c>
      <c r="AK137" s="9" t="str">
        <f t="shared" si="12"/>
        <v>Peter</v>
      </c>
      <c r="AL137" s="9" t="str">
        <f t="shared" si="13"/>
        <v/>
      </c>
      <c r="AM137" s="9" t="str">
        <f t="shared" si="14"/>
        <v/>
      </c>
    </row>
    <row r="138" ht="15.0" customHeight="1">
      <c r="K138" s="7" t="s">
        <v>396</v>
      </c>
      <c r="L138" s="82"/>
      <c r="M138" s="82"/>
      <c r="N138" s="82"/>
      <c r="O138" s="82"/>
      <c r="P138" s="82"/>
      <c r="Q138" s="82"/>
      <c r="R138" s="82"/>
      <c r="S138" s="82"/>
      <c r="T138" s="82"/>
      <c r="AD138" s="7" t="s">
        <v>396</v>
      </c>
      <c r="AE138" s="9">
        <f t="shared" si="6"/>
        <v>14</v>
      </c>
      <c r="AF138" s="9">
        <f t="shared" si="7"/>
        <v>7</v>
      </c>
      <c r="AG138" s="9">
        <f t="shared" si="8"/>
        <v>8</v>
      </c>
      <c r="AH138" s="9">
        <f t="shared" si="9"/>
        <v>14</v>
      </c>
      <c r="AI138" s="9">
        <f t="shared" si="10"/>
        <v>12</v>
      </c>
      <c r="AJ138" s="9" t="str">
        <f t="shared" si="11"/>
        <v>Benson</v>
      </c>
      <c r="AK138" s="9" t="str">
        <f t="shared" si="12"/>
        <v>Ted</v>
      </c>
      <c r="AL138" s="9" t="str">
        <f t="shared" si="13"/>
        <v>C</v>
      </c>
      <c r="AM138" s="9" t="str">
        <f t="shared" si="14"/>
        <v>Yes</v>
      </c>
    </row>
    <row r="139" ht="15.0" customHeight="1">
      <c r="K139" s="7" t="s">
        <v>397</v>
      </c>
      <c r="L139" s="82"/>
      <c r="M139" s="82"/>
      <c r="N139" s="82"/>
      <c r="O139" s="82"/>
      <c r="P139" s="82"/>
      <c r="Q139" s="82"/>
      <c r="R139" s="82"/>
      <c r="S139" s="82"/>
      <c r="T139" s="82"/>
      <c r="AD139" s="7" t="s">
        <v>397</v>
      </c>
      <c r="AE139" s="9">
        <f t="shared" si="6"/>
        <v>16</v>
      </c>
      <c r="AF139" s="9">
        <f t="shared" si="7"/>
        <v>7</v>
      </c>
      <c r="AG139" s="9">
        <f t="shared" si="8"/>
        <v>8</v>
      </c>
      <c r="AH139" s="9">
        <f t="shared" si="9"/>
        <v>16</v>
      </c>
      <c r="AI139" s="9">
        <f t="shared" si="10"/>
        <v>14</v>
      </c>
      <c r="AJ139" s="9" t="str">
        <f t="shared" si="11"/>
        <v>Samson</v>
      </c>
      <c r="AK139" s="9" t="str">
        <f t="shared" si="12"/>
        <v>Jason</v>
      </c>
      <c r="AL139" s="9" t="str">
        <f t="shared" si="13"/>
        <v>A</v>
      </c>
      <c r="AM139" s="9" t="str">
        <f t="shared" si="14"/>
        <v>Yes</v>
      </c>
    </row>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Return to List of Topics Sheet" location="'List of Topics'!A1" ref="J1"/>
  </hyperlinks>
  <printOptions/>
  <pageMargins bottom="0.75" footer="0.0" header="0.0" left="0.7" right="0.7" top="0.75"/>
  <pageSetup orientation="portrait"/>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43"/>
    <col customWidth="1" min="2" max="10" width="8.86"/>
    <col customWidth="1" min="11" max="11" width="9.14"/>
    <col customWidth="1" min="12" max="12" width="9.43"/>
    <col customWidth="1" min="13" max="14" width="8.86"/>
    <col customWidth="1" min="15" max="15" width="15.14"/>
    <col customWidth="1" min="16" max="26" width="8.86"/>
  </cols>
  <sheetData>
    <row r="1" ht="15.0" customHeight="1">
      <c r="A1" s="1"/>
      <c r="J1" s="3" t="s">
        <v>65</v>
      </c>
    </row>
    <row r="3" ht="15.0" customHeight="1">
      <c r="K3" s="2" t="s">
        <v>398</v>
      </c>
      <c r="O3" s="2" t="s">
        <v>399</v>
      </c>
    </row>
    <row r="4" ht="15.0" customHeight="1">
      <c r="O4" s="89">
        <v>38060.5625</v>
      </c>
    </row>
    <row r="5" ht="15.0" customHeight="1">
      <c r="O5" s="90">
        <v>731.0</v>
      </c>
    </row>
    <row r="6" ht="15.0" customHeight="1">
      <c r="O6" s="91">
        <v>0.15972222222222224</v>
      </c>
    </row>
    <row r="7" ht="15.0" customHeight="1">
      <c r="O7" s="92">
        <v>0.5</v>
      </c>
    </row>
    <row r="8" ht="15.0" customHeight="1">
      <c r="O8" s="93">
        <v>35124.0</v>
      </c>
    </row>
    <row r="9" ht="15.0" customHeight="1">
      <c r="O9" s="94">
        <v>17069.614583333332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0" customHeight="1">
      <c r="K36" s="95"/>
    </row>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0" customHeight="1">
      <c r="B49" s="2"/>
    </row>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Return to List of Topics Sheet" location="'List of Topics'!A1" ref="J1"/>
  </hyperlinks>
  <printOptions/>
  <pageMargins bottom="0.75" footer="0.0" header="0.0" left="0.7" right="0.7" top="0.75"/>
  <pageSetup orientation="portrait"/>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43"/>
    <col customWidth="1" min="2" max="2" width="8.86"/>
    <col customWidth="1" min="3" max="3" width="9.43"/>
    <col customWidth="1" min="4" max="10" width="8.86"/>
    <col customWidth="1" min="11" max="11" width="12.29"/>
    <col customWidth="1" min="12" max="12" width="13.0"/>
    <col customWidth="1" min="13" max="15" width="8.86"/>
    <col customWidth="1" min="16" max="17" width="9.14"/>
    <col customWidth="1" min="18" max="18" width="13.86"/>
    <col customWidth="1" min="19" max="23" width="9.14"/>
    <col customWidth="1" min="24" max="30" width="8.86"/>
    <col customWidth="1" min="31" max="31" width="12.29"/>
    <col customWidth="1" min="32" max="32" width="13.86"/>
    <col customWidth="1" min="33" max="33" width="8.86"/>
  </cols>
  <sheetData>
    <row r="1" ht="15.0" customHeight="1">
      <c r="A1" s="1"/>
      <c r="J1" s="3" t="s">
        <v>65</v>
      </c>
    </row>
    <row r="4" ht="15.0" customHeight="1">
      <c r="R4" s="96"/>
    </row>
    <row r="7" ht="15.0" customHeight="1">
      <c r="K7" s="7" t="s">
        <v>400</v>
      </c>
      <c r="L7" s="19"/>
      <c r="AE7" s="7" t="s">
        <v>400</v>
      </c>
      <c r="AF7" s="97">
        <f>TODAY()</f>
        <v>45333</v>
      </c>
    </row>
    <row r="8" ht="15.0" customHeight="1">
      <c r="K8" s="7" t="s">
        <v>401</v>
      </c>
      <c r="L8" s="19"/>
      <c r="AE8" s="7" t="s">
        <v>401</v>
      </c>
      <c r="AF8" s="98">
        <f>NOW()</f>
        <v>45333.1898</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Return to List of Topics Sheet" location="'List of Topics'!A1" ref="J1"/>
  </hyperlinks>
  <printOptions/>
  <pageMargins bottom="0.75" footer="0.0" header="0.0" left="0.7" right="0.7" top="0.75"/>
  <pageSetup orientation="portrait"/>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43"/>
    <col customWidth="1" min="2" max="10" width="8.86"/>
    <col customWidth="1" min="11" max="11" width="10.71"/>
    <col customWidth="1" min="12" max="14" width="9.14"/>
    <col customWidth="1" min="15" max="15" width="11.43"/>
    <col customWidth="1" min="16" max="16" width="14.86"/>
    <col customWidth="1" min="17" max="17" width="11.43"/>
    <col customWidth="1" min="18" max="18" width="8.86"/>
    <col customWidth="1" min="19" max="22" width="9.14"/>
    <col customWidth="1" min="23" max="29" width="8.86"/>
    <col customWidth="1" min="30" max="30" width="10.71"/>
    <col customWidth="1" min="31" max="31" width="8.86"/>
    <col customWidth="1" min="32" max="33" width="9.14"/>
    <col customWidth="1" min="34" max="34" width="9.29"/>
    <col customWidth="1" min="35" max="35" width="12.29"/>
    <col customWidth="1" min="36" max="36" width="9.71"/>
  </cols>
  <sheetData>
    <row r="1" ht="15.0" customHeight="1">
      <c r="A1" s="1"/>
      <c r="J1" s="3" t="s">
        <v>65</v>
      </c>
    </row>
    <row r="2" ht="15.0" customHeight="1">
      <c r="B2" s="3"/>
      <c r="K2" s="52"/>
      <c r="L2" s="52"/>
      <c r="M2" s="52"/>
      <c r="N2" s="52"/>
      <c r="O2" s="52"/>
      <c r="P2" s="52"/>
    </row>
    <row r="3" ht="15.0" customHeight="1">
      <c r="K3" s="52" t="s">
        <v>402</v>
      </c>
      <c r="L3" s="52" t="s">
        <v>403</v>
      </c>
      <c r="M3" s="52" t="s">
        <v>125</v>
      </c>
      <c r="N3" s="52" t="s">
        <v>172</v>
      </c>
      <c r="O3" s="52" t="s">
        <v>404</v>
      </c>
      <c r="P3" s="52" t="s">
        <v>405</v>
      </c>
      <c r="Q3" s="52" t="s">
        <v>406</v>
      </c>
      <c r="AD3" s="52" t="s">
        <v>402</v>
      </c>
      <c r="AE3" s="52" t="s">
        <v>403</v>
      </c>
      <c r="AF3" s="52" t="s">
        <v>125</v>
      </c>
      <c r="AG3" s="52" t="s">
        <v>172</v>
      </c>
      <c r="AH3" s="52" t="s">
        <v>404</v>
      </c>
      <c r="AI3" s="52" t="s">
        <v>405</v>
      </c>
      <c r="AJ3" s="52" t="s">
        <v>406</v>
      </c>
    </row>
    <row r="4" ht="15.0" customHeight="1">
      <c r="K4" s="99">
        <v>37145.0</v>
      </c>
      <c r="L4" s="100"/>
      <c r="M4" s="85"/>
      <c r="N4" s="85"/>
      <c r="O4" s="85"/>
      <c r="P4" s="101"/>
      <c r="Q4" s="101"/>
      <c r="AD4" s="99">
        <v>37145.0</v>
      </c>
      <c r="AE4" s="102">
        <f t="shared" ref="AE4:AE9" si="1">YEAR(AD4)</f>
        <v>2001</v>
      </c>
      <c r="AF4" s="87">
        <f t="shared" ref="AF4:AF9" si="2">MONTH(AD4)</f>
        <v>9</v>
      </c>
      <c r="AG4" s="87">
        <f t="shared" ref="AG4:AG9" si="3">DAY(AD4)</f>
        <v>11</v>
      </c>
      <c r="AH4" s="87">
        <f t="shared" ref="AH4:AH9" si="4">WEEKDAY(AD4)</f>
        <v>3</v>
      </c>
      <c r="AI4" s="103">
        <f t="shared" ref="AI4:AI9" si="5">AD4</f>
        <v>37145</v>
      </c>
      <c r="AJ4" s="104">
        <f t="shared" ref="AJ4:AJ9" si="6">AD4</f>
        <v>37145</v>
      </c>
    </row>
    <row r="5" ht="15.0" customHeight="1">
      <c r="K5" s="99">
        <v>31440.0</v>
      </c>
      <c r="L5" s="100"/>
      <c r="M5" s="85"/>
      <c r="N5" s="85"/>
      <c r="O5" s="85"/>
      <c r="P5" s="101"/>
      <c r="Q5" s="101"/>
      <c r="AD5" s="99">
        <v>31440.0</v>
      </c>
      <c r="AE5" s="102">
        <f t="shared" si="1"/>
        <v>1986</v>
      </c>
      <c r="AF5" s="87">
        <f t="shared" si="2"/>
        <v>1</v>
      </c>
      <c r="AG5" s="87">
        <f t="shared" si="3"/>
        <v>28</v>
      </c>
      <c r="AH5" s="87">
        <f t="shared" si="4"/>
        <v>3</v>
      </c>
      <c r="AI5" s="103">
        <f t="shared" si="5"/>
        <v>31440</v>
      </c>
      <c r="AJ5" s="104">
        <f t="shared" si="6"/>
        <v>31440</v>
      </c>
    </row>
    <row r="6" ht="15.0" customHeight="1">
      <c r="K6" s="99">
        <v>23337.0</v>
      </c>
      <c r="L6" s="100"/>
      <c r="M6" s="85"/>
      <c r="N6" s="85"/>
      <c r="O6" s="85"/>
      <c r="P6" s="101"/>
      <c r="Q6" s="101"/>
      <c r="AD6" s="99">
        <v>23337.0</v>
      </c>
      <c r="AE6" s="102">
        <f t="shared" si="1"/>
        <v>1963</v>
      </c>
      <c r="AF6" s="87">
        <f t="shared" si="2"/>
        <v>11</v>
      </c>
      <c r="AG6" s="87">
        <f t="shared" si="3"/>
        <v>22</v>
      </c>
      <c r="AH6" s="87">
        <f t="shared" si="4"/>
        <v>6</v>
      </c>
      <c r="AI6" s="103">
        <f t="shared" si="5"/>
        <v>23337</v>
      </c>
      <c r="AJ6" s="104">
        <f t="shared" si="6"/>
        <v>23337</v>
      </c>
    </row>
    <row r="7" ht="15.0" customHeight="1">
      <c r="K7" s="99">
        <v>16655.0</v>
      </c>
      <c r="L7" s="100"/>
      <c r="M7" s="85"/>
      <c r="N7" s="85"/>
      <c r="O7" s="85"/>
      <c r="P7" s="101"/>
      <c r="Q7" s="101"/>
      <c r="AD7" s="99">
        <v>16655.0</v>
      </c>
      <c r="AE7" s="102">
        <f t="shared" si="1"/>
        <v>1945</v>
      </c>
      <c r="AF7" s="87">
        <f t="shared" si="2"/>
        <v>8</v>
      </c>
      <c r="AG7" s="87">
        <f t="shared" si="3"/>
        <v>6</v>
      </c>
      <c r="AH7" s="87">
        <f t="shared" si="4"/>
        <v>2</v>
      </c>
      <c r="AI7" s="103">
        <f t="shared" si="5"/>
        <v>16655</v>
      </c>
      <c r="AJ7" s="104">
        <f t="shared" si="6"/>
        <v>16655</v>
      </c>
    </row>
    <row r="8" ht="15.0" customHeight="1">
      <c r="K8" s="99">
        <v>15317.0</v>
      </c>
      <c r="L8" s="100"/>
      <c r="M8" s="85"/>
      <c r="N8" s="85"/>
      <c r="O8" s="85"/>
      <c r="P8" s="101"/>
      <c r="Q8" s="101"/>
      <c r="AD8" s="99">
        <v>15317.0</v>
      </c>
      <c r="AE8" s="102">
        <f t="shared" si="1"/>
        <v>1941</v>
      </c>
      <c r="AF8" s="87">
        <f t="shared" si="2"/>
        <v>12</v>
      </c>
      <c r="AG8" s="87">
        <f t="shared" si="3"/>
        <v>7</v>
      </c>
      <c r="AH8" s="87">
        <f t="shared" si="4"/>
        <v>1</v>
      </c>
      <c r="AI8" s="103">
        <f t="shared" si="5"/>
        <v>15317</v>
      </c>
      <c r="AJ8" s="104">
        <f t="shared" si="6"/>
        <v>15317</v>
      </c>
    </row>
    <row r="9" ht="15.0" customHeight="1">
      <c r="K9" s="99">
        <v>4488.0</v>
      </c>
      <c r="L9" s="100"/>
      <c r="M9" s="85"/>
      <c r="N9" s="85"/>
      <c r="O9" s="85"/>
      <c r="P9" s="101"/>
      <c r="Q9" s="101"/>
      <c r="AD9" s="99">
        <v>4488.0</v>
      </c>
      <c r="AE9" s="87">
        <f t="shared" si="1"/>
        <v>1912</v>
      </c>
      <c r="AF9" s="87">
        <f t="shared" si="2"/>
        <v>4</v>
      </c>
      <c r="AG9" s="87">
        <f t="shared" si="3"/>
        <v>14</v>
      </c>
      <c r="AH9" s="87">
        <f t="shared" si="4"/>
        <v>1</v>
      </c>
      <c r="AI9" s="103">
        <f t="shared" si="5"/>
        <v>4488</v>
      </c>
      <c r="AJ9" s="104">
        <f t="shared" si="6"/>
        <v>4488</v>
      </c>
    </row>
    <row r="10">
      <c r="K10" s="52"/>
      <c r="L10" s="52"/>
      <c r="M10" s="52"/>
      <c r="N10" s="52"/>
      <c r="O10" s="52"/>
      <c r="P10" s="52"/>
    </row>
    <row r="11">
      <c r="K11" s="52"/>
      <c r="L11" s="52"/>
      <c r="M11" s="52"/>
      <c r="N11" s="52"/>
      <c r="O11" s="52"/>
      <c r="P11" s="52"/>
    </row>
    <row r="12">
      <c r="K12" s="52"/>
      <c r="L12" s="52"/>
      <c r="M12" s="52"/>
      <c r="N12" s="52"/>
      <c r="O12" s="52"/>
      <c r="P12" s="52"/>
    </row>
    <row r="13">
      <c r="K13" s="52"/>
      <c r="L13" s="52"/>
      <c r="M13" s="52"/>
      <c r="N13" s="52"/>
      <c r="O13" s="52"/>
      <c r="P13" s="52"/>
    </row>
    <row r="14">
      <c r="K14" s="52"/>
      <c r="L14" s="52"/>
      <c r="M14" s="52"/>
      <c r="N14" s="52"/>
      <c r="O14" s="52"/>
      <c r="P14" s="52"/>
    </row>
    <row r="15">
      <c r="K15" s="52"/>
      <c r="L15" s="52"/>
      <c r="M15" s="52"/>
      <c r="N15" s="52"/>
      <c r="O15" s="52"/>
      <c r="P15" s="52"/>
    </row>
    <row r="16">
      <c r="K16" s="52"/>
      <c r="L16" s="52"/>
      <c r="M16" s="52"/>
      <c r="N16" s="52"/>
      <c r="O16" s="52"/>
      <c r="P16" s="52"/>
    </row>
    <row r="17">
      <c r="K17" s="52"/>
      <c r="L17" s="52"/>
      <c r="M17" s="52"/>
      <c r="N17" s="52"/>
      <c r="O17" s="52"/>
      <c r="P17" s="52"/>
    </row>
    <row r="18">
      <c r="K18" s="52"/>
      <c r="L18" s="52"/>
      <c r="M18" s="52"/>
      <c r="N18" s="52"/>
      <c r="O18" s="52"/>
      <c r="P18" s="52"/>
    </row>
    <row r="19">
      <c r="K19" s="52"/>
      <c r="L19" s="52"/>
      <c r="M19" s="52"/>
      <c r="N19" s="52"/>
      <c r="O19" s="52"/>
      <c r="P19" s="52"/>
    </row>
    <row r="20">
      <c r="K20" s="52"/>
      <c r="L20" s="52"/>
      <c r="M20" s="52"/>
      <c r="N20" s="52"/>
      <c r="O20" s="52"/>
      <c r="P20" s="52"/>
    </row>
    <row r="21" ht="15.75" customHeight="1">
      <c r="K21" s="52"/>
      <c r="L21" s="52"/>
      <c r="M21" s="52"/>
      <c r="N21" s="52"/>
      <c r="O21" s="52"/>
      <c r="P21" s="52"/>
    </row>
    <row r="22" ht="15.75" customHeight="1">
      <c r="K22" s="52"/>
      <c r="L22" s="52"/>
      <c r="M22" s="52"/>
      <c r="N22" s="52"/>
      <c r="O22" s="52"/>
      <c r="P22" s="52"/>
    </row>
    <row r="23" ht="15.75" customHeight="1">
      <c r="K23" s="52"/>
      <c r="L23" s="52"/>
      <c r="M23" s="52"/>
      <c r="N23" s="52"/>
      <c r="O23" s="52"/>
      <c r="P23" s="52"/>
    </row>
    <row r="24" ht="15.75" customHeight="1">
      <c r="K24" s="52"/>
      <c r="L24" s="52"/>
      <c r="M24" s="52"/>
      <c r="N24" s="52"/>
      <c r="O24" s="52"/>
      <c r="P24" s="52"/>
    </row>
    <row r="25" ht="15.75" customHeight="1">
      <c r="K25" s="52"/>
      <c r="L25" s="52"/>
      <c r="M25" s="52"/>
      <c r="N25" s="52"/>
      <c r="O25" s="52"/>
      <c r="P25" s="52"/>
    </row>
    <row r="26" ht="15.75" customHeight="1">
      <c r="K26" s="52"/>
      <c r="L26" s="52"/>
      <c r="M26" s="52"/>
      <c r="N26" s="52"/>
      <c r="O26" s="52"/>
      <c r="P26" s="52"/>
    </row>
    <row r="27" ht="15.75" customHeight="1">
      <c r="K27" s="52"/>
      <c r="L27" s="52"/>
      <c r="M27" s="52"/>
      <c r="N27" s="52"/>
      <c r="O27" s="52"/>
      <c r="P27" s="52"/>
    </row>
    <row r="28" ht="15.75" customHeight="1">
      <c r="K28" s="52"/>
      <c r="L28" s="52"/>
      <c r="M28" s="52"/>
      <c r="N28" s="52"/>
      <c r="O28" s="52"/>
      <c r="P28" s="52"/>
    </row>
    <row r="29" ht="15.75" customHeight="1">
      <c r="K29" s="52"/>
      <c r="L29" s="52"/>
      <c r="M29" s="52"/>
      <c r="N29" s="52"/>
      <c r="O29" s="52"/>
      <c r="P29" s="52"/>
    </row>
    <row r="30" ht="15.75" customHeight="1">
      <c r="K30" s="52"/>
      <c r="L30" s="52"/>
      <c r="M30" s="52"/>
      <c r="N30" s="52"/>
      <c r="O30" s="52"/>
      <c r="P30" s="52"/>
    </row>
    <row r="31" ht="15.75" customHeight="1">
      <c r="K31" s="52"/>
      <c r="L31" s="52"/>
      <c r="M31" s="52"/>
      <c r="N31" s="52"/>
      <c r="O31" s="52"/>
      <c r="P31" s="52"/>
    </row>
    <row r="32" ht="15.75" customHeight="1">
      <c r="K32" s="52"/>
      <c r="L32" s="52"/>
      <c r="M32" s="52"/>
      <c r="N32" s="52"/>
      <c r="O32" s="52"/>
      <c r="P32" s="52"/>
    </row>
    <row r="33" ht="15.75" customHeight="1">
      <c r="K33" s="52"/>
      <c r="L33" s="52"/>
      <c r="M33" s="52"/>
      <c r="N33" s="52"/>
      <c r="O33" s="52"/>
      <c r="P33" s="52"/>
    </row>
    <row r="34" ht="15.75" customHeight="1">
      <c r="K34" s="52"/>
      <c r="L34" s="52"/>
      <c r="M34" s="52"/>
      <c r="N34" s="52"/>
      <c r="O34" s="52"/>
      <c r="P34" s="52"/>
    </row>
    <row r="35" ht="15.75" customHeight="1">
      <c r="K35" s="52"/>
      <c r="L35" s="52"/>
      <c r="M35" s="52"/>
      <c r="N35" s="52"/>
      <c r="O35" s="52"/>
      <c r="P35" s="52"/>
    </row>
    <row r="36" ht="15.75" customHeight="1">
      <c r="K36" s="52"/>
      <c r="L36" s="52"/>
      <c r="M36" s="52"/>
      <c r="N36" s="52"/>
      <c r="O36" s="52"/>
      <c r="P36" s="52"/>
    </row>
    <row r="37" ht="15.75" customHeight="1">
      <c r="K37" s="52"/>
      <c r="L37" s="52"/>
      <c r="M37" s="52"/>
      <c r="N37" s="52"/>
      <c r="O37" s="52"/>
      <c r="P37" s="52"/>
    </row>
    <row r="38" ht="15.75" customHeight="1">
      <c r="K38" s="52"/>
      <c r="L38" s="52"/>
      <c r="M38" s="52"/>
      <c r="N38" s="52"/>
      <c r="O38" s="52"/>
      <c r="P38" s="52"/>
    </row>
    <row r="39" ht="15.75" customHeight="1">
      <c r="K39" s="52"/>
      <c r="L39" s="52"/>
      <c r="M39" s="52"/>
      <c r="N39" s="52"/>
      <c r="O39" s="52"/>
      <c r="P39" s="52"/>
    </row>
    <row r="40" ht="15.75" customHeight="1">
      <c r="K40" s="52"/>
      <c r="L40" s="52"/>
      <c r="M40" s="52"/>
      <c r="N40" s="52"/>
      <c r="O40" s="52"/>
      <c r="P40" s="52"/>
    </row>
    <row r="41" ht="15.75" customHeight="1">
      <c r="K41" s="52"/>
      <c r="L41" s="52"/>
      <c r="M41" s="52"/>
      <c r="N41" s="52"/>
      <c r="O41" s="52"/>
      <c r="P41" s="52"/>
    </row>
    <row r="42" ht="15.75" customHeight="1">
      <c r="K42" s="52"/>
      <c r="L42" s="52"/>
      <c r="M42" s="52"/>
      <c r="N42" s="52"/>
      <c r="O42" s="52"/>
      <c r="P42" s="52"/>
    </row>
    <row r="43" ht="15.75" customHeight="1">
      <c r="K43" s="52"/>
      <c r="L43" s="52"/>
      <c r="M43" s="52"/>
      <c r="N43" s="52"/>
      <c r="O43" s="52"/>
      <c r="P43" s="52"/>
    </row>
    <row r="44" ht="15.75" customHeight="1">
      <c r="K44" s="52"/>
      <c r="L44" s="52"/>
      <c r="M44" s="52"/>
      <c r="N44" s="52"/>
      <c r="O44" s="52"/>
      <c r="P44" s="52"/>
    </row>
    <row r="45" ht="15.75" customHeight="1">
      <c r="K45" s="52"/>
      <c r="L45" s="52"/>
      <c r="M45" s="52"/>
      <c r="N45" s="52"/>
      <c r="O45" s="52"/>
      <c r="P45" s="52"/>
    </row>
    <row r="46" ht="15.75" customHeight="1">
      <c r="K46" s="52"/>
      <c r="L46" s="52"/>
      <c r="M46" s="52"/>
      <c r="N46" s="52"/>
      <c r="O46" s="52"/>
      <c r="P46" s="52"/>
    </row>
    <row r="47" ht="15.75" customHeight="1">
      <c r="K47" s="52"/>
      <c r="L47" s="52"/>
      <c r="M47" s="52"/>
      <c r="N47" s="52"/>
      <c r="O47" s="52"/>
      <c r="P47" s="52"/>
    </row>
    <row r="48" ht="15.75" customHeight="1">
      <c r="K48" s="52"/>
      <c r="L48" s="52"/>
      <c r="M48" s="52"/>
      <c r="N48" s="52"/>
      <c r="O48" s="52"/>
      <c r="P48" s="52"/>
    </row>
    <row r="49" ht="15.75" customHeight="1">
      <c r="K49" s="52"/>
      <c r="L49" s="52"/>
      <c r="M49" s="52"/>
      <c r="N49" s="52"/>
      <c r="O49" s="52"/>
      <c r="P49" s="52"/>
    </row>
    <row r="50" ht="15.75" customHeight="1">
      <c r="K50" s="52"/>
      <c r="L50" s="52"/>
      <c r="M50" s="52"/>
      <c r="N50" s="52"/>
      <c r="O50" s="52"/>
      <c r="P50" s="52"/>
    </row>
    <row r="51" ht="15.75" customHeight="1">
      <c r="K51" s="52"/>
      <c r="L51" s="52"/>
      <c r="M51" s="52"/>
      <c r="N51" s="52"/>
      <c r="O51" s="52"/>
      <c r="P51" s="52"/>
    </row>
    <row r="52" ht="15.75" customHeight="1">
      <c r="K52" s="52"/>
      <c r="L52" s="52"/>
      <c r="M52" s="52"/>
      <c r="N52" s="52"/>
      <c r="O52" s="52"/>
      <c r="P52" s="52"/>
    </row>
    <row r="53" ht="15.75" customHeight="1">
      <c r="K53" s="52"/>
      <c r="L53" s="52"/>
      <c r="M53" s="52"/>
      <c r="N53" s="52"/>
      <c r="O53" s="52"/>
      <c r="P53" s="52"/>
    </row>
    <row r="54" ht="15.75" customHeight="1">
      <c r="K54" s="52"/>
      <c r="L54" s="52"/>
      <c r="M54" s="52"/>
      <c r="N54" s="52"/>
      <c r="O54" s="52"/>
      <c r="P54" s="52"/>
    </row>
    <row r="55" ht="15.75" customHeight="1">
      <c r="K55" s="52"/>
      <c r="L55" s="52"/>
      <c r="M55" s="52"/>
      <c r="N55" s="52"/>
      <c r="O55" s="52"/>
      <c r="P55" s="52"/>
    </row>
    <row r="56" ht="15.75" customHeight="1">
      <c r="K56" s="52"/>
      <c r="L56" s="52"/>
      <c r="M56" s="52"/>
      <c r="N56" s="52"/>
      <c r="O56" s="52"/>
      <c r="P56" s="52"/>
    </row>
    <row r="57" ht="15.75" customHeight="1">
      <c r="K57" s="52"/>
      <c r="L57" s="52"/>
      <c r="M57" s="52"/>
      <c r="N57" s="52"/>
      <c r="O57" s="52"/>
      <c r="P57" s="52"/>
    </row>
    <row r="58" ht="15.75" customHeight="1">
      <c r="K58" s="52"/>
      <c r="L58" s="52"/>
      <c r="M58" s="52"/>
      <c r="N58" s="52"/>
      <c r="O58" s="52"/>
      <c r="P58" s="52"/>
    </row>
    <row r="59" ht="15.75" customHeight="1">
      <c r="K59" s="52"/>
      <c r="L59" s="52"/>
      <c r="M59" s="52"/>
      <c r="N59" s="52"/>
      <c r="O59" s="52"/>
      <c r="P59" s="52"/>
    </row>
    <row r="60" ht="15.75" customHeight="1">
      <c r="K60" s="52"/>
      <c r="L60" s="52"/>
      <c r="M60" s="52"/>
      <c r="N60" s="52"/>
      <c r="O60" s="52"/>
      <c r="P60" s="52"/>
    </row>
    <row r="61" ht="15.75" customHeight="1">
      <c r="K61" s="52"/>
      <c r="L61" s="52"/>
      <c r="M61" s="52"/>
      <c r="N61" s="52"/>
      <c r="O61" s="52"/>
      <c r="P61" s="52"/>
    </row>
    <row r="62" ht="15.75" customHeight="1">
      <c r="K62" s="52"/>
      <c r="L62" s="52"/>
      <c r="M62" s="52"/>
      <c r="N62" s="52"/>
      <c r="O62" s="52"/>
      <c r="P62" s="52"/>
    </row>
    <row r="63" ht="15.75" customHeight="1">
      <c r="K63" s="52"/>
      <c r="L63" s="52"/>
      <c r="M63" s="52"/>
      <c r="N63" s="52"/>
      <c r="O63" s="52"/>
      <c r="P63" s="52"/>
    </row>
    <row r="64" ht="15.75" customHeight="1">
      <c r="K64" s="52"/>
      <c r="L64" s="52"/>
      <c r="M64" s="52"/>
      <c r="N64" s="52"/>
      <c r="O64" s="52"/>
      <c r="P64" s="52"/>
    </row>
    <row r="65" ht="15.75" customHeight="1">
      <c r="K65" s="52"/>
      <c r="L65" s="52"/>
      <c r="M65" s="52"/>
      <c r="N65" s="52"/>
      <c r="O65" s="52"/>
      <c r="P65" s="52"/>
    </row>
    <row r="66" ht="15.75" customHeight="1">
      <c r="K66" s="52"/>
      <c r="L66" s="52"/>
      <c r="M66" s="52"/>
      <c r="N66" s="52"/>
      <c r="O66" s="52"/>
      <c r="P66" s="52"/>
    </row>
    <row r="67" ht="15.75" customHeight="1">
      <c r="K67" s="52"/>
      <c r="L67" s="52"/>
      <c r="M67" s="52"/>
      <c r="N67" s="52"/>
      <c r="O67" s="52"/>
      <c r="P67" s="52"/>
    </row>
    <row r="68" ht="15.75" customHeight="1">
      <c r="K68" s="52"/>
      <c r="L68" s="52"/>
      <c r="M68" s="52"/>
      <c r="N68" s="52"/>
      <c r="O68" s="52"/>
      <c r="P68" s="52"/>
    </row>
    <row r="69" ht="15.75" customHeight="1">
      <c r="K69" s="52"/>
      <c r="L69" s="52"/>
      <c r="M69" s="52"/>
      <c r="N69" s="52"/>
      <c r="O69" s="52"/>
      <c r="P69" s="52"/>
    </row>
    <row r="70" ht="15.75" customHeight="1">
      <c r="K70" s="52"/>
      <c r="L70" s="52"/>
      <c r="M70" s="52"/>
      <c r="N70" s="52"/>
      <c r="O70" s="52"/>
      <c r="P70" s="52"/>
    </row>
    <row r="71" ht="15.75" customHeight="1">
      <c r="K71" s="52"/>
      <c r="L71" s="52"/>
      <c r="M71" s="52"/>
      <c r="N71" s="52"/>
      <c r="O71" s="52"/>
      <c r="P71" s="52"/>
    </row>
    <row r="72" ht="15.75" customHeight="1">
      <c r="K72" s="52"/>
      <c r="L72" s="52"/>
      <c r="M72" s="52"/>
      <c r="N72" s="52"/>
      <c r="O72" s="52"/>
      <c r="P72" s="52"/>
    </row>
    <row r="73" ht="15.75" customHeight="1">
      <c r="K73" s="52"/>
      <c r="L73" s="52"/>
      <c r="M73" s="52"/>
      <c r="N73" s="52"/>
      <c r="O73" s="52"/>
      <c r="P73" s="52"/>
    </row>
    <row r="74" ht="15.75" customHeight="1">
      <c r="K74" s="52"/>
      <c r="L74" s="52"/>
      <c r="M74" s="52"/>
      <c r="N74" s="52"/>
      <c r="O74" s="52"/>
      <c r="P74" s="52"/>
    </row>
    <row r="75" ht="15.75" customHeight="1">
      <c r="K75" s="52"/>
      <c r="L75" s="52"/>
      <c r="M75" s="52"/>
      <c r="N75" s="52"/>
      <c r="O75" s="52"/>
      <c r="P75" s="52"/>
    </row>
    <row r="76" ht="15.75" customHeight="1">
      <c r="K76" s="52"/>
      <c r="L76" s="52"/>
      <c r="M76" s="52"/>
      <c r="N76" s="52"/>
      <c r="O76" s="52"/>
      <c r="P76" s="52"/>
    </row>
    <row r="77" ht="15.75" customHeight="1">
      <c r="K77" s="52"/>
      <c r="L77" s="52"/>
      <c r="M77" s="52"/>
      <c r="N77" s="52"/>
      <c r="O77" s="52"/>
      <c r="P77" s="52"/>
    </row>
    <row r="78" ht="15.75" customHeight="1">
      <c r="K78" s="52"/>
      <c r="L78" s="52"/>
      <c r="M78" s="52"/>
      <c r="N78" s="52"/>
      <c r="O78" s="52"/>
      <c r="P78" s="52"/>
    </row>
    <row r="79" ht="15.75" customHeight="1">
      <c r="K79" s="52"/>
      <c r="L79" s="52"/>
      <c r="M79" s="52"/>
      <c r="N79" s="52"/>
      <c r="O79" s="52"/>
      <c r="P79" s="52"/>
    </row>
    <row r="80" ht="15.75" customHeight="1">
      <c r="K80" s="52"/>
      <c r="L80" s="52"/>
      <c r="M80" s="52"/>
      <c r="N80" s="52"/>
      <c r="O80" s="52"/>
      <c r="P80" s="52"/>
    </row>
    <row r="81" ht="15.75" customHeight="1">
      <c r="K81" s="52"/>
      <c r="L81" s="52"/>
      <c r="M81" s="52"/>
      <c r="N81" s="52"/>
      <c r="O81" s="52"/>
      <c r="P81" s="52"/>
    </row>
    <row r="82" ht="15.75" customHeight="1">
      <c r="K82" s="52"/>
      <c r="L82" s="52"/>
      <c r="M82" s="52"/>
      <c r="N82" s="52"/>
      <c r="O82" s="52"/>
      <c r="P82" s="52"/>
    </row>
    <row r="83" ht="15.75" customHeight="1">
      <c r="K83" s="52"/>
      <c r="L83" s="52"/>
      <c r="M83" s="52"/>
      <c r="N83" s="52"/>
      <c r="O83" s="52"/>
      <c r="P83" s="52"/>
    </row>
    <row r="84" ht="15.75" customHeight="1">
      <c r="K84" s="52"/>
      <c r="L84" s="52"/>
      <c r="M84" s="52"/>
      <c r="N84" s="52"/>
      <c r="O84" s="52"/>
      <c r="P84" s="52"/>
    </row>
    <row r="85" ht="15.75" customHeight="1">
      <c r="K85" s="52"/>
      <c r="L85" s="52"/>
      <c r="M85" s="52"/>
      <c r="N85" s="52"/>
      <c r="O85" s="52"/>
      <c r="P85" s="52"/>
    </row>
    <row r="86" ht="15.75" customHeight="1">
      <c r="K86" s="52"/>
      <c r="L86" s="52"/>
      <c r="M86" s="52"/>
      <c r="N86" s="52"/>
      <c r="O86" s="52"/>
      <c r="P86" s="52"/>
    </row>
    <row r="87" ht="15.75" customHeight="1">
      <c r="K87" s="52"/>
      <c r="L87" s="52"/>
      <c r="M87" s="52"/>
      <c r="N87" s="52"/>
      <c r="O87" s="52"/>
      <c r="P87" s="52"/>
    </row>
    <row r="88" ht="15.75" customHeight="1">
      <c r="K88" s="52"/>
      <c r="L88" s="52"/>
      <c r="M88" s="52"/>
      <c r="N88" s="52"/>
      <c r="O88" s="52"/>
      <c r="P88" s="52"/>
    </row>
    <row r="89" ht="15.75" customHeight="1">
      <c r="K89" s="52"/>
      <c r="L89" s="52"/>
      <c r="M89" s="52"/>
      <c r="N89" s="52"/>
      <c r="O89" s="52"/>
      <c r="P89" s="52"/>
    </row>
    <row r="90" ht="15.75" customHeight="1">
      <c r="K90" s="52"/>
      <c r="L90" s="52"/>
      <c r="M90" s="52"/>
      <c r="N90" s="52"/>
      <c r="O90" s="52"/>
      <c r="P90" s="52"/>
    </row>
    <row r="91" ht="15.75" customHeight="1">
      <c r="K91" s="52"/>
      <c r="L91" s="52"/>
      <c r="M91" s="52"/>
      <c r="N91" s="52"/>
      <c r="O91" s="52"/>
      <c r="P91" s="52"/>
    </row>
    <row r="92" ht="15.75" customHeight="1">
      <c r="K92" s="52"/>
      <c r="L92" s="52"/>
      <c r="M92" s="52"/>
      <c r="N92" s="52"/>
      <c r="O92" s="52"/>
      <c r="P92" s="52"/>
    </row>
    <row r="93" ht="15.75" customHeight="1">
      <c r="K93" s="52"/>
      <c r="L93" s="52"/>
      <c r="M93" s="52"/>
      <c r="N93" s="52"/>
      <c r="O93" s="52"/>
      <c r="P93" s="52"/>
    </row>
    <row r="94" ht="15.75" customHeight="1">
      <c r="K94" s="52"/>
      <c r="L94" s="52"/>
      <c r="M94" s="52"/>
      <c r="N94" s="52"/>
      <c r="O94" s="52"/>
      <c r="P94" s="52"/>
    </row>
    <row r="95" ht="15.75" customHeight="1">
      <c r="K95" s="52"/>
      <c r="L95" s="52"/>
      <c r="M95" s="52"/>
      <c r="N95" s="52"/>
      <c r="O95" s="52"/>
      <c r="P95" s="52"/>
    </row>
    <row r="96" ht="15.75" customHeight="1">
      <c r="K96" s="52"/>
      <c r="L96" s="52"/>
      <c r="M96" s="52"/>
      <c r="N96" s="52"/>
      <c r="O96" s="52"/>
      <c r="P96" s="52"/>
    </row>
    <row r="97" ht="15.75" customHeight="1">
      <c r="K97" s="52"/>
      <c r="L97" s="52"/>
      <c r="M97" s="52"/>
      <c r="N97" s="52"/>
      <c r="O97" s="52"/>
      <c r="P97" s="52"/>
    </row>
    <row r="98" ht="15.75" customHeight="1">
      <c r="K98" s="52"/>
      <c r="L98" s="52"/>
      <c r="M98" s="52"/>
      <c r="N98" s="52"/>
      <c r="O98" s="52"/>
      <c r="P98" s="52"/>
    </row>
    <row r="99" ht="15.75" customHeight="1">
      <c r="K99" s="52"/>
      <c r="L99" s="52"/>
      <c r="M99" s="52"/>
      <c r="N99" s="52"/>
      <c r="O99" s="52"/>
      <c r="P99" s="52"/>
    </row>
    <row r="100" ht="15.75" customHeight="1">
      <c r="K100" s="52"/>
      <c r="L100" s="52"/>
      <c r="M100" s="52"/>
      <c r="N100" s="52"/>
      <c r="O100" s="52"/>
      <c r="P100" s="52"/>
    </row>
    <row r="101" ht="15.75" customHeight="1">
      <c r="K101" s="52"/>
      <c r="L101" s="52"/>
      <c r="M101" s="52"/>
      <c r="N101" s="52"/>
      <c r="O101" s="52"/>
      <c r="P101" s="52"/>
    </row>
    <row r="102" ht="15.75" customHeight="1">
      <c r="K102" s="52"/>
      <c r="L102" s="52"/>
      <c r="M102" s="52"/>
      <c r="N102" s="52"/>
      <c r="O102" s="52"/>
      <c r="P102" s="52"/>
    </row>
    <row r="103" ht="15.75" customHeight="1">
      <c r="K103" s="52"/>
      <c r="L103" s="52"/>
      <c r="M103" s="52"/>
      <c r="N103" s="52"/>
      <c r="O103" s="52"/>
      <c r="P103" s="52"/>
    </row>
    <row r="104" ht="15.75" customHeight="1">
      <c r="K104" s="52"/>
      <c r="L104" s="52"/>
      <c r="M104" s="52"/>
      <c r="N104" s="52"/>
      <c r="O104" s="52"/>
      <c r="P104" s="52"/>
    </row>
    <row r="105" ht="15.75" customHeight="1">
      <c r="K105" s="52"/>
      <c r="L105" s="52"/>
      <c r="M105" s="52"/>
      <c r="N105" s="52"/>
      <c r="O105" s="52"/>
      <c r="P105" s="52"/>
    </row>
    <row r="106" ht="15.75" customHeight="1">
      <c r="K106" s="52"/>
      <c r="L106" s="52"/>
      <c r="M106" s="52"/>
      <c r="N106" s="52"/>
      <c r="O106" s="52"/>
      <c r="P106" s="52"/>
    </row>
    <row r="107" ht="15.75" customHeight="1">
      <c r="K107" s="52"/>
      <c r="L107" s="52"/>
      <c r="M107" s="52"/>
      <c r="N107" s="52"/>
      <c r="O107" s="52"/>
      <c r="P107" s="52"/>
    </row>
    <row r="108" ht="15.75" customHeight="1">
      <c r="K108" s="52"/>
      <c r="L108" s="52"/>
      <c r="M108" s="52"/>
      <c r="N108" s="52"/>
      <c r="O108" s="52"/>
      <c r="P108" s="52"/>
    </row>
    <row r="109" ht="15.75" customHeight="1">
      <c r="K109" s="52"/>
      <c r="L109" s="52"/>
      <c r="M109" s="52"/>
      <c r="N109" s="52"/>
      <c r="O109" s="52"/>
      <c r="P109" s="52"/>
    </row>
    <row r="110" ht="15.75" customHeight="1">
      <c r="K110" s="52"/>
      <c r="L110" s="52"/>
      <c r="M110" s="52"/>
      <c r="N110" s="52"/>
      <c r="O110" s="52"/>
      <c r="P110" s="52"/>
    </row>
    <row r="111" ht="15.75" customHeight="1">
      <c r="K111" s="52"/>
      <c r="L111" s="52"/>
      <c r="M111" s="52"/>
      <c r="N111" s="52"/>
      <c r="O111" s="52"/>
      <c r="P111" s="52"/>
    </row>
    <row r="112" ht="15.75" customHeight="1">
      <c r="K112" s="52"/>
      <c r="L112" s="52"/>
      <c r="M112" s="52"/>
      <c r="N112" s="52"/>
      <c r="O112" s="52"/>
      <c r="P112" s="52"/>
    </row>
    <row r="113" ht="15.75" customHeight="1">
      <c r="K113" s="52"/>
      <c r="L113" s="52"/>
      <c r="M113" s="52"/>
      <c r="N113" s="52"/>
      <c r="O113" s="52"/>
      <c r="P113" s="52"/>
    </row>
    <row r="114" ht="15.75" customHeight="1">
      <c r="K114" s="52"/>
      <c r="L114" s="52"/>
      <c r="M114" s="52"/>
      <c r="N114" s="52"/>
      <c r="O114" s="52"/>
      <c r="P114" s="52"/>
    </row>
    <row r="115" ht="15.75" customHeight="1">
      <c r="K115" s="52"/>
      <c r="L115" s="52"/>
      <c r="M115" s="52"/>
      <c r="N115" s="52"/>
      <c r="O115" s="52"/>
      <c r="P115" s="52"/>
    </row>
    <row r="116" ht="15.75" customHeight="1">
      <c r="K116" s="52"/>
      <c r="L116" s="52"/>
      <c r="M116" s="52"/>
      <c r="N116" s="52"/>
      <c r="O116" s="52"/>
      <c r="P116" s="52"/>
    </row>
    <row r="117" ht="15.75" customHeight="1">
      <c r="K117" s="52"/>
      <c r="L117" s="52"/>
      <c r="M117" s="52"/>
      <c r="N117" s="52"/>
      <c r="O117" s="52"/>
      <c r="P117" s="52"/>
    </row>
    <row r="118" ht="15.75" customHeight="1">
      <c r="K118" s="52"/>
      <c r="L118" s="52"/>
      <c r="M118" s="52"/>
      <c r="N118" s="52"/>
      <c r="O118" s="52"/>
      <c r="P118" s="52"/>
    </row>
    <row r="119" ht="15.75" customHeight="1">
      <c r="K119" s="52"/>
      <c r="L119" s="52"/>
      <c r="M119" s="52"/>
      <c r="N119" s="52"/>
      <c r="O119" s="52"/>
      <c r="P119" s="52"/>
    </row>
    <row r="120" ht="15.75" customHeight="1">
      <c r="K120" s="52"/>
      <c r="L120" s="52"/>
      <c r="M120" s="52"/>
      <c r="N120" s="52"/>
      <c r="O120" s="52"/>
      <c r="P120" s="52"/>
    </row>
    <row r="121" ht="15.75" customHeight="1">
      <c r="K121" s="52"/>
      <c r="L121" s="52"/>
      <c r="M121" s="52"/>
      <c r="N121" s="52"/>
      <c r="O121" s="52"/>
      <c r="P121" s="52"/>
    </row>
    <row r="122" ht="15.75" customHeight="1">
      <c r="K122" s="52"/>
      <c r="L122" s="52"/>
      <c r="M122" s="52"/>
      <c r="N122" s="52"/>
      <c r="O122" s="52"/>
      <c r="P122" s="52"/>
    </row>
    <row r="123" ht="15.75" customHeight="1">
      <c r="K123" s="52"/>
      <c r="L123" s="52"/>
      <c r="M123" s="52"/>
      <c r="N123" s="52"/>
      <c r="O123" s="52"/>
      <c r="P123" s="52"/>
    </row>
    <row r="124" ht="15.75" customHeight="1">
      <c r="K124" s="52"/>
      <c r="L124" s="52"/>
      <c r="M124" s="52"/>
      <c r="N124" s="52"/>
      <c r="O124" s="52"/>
      <c r="P124" s="52"/>
    </row>
    <row r="125" ht="15.75" customHeight="1">
      <c r="K125" s="52"/>
      <c r="L125" s="52"/>
      <c r="M125" s="52"/>
      <c r="N125" s="52"/>
      <c r="O125" s="52"/>
      <c r="P125" s="52"/>
    </row>
    <row r="126" ht="15.75" customHeight="1">
      <c r="K126" s="52"/>
      <c r="L126" s="52"/>
      <c r="M126" s="52"/>
      <c r="N126" s="52"/>
      <c r="O126" s="52"/>
      <c r="P126" s="52"/>
    </row>
    <row r="127" ht="15.75" customHeight="1">
      <c r="K127" s="52"/>
      <c r="L127" s="52"/>
      <c r="M127" s="52"/>
      <c r="N127" s="52"/>
      <c r="O127" s="52"/>
      <c r="P127" s="52"/>
    </row>
    <row r="128" ht="15.75" customHeight="1">
      <c r="K128" s="52"/>
      <c r="L128" s="52"/>
      <c r="M128" s="52"/>
      <c r="N128" s="52"/>
      <c r="O128" s="52"/>
      <c r="P128" s="52"/>
    </row>
    <row r="129" ht="15.75" customHeight="1">
      <c r="K129" s="52"/>
      <c r="L129" s="52"/>
      <c r="M129" s="52"/>
      <c r="N129" s="52"/>
      <c r="O129" s="52"/>
      <c r="P129" s="52"/>
    </row>
    <row r="130" ht="15.75" customHeight="1">
      <c r="K130" s="52"/>
      <c r="L130" s="52"/>
      <c r="M130" s="52"/>
      <c r="N130" s="52"/>
      <c r="O130" s="52"/>
      <c r="P130" s="52"/>
    </row>
    <row r="131" ht="15.75" customHeight="1">
      <c r="K131" s="52"/>
      <c r="L131" s="52"/>
      <c r="M131" s="52"/>
      <c r="N131" s="52"/>
      <c r="O131" s="52"/>
      <c r="P131" s="52"/>
    </row>
    <row r="132" ht="15.75" customHeight="1">
      <c r="K132" s="52"/>
      <c r="L132" s="52"/>
      <c r="M132" s="52"/>
      <c r="N132" s="52"/>
      <c r="O132" s="52"/>
      <c r="P132" s="52"/>
    </row>
    <row r="133" ht="15.75" customHeight="1">
      <c r="K133" s="52"/>
      <c r="L133" s="52"/>
      <c r="M133" s="52"/>
      <c r="N133" s="52"/>
      <c r="O133" s="52"/>
      <c r="P133" s="52"/>
    </row>
    <row r="134" ht="15.75" customHeight="1">
      <c r="K134" s="52"/>
      <c r="L134" s="52"/>
      <c r="M134" s="52"/>
      <c r="N134" s="52"/>
      <c r="O134" s="52"/>
      <c r="P134" s="52"/>
    </row>
    <row r="135" ht="15.75" customHeight="1">
      <c r="K135" s="52"/>
      <c r="L135" s="52"/>
      <c r="M135" s="52"/>
      <c r="N135" s="52"/>
      <c r="O135" s="52"/>
      <c r="P135" s="52"/>
    </row>
    <row r="136" ht="15.75" customHeight="1">
      <c r="K136" s="52"/>
      <c r="L136" s="52"/>
      <c r="M136" s="52"/>
      <c r="N136" s="52"/>
      <c r="O136" s="52"/>
      <c r="P136" s="52"/>
    </row>
    <row r="137" ht="15.75" customHeight="1">
      <c r="K137" s="52"/>
      <c r="L137" s="52"/>
      <c r="M137" s="52"/>
      <c r="N137" s="52"/>
      <c r="O137" s="52"/>
      <c r="P137" s="52"/>
    </row>
    <row r="138" ht="15.75" customHeight="1">
      <c r="K138" s="52"/>
      <c r="L138" s="52"/>
      <c r="M138" s="52"/>
      <c r="N138" s="52"/>
      <c r="O138" s="52"/>
      <c r="P138" s="52"/>
    </row>
    <row r="139" ht="15.75" customHeight="1">
      <c r="K139" s="52"/>
      <c r="L139" s="52"/>
      <c r="M139" s="52"/>
      <c r="N139" s="52"/>
      <c r="O139" s="52"/>
      <c r="P139" s="52"/>
    </row>
    <row r="140" ht="15.75" customHeight="1">
      <c r="K140" s="52"/>
      <c r="L140" s="52"/>
      <c r="M140" s="52"/>
      <c r="N140" s="52"/>
      <c r="O140" s="52"/>
      <c r="P140" s="52"/>
    </row>
    <row r="141" ht="15.75" customHeight="1">
      <c r="K141" s="52"/>
      <c r="L141" s="52"/>
      <c r="M141" s="52"/>
      <c r="N141" s="52"/>
      <c r="O141" s="52"/>
      <c r="P141" s="52"/>
    </row>
    <row r="142" ht="15.75" customHeight="1">
      <c r="K142" s="52"/>
      <c r="L142" s="52"/>
      <c r="M142" s="52"/>
      <c r="N142" s="52"/>
      <c r="O142" s="52"/>
      <c r="P142" s="52"/>
    </row>
    <row r="143" ht="15.75" customHeight="1">
      <c r="K143" s="52"/>
      <c r="L143" s="52"/>
      <c r="M143" s="52"/>
      <c r="N143" s="52"/>
      <c r="O143" s="52"/>
      <c r="P143" s="52"/>
    </row>
    <row r="144" ht="15.75" customHeight="1">
      <c r="K144" s="52"/>
      <c r="L144" s="52"/>
      <c r="M144" s="52"/>
      <c r="N144" s="52"/>
      <c r="O144" s="52"/>
      <c r="P144" s="52"/>
    </row>
    <row r="145" ht="15.75" customHeight="1">
      <c r="K145" s="52"/>
      <c r="L145" s="52"/>
      <c r="M145" s="52"/>
      <c r="N145" s="52"/>
      <c r="O145" s="52"/>
      <c r="P145" s="52"/>
    </row>
    <row r="146" ht="15.75" customHeight="1">
      <c r="K146" s="52"/>
      <c r="L146" s="52"/>
      <c r="M146" s="52"/>
      <c r="N146" s="52"/>
      <c r="O146" s="52"/>
      <c r="P146" s="52"/>
    </row>
    <row r="147" ht="15.75" customHeight="1">
      <c r="K147" s="52"/>
      <c r="L147" s="52"/>
      <c r="M147" s="52"/>
      <c r="N147" s="52"/>
      <c r="O147" s="52"/>
      <c r="P147" s="52"/>
    </row>
    <row r="148" ht="15.75" customHeight="1">
      <c r="K148" s="52"/>
      <c r="L148" s="52"/>
      <c r="M148" s="52"/>
      <c r="N148" s="52"/>
      <c r="O148" s="52"/>
      <c r="P148" s="52"/>
    </row>
    <row r="149" ht="15.75" customHeight="1">
      <c r="K149" s="52"/>
      <c r="L149" s="52"/>
      <c r="M149" s="52"/>
      <c r="N149" s="52"/>
      <c r="O149" s="52"/>
      <c r="P149" s="52"/>
    </row>
    <row r="150" ht="15.75" customHeight="1">
      <c r="K150" s="52"/>
      <c r="L150" s="52"/>
      <c r="M150" s="52"/>
      <c r="N150" s="52"/>
      <c r="O150" s="52"/>
      <c r="P150" s="52"/>
    </row>
    <row r="151" ht="15.75" customHeight="1">
      <c r="K151" s="52"/>
      <c r="L151" s="52"/>
      <c r="M151" s="52"/>
      <c r="N151" s="52"/>
      <c r="O151" s="52"/>
      <c r="P151" s="52"/>
    </row>
    <row r="152" ht="15.75" customHeight="1">
      <c r="K152" s="52"/>
      <c r="L152" s="52"/>
      <c r="M152" s="52"/>
      <c r="N152" s="52"/>
      <c r="O152" s="52"/>
      <c r="P152" s="52"/>
    </row>
    <row r="153" ht="15.75" customHeight="1">
      <c r="K153" s="52"/>
      <c r="L153" s="52"/>
      <c r="M153" s="52"/>
      <c r="N153" s="52"/>
      <c r="O153" s="52"/>
      <c r="P153" s="52"/>
    </row>
    <row r="154" ht="15.75" customHeight="1">
      <c r="K154" s="52"/>
      <c r="L154" s="52"/>
      <c r="M154" s="52"/>
      <c r="N154" s="52"/>
      <c r="O154" s="52"/>
      <c r="P154" s="52"/>
    </row>
    <row r="155" ht="15.75" customHeight="1">
      <c r="K155" s="52"/>
      <c r="L155" s="52"/>
      <c r="M155" s="52"/>
      <c r="N155" s="52"/>
      <c r="O155" s="52"/>
      <c r="P155" s="52"/>
    </row>
    <row r="156" ht="15.75" customHeight="1">
      <c r="K156" s="52"/>
      <c r="L156" s="52"/>
      <c r="M156" s="52"/>
      <c r="N156" s="52"/>
      <c r="O156" s="52"/>
      <c r="P156" s="52"/>
    </row>
    <row r="157" ht="15.75" customHeight="1">
      <c r="K157" s="52"/>
      <c r="L157" s="52"/>
      <c r="M157" s="52"/>
      <c r="N157" s="52"/>
      <c r="O157" s="52"/>
      <c r="P157" s="52"/>
    </row>
    <row r="158" ht="15.75" customHeight="1">
      <c r="K158" s="52"/>
      <c r="L158" s="52"/>
      <c r="M158" s="52"/>
      <c r="N158" s="52"/>
      <c r="O158" s="52"/>
      <c r="P158" s="52"/>
    </row>
    <row r="159" ht="15.75" customHeight="1">
      <c r="K159" s="52"/>
      <c r="L159" s="52"/>
      <c r="M159" s="52"/>
      <c r="N159" s="52"/>
      <c r="O159" s="52"/>
      <c r="P159" s="52"/>
    </row>
    <row r="160" ht="15.75" customHeight="1">
      <c r="K160" s="52"/>
      <c r="L160" s="52"/>
      <c r="M160" s="52"/>
      <c r="N160" s="52"/>
      <c r="O160" s="52"/>
      <c r="P160" s="52"/>
    </row>
    <row r="161" ht="15.75" customHeight="1">
      <c r="K161" s="52"/>
      <c r="L161" s="52"/>
      <c r="M161" s="52"/>
      <c r="N161" s="52"/>
      <c r="O161" s="52"/>
      <c r="P161" s="52"/>
    </row>
    <row r="162" ht="15.75" customHeight="1">
      <c r="K162" s="52"/>
      <c r="L162" s="52"/>
      <c r="M162" s="52"/>
      <c r="N162" s="52"/>
      <c r="O162" s="52"/>
      <c r="P162" s="52"/>
    </row>
    <row r="163" ht="15.75" customHeight="1">
      <c r="K163" s="52"/>
      <c r="L163" s="52"/>
      <c r="M163" s="52"/>
      <c r="N163" s="52"/>
      <c r="O163" s="52"/>
      <c r="P163" s="52"/>
    </row>
    <row r="164" ht="15.75" customHeight="1">
      <c r="K164" s="52"/>
      <c r="L164" s="52"/>
      <c r="M164" s="52"/>
      <c r="N164" s="52"/>
      <c r="O164" s="52"/>
      <c r="P164" s="52"/>
    </row>
    <row r="165" ht="15.75" customHeight="1">
      <c r="K165" s="52"/>
      <c r="L165" s="52"/>
      <c r="M165" s="52"/>
      <c r="N165" s="52"/>
      <c r="O165" s="52"/>
      <c r="P165" s="52"/>
    </row>
    <row r="166" ht="15.75" customHeight="1">
      <c r="K166" s="52"/>
      <c r="L166" s="52"/>
      <c r="M166" s="52"/>
      <c r="N166" s="52"/>
      <c r="O166" s="52"/>
      <c r="P166" s="52"/>
    </row>
    <row r="167" ht="15.75" customHeight="1">
      <c r="K167" s="52"/>
      <c r="L167" s="52"/>
      <c r="M167" s="52"/>
      <c r="N167" s="52"/>
      <c r="O167" s="52"/>
      <c r="P167" s="52"/>
    </row>
    <row r="168" ht="15.75" customHeight="1">
      <c r="K168" s="52"/>
      <c r="L168" s="52"/>
      <c r="M168" s="52"/>
      <c r="N168" s="52"/>
      <c r="O168" s="52"/>
      <c r="P168" s="52"/>
    </row>
    <row r="169" ht="15.75" customHeight="1">
      <c r="K169" s="52"/>
      <c r="L169" s="52"/>
      <c r="M169" s="52"/>
      <c r="N169" s="52"/>
      <c r="O169" s="52"/>
      <c r="P169" s="52"/>
    </row>
    <row r="170" ht="15.75" customHeight="1">
      <c r="K170" s="52"/>
      <c r="L170" s="52"/>
      <c r="M170" s="52"/>
      <c r="N170" s="52"/>
      <c r="O170" s="52"/>
      <c r="P170" s="52"/>
    </row>
    <row r="171" ht="15.75" customHeight="1">
      <c r="K171" s="52"/>
      <c r="L171" s="52"/>
      <c r="M171" s="52"/>
      <c r="N171" s="52"/>
      <c r="O171" s="52"/>
      <c r="P171" s="52"/>
    </row>
    <row r="172" ht="15.75" customHeight="1">
      <c r="K172" s="52"/>
      <c r="L172" s="52"/>
      <c r="M172" s="52"/>
      <c r="N172" s="52"/>
      <c r="O172" s="52"/>
      <c r="P172" s="52"/>
    </row>
    <row r="173" ht="15.75" customHeight="1">
      <c r="K173" s="52"/>
      <c r="L173" s="52"/>
      <c r="M173" s="52"/>
      <c r="N173" s="52"/>
      <c r="O173" s="52"/>
      <c r="P173" s="52"/>
    </row>
    <row r="174" ht="15.75" customHeight="1">
      <c r="K174" s="52"/>
      <c r="L174" s="52"/>
      <c r="M174" s="52"/>
      <c r="N174" s="52"/>
      <c r="O174" s="52"/>
      <c r="P174" s="52"/>
    </row>
    <row r="175" ht="15.75" customHeight="1">
      <c r="K175" s="52"/>
      <c r="L175" s="52"/>
      <c r="M175" s="52"/>
      <c r="N175" s="52"/>
      <c r="O175" s="52"/>
      <c r="P175" s="52"/>
    </row>
    <row r="176" ht="15.75" customHeight="1">
      <c r="K176" s="52"/>
      <c r="L176" s="52"/>
      <c r="M176" s="52"/>
      <c r="N176" s="52"/>
      <c r="O176" s="52"/>
      <c r="P176" s="52"/>
    </row>
    <row r="177" ht="15.75" customHeight="1">
      <c r="K177" s="52"/>
      <c r="L177" s="52"/>
      <c r="M177" s="52"/>
      <c r="N177" s="52"/>
      <c r="O177" s="52"/>
      <c r="P177" s="52"/>
    </row>
    <row r="178" ht="15.75" customHeight="1">
      <c r="K178" s="52"/>
      <c r="L178" s="52"/>
      <c r="M178" s="52"/>
      <c r="N178" s="52"/>
      <c r="O178" s="52"/>
      <c r="P178" s="52"/>
    </row>
    <row r="179" ht="15.75" customHeight="1">
      <c r="K179" s="52"/>
      <c r="L179" s="52"/>
      <c r="M179" s="52"/>
      <c r="N179" s="52"/>
      <c r="O179" s="52"/>
      <c r="P179" s="52"/>
    </row>
    <row r="180" ht="15.75" customHeight="1">
      <c r="K180" s="52"/>
      <c r="L180" s="52"/>
      <c r="M180" s="52"/>
      <c r="N180" s="52"/>
      <c r="O180" s="52"/>
      <c r="P180" s="52"/>
    </row>
    <row r="181" ht="15.75" customHeight="1">
      <c r="K181" s="52"/>
      <c r="L181" s="52"/>
      <c r="M181" s="52"/>
      <c r="N181" s="52"/>
      <c r="O181" s="52"/>
      <c r="P181" s="52"/>
    </row>
    <row r="182" ht="15.75" customHeight="1">
      <c r="K182" s="52"/>
      <c r="L182" s="52"/>
      <c r="M182" s="52"/>
      <c r="N182" s="52"/>
      <c r="O182" s="52"/>
      <c r="P182" s="52"/>
    </row>
    <row r="183" ht="15.75" customHeight="1">
      <c r="K183" s="52"/>
      <c r="L183" s="52"/>
      <c r="M183" s="52"/>
      <c r="N183" s="52"/>
      <c r="O183" s="52"/>
      <c r="P183" s="52"/>
    </row>
    <row r="184" ht="15.75" customHeight="1">
      <c r="K184" s="52"/>
      <c r="L184" s="52"/>
      <c r="M184" s="52"/>
      <c r="N184" s="52"/>
      <c r="O184" s="52"/>
      <c r="P184" s="52"/>
    </row>
    <row r="185" ht="15.75" customHeight="1">
      <c r="K185" s="52"/>
      <c r="L185" s="52"/>
      <c r="M185" s="52"/>
      <c r="N185" s="52"/>
      <c r="O185" s="52"/>
      <c r="P185" s="52"/>
    </row>
    <row r="186" ht="15.75" customHeight="1">
      <c r="K186" s="52"/>
      <c r="L186" s="52"/>
      <c r="M186" s="52"/>
      <c r="N186" s="52"/>
      <c r="O186" s="52"/>
      <c r="P186" s="52"/>
    </row>
    <row r="187" ht="15.75" customHeight="1">
      <c r="K187" s="52"/>
      <c r="L187" s="52"/>
      <c r="M187" s="52"/>
      <c r="N187" s="52"/>
      <c r="O187" s="52"/>
      <c r="P187" s="52"/>
    </row>
    <row r="188" ht="15.75" customHeight="1">
      <c r="K188" s="52"/>
      <c r="L188" s="52"/>
      <c r="M188" s="52"/>
      <c r="N188" s="52"/>
      <c r="O188" s="52"/>
      <c r="P188" s="52"/>
    </row>
    <row r="189" ht="15.75" customHeight="1">
      <c r="K189" s="52"/>
      <c r="L189" s="52"/>
      <c r="M189" s="52"/>
      <c r="N189" s="52"/>
      <c r="O189" s="52"/>
      <c r="P189" s="52"/>
    </row>
    <row r="190" ht="15.75" customHeight="1">
      <c r="K190" s="52"/>
      <c r="L190" s="52"/>
      <c r="M190" s="52"/>
      <c r="N190" s="52"/>
      <c r="O190" s="52"/>
      <c r="P190" s="52"/>
    </row>
    <row r="191" ht="15.75" customHeight="1">
      <c r="K191" s="52"/>
      <c r="L191" s="52"/>
      <c r="M191" s="52"/>
      <c r="N191" s="52"/>
      <c r="O191" s="52"/>
      <c r="P191" s="52"/>
    </row>
    <row r="192" ht="15.75" customHeight="1">
      <c r="K192" s="52"/>
      <c r="L192" s="52"/>
      <c r="M192" s="52"/>
      <c r="N192" s="52"/>
      <c r="O192" s="52"/>
      <c r="P192" s="52"/>
    </row>
    <row r="193" ht="15.75" customHeight="1">
      <c r="K193" s="52"/>
      <c r="L193" s="52"/>
      <c r="M193" s="52"/>
      <c r="N193" s="52"/>
      <c r="O193" s="52"/>
      <c r="P193" s="52"/>
    </row>
    <row r="194" ht="15.75" customHeight="1">
      <c r="K194" s="52"/>
      <c r="L194" s="52"/>
      <c r="M194" s="52"/>
      <c r="N194" s="52"/>
      <c r="O194" s="52"/>
      <c r="P194" s="52"/>
    </row>
    <row r="195" ht="15.75" customHeight="1">
      <c r="K195" s="52"/>
      <c r="L195" s="52"/>
      <c r="M195" s="52"/>
      <c r="N195" s="52"/>
      <c r="O195" s="52"/>
      <c r="P195" s="52"/>
    </row>
    <row r="196" ht="15.75" customHeight="1">
      <c r="K196" s="52"/>
      <c r="L196" s="52"/>
      <c r="M196" s="52"/>
      <c r="N196" s="52"/>
      <c r="O196" s="52"/>
      <c r="P196" s="52"/>
    </row>
    <row r="197" ht="15.75" customHeight="1">
      <c r="K197" s="52"/>
      <c r="L197" s="52"/>
      <c r="M197" s="52"/>
      <c r="N197" s="52"/>
      <c r="O197" s="52"/>
      <c r="P197" s="52"/>
    </row>
    <row r="198" ht="15.75" customHeight="1">
      <c r="K198" s="52"/>
      <c r="L198" s="52"/>
      <c r="M198" s="52"/>
      <c r="N198" s="52"/>
      <c r="O198" s="52"/>
      <c r="P198" s="52"/>
    </row>
    <row r="199" ht="15.75" customHeight="1">
      <c r="K199" s="52"/>
      <c r="L199" s="52"/>
      <c r="M199" s="52"/>
      <c r="N199" s="52"/>
      <c r="O199" s="52"/>
      <c r="P199" s="52"/>
    </row>
    <row r="200" ht="15.75" customHeight="1">
      <c r="K200" s="52"/>
      <c r="L200" s="52"/>
      <c r="M200" s="52"/>
      <c r="N200" s="52"/>
      <c r="O200" s="52"/>
      <c r="P200" s="52"/>
    </row>
    <row r="201" ht="15.75" customHeight="1">
      <c r="K201" s="52"/>
      <c r="L201" s="52"/>
      <c r="M201" s="52"/>
      <c r="N201" s="52"/>
      <c r="O201" s="52"/>
      <c r="P201" s="52"/>
    </row>
    <row r="202" ht="15.75" customHeight="1">
      <c r="K202" s="52"/>
      <c r="L202" s="52"/>
      <c r="M202" s="52"/>
      <c r="N202" s="52"/>
      <c r="O202" s="52"/>
      <c r="P202" s="52"/>
    </row>
    <row r="203" ht="15.75" customHeight="1">
      <c r="K203" s="52"/>
      <c r="L203" s="52"/>
      <c r="M203" s="52"/>
      <c r="N203" s="52"/>
      <c r="O203" s="52"/>
      <c r="P203" s="52"/>
    </row>
    <row r="204" ht="15.75" customHeight="1">
      <c r="K204" s="52"/>
      <c r="L204" s="52"/>
      <c r="M204" s="52"/>
      <c r="N204" s="52"/>
      <c r="O204" s="52"/>
      <c r="P204" s="52"/>
    </row>
    <row r="205" ht="15.75" customHeight="1">
      <c r="K205" s="52"/>
      <c r="L205" s="52"/>
      <c r="M205" s="52"/>
      <c r="N205" s="52"/>
      <c r="O205" s="52"/>
      <c r="P205" s="52"/>
    </row>
    <row r="206" ht="15.75" customHeight="1">
      <c r="K206" s="52"/>
      <c r="L206" s="52"/>
      <c r="M206" s="52"/>
      <c r="N206" s="52"/>
      <c r="O206" s="52"/>
      <c r="P206" s="52"/>
    </row>
    <row r="207" ht="15.75" customHeight="1">
      <c r="K207" s="52"/>
      <c r="L207" s="52"/>
      <c r="M207" s="52"/>
      <c r="N207" s="52"/>
      <c r="O207" s="52"/>
      <c r="P207" s="52"/>
    </row>
    <row r="208" ht="15.75" customHeight="1">
      <c r="K208" s="52"/>
      <c r="L208" s="52"/>
      <c r="M208" s="52"/>
      <c r="N208" s="52"/>
      <c r="O208" s="52"/>
      <c r="P208" s="52"/>
    </row>
    <row r="209" ht="15.75" customHeight="1">
      <c r="K209" s="52"/>
      <c r="L209" s="52"/>
      <c r="M209" s="52"/>
      <c r="N209" s="52"/>
      <c r="O209" s="52"/>
      <c r="P209" s="52"/>
    </row>
    <row r="210" ht="15.75" customHeight="1">
      <c r="K210" s="52"/>
      <c r="L210" s="52"/>
      <c r="M210" s="52"/>
      <c r="N210" s="52"/>
      <c r="O210" s="52"/>
      <c r="P210" s="52"/>
    </row>
    <row r="211" ht="15.75" customHeight="1">
      <c r="K211" s="52"/>
      <c r="L211" s="52"/>
      <c r="M211" s="52"/>
      <c r="N211" s="52"/>
      <c r="O211" s="52"/>
      <c r="P211" s="52"/>
    </row>
    <row r="212" ht="15.75" customHeight="1">
      <c r="K212" s="52"/>
      <c r="L212" s="52"/>
      <c r="M212" s="52"/>
      <c r="N212" s="52"/>
      <c r="O212" s="52"/>
      <c r="P212" s="52"/>
    </row>
    <row r="213" ht="15.75" customHeight="1">
      <c r="K213" s="52"/>
      <c r="L213" s="52"/>
      <c r="M213" s="52"/>
      <c r="N213" s="52"/>
      <c r="O213" s="52"/>
      <c r="P213" s="52"/>
    </row>
    <row r="214" ht="15.75" customHeight="1">
      <c r="K214" s="52"/>
      <c r="L214" s="52"/>
      <c r="M214" s="52"/>
      <c r="N214" s="52"/>
      <c r="O214" s="52"/>
      <c r="P214" s="52"/>
    </row>
    <row r="215" ht="15.75" customHeight="1">
      <c r="K215" s="52"/>
      <c r="L215" s="52"/>
      <c r="M215" s="52"/>
      <c r="N215" s="52"/>
      <c r="O215" s="52"/>
      <c r="P215" s="52"/>
    </row>
    <row r="216" ht="15.75" customHeight="1">
      <c r="K216" s="52"/>
      <c r="L216" s="52"/>
      <c r="M216" s="52"/>
      <c r="N216" s="52"/>
      <c r="O216" s="52"/>
      <c r="P216" s="52"/>
    </row>
    <row r="217" ht="15.75" customHeight="1">
      <c r="K217" s="52"/>
      <c r="L217" s="52"/>
      <c r="M217" s="52"/>
      <c r="N217" s="52"/>
      <c r="O217" s="52"/>
      <c r="P217" s="52"/>
    </row>
    <row r="218" ht="15.75" customHeight="1">
      <c r="K218" s="52"/>
      <c r="L218" s="52"/>
      <c r="M218" s="52"/>
      <c r="N218" s="52"/>
      <c r="O218" s="52"/>
      <c r="P218" s="52"/>
    </row>
    <row r="219" ht="15.75" customHeight="1">
      <c r="K219" s="52"/>
      <c r="L219" s="52"/>
      <c r="M219" s="52"/>
      <c r="N219" s="52"/>
      <c r="O219" s="52"/>
      <c r="P219" s="52"/>
    </row>
    <row r="220" ht="15.75" customHeight="1">
      <c r="K220" s="52"/>
      <c r="L220" s="52"/>
      <c r="M220" s="52"/>
      <c r="N220" s="52"/>
      <c r="O220" s="52"/>
      <c r="P220" s="52"/>
    </row>
    <row r="221" ht="15.75" customHeight="1">
      <c r="K221" s="52"/>
      <c r="L221" s="52"/>
      <c r="M221" s="52"/>
      <c r="N221" s="52"/>
      <c r="O221" s="52"/>
      <c r="P221" s="52"/>
    </row>
    <row r="222" ht="15.75" customHeight="1">
      <c r="K222" s="52"/>
      <c r="L222" s="52"/>
      <c r="M222" s="52"/>
      <c r="N222" s="52"/>
      <c r="O222" s="52"/>
      <c r="P222" s="52"/>
    </row>
    <row r="223" ht="15.75" customHeight="1">
      <c r="K223" s="52"/>
      <c r="L223" s="52"/>
      <c r="M223" s="52"/>
      <c r="N223" s="52"/>
      <c r="O223" s="52"/>
      <c r="P223" s="52"/>
    </row>
    <row r="224" ht="15.75" customHeight="1">
      <c r="K224" s="52"/>
      <c r="L224" s="52"/>
      <c r="M224" s="52"/>
      <c r="N224" s="52"/>
      <c r="O224" s="52"/>
      <c r="P224" s="52"/>
    </row>
    <row r="225" ht="15.75" customHeight="1">
      <c r="K225" s="52"/>
      <c r="L225" s="52"/>
      <c r="M225" s="52"/>
      <c r="N225" s="52"/>
      <c r="O225" s="52"/>
      <c r="P225" s="52"/>
    </row>
    <row r="226" ht="15.75" customHeight="1">
      <c r="K226" s="52"/>
      <c r="L226" s="52"/>
      <c r="M226" s="52"/>
      <c r="N226" s="52"/>
      <c r="O226" s="52"/>
      <c r="P226" s="52"/>
    </row>
    <row r="227" ht="15.75" customHeight="1">
      <c r="K227" s="52"/>
      <c r="L227" s="52"/>
      <c r="M227" s="52"/>
      <c r="N227" s="52"/>
      <c r="O227" s="52"/>
      <c r="P227" s="52"/>
    </row>
    <row r="228" ht="15.75" customHeight="1">
      <c r="K228" s="52"/>
      <c r="L228" s="52"/>
      <c r="M228" s="52"/>
      <c r="N228" s="52"/>
      <c r="O228" s="52"/>
      <c r="P228" s="52"/>
    </row>
    <row r="229" ht="15.75" customHeight="1">
      <c r="K229" s="52"/>
      <c r="L229" s="52"/>
      <c r="M229" s="52"/>
      <c r="N229" s="52"/>
      <c r="O229" s="52"/>
      <c r="P229" s="52"/>
    </row>
    <row r="230" ht="15.75" customHeight="1">
      <c r="K230" s="52"/>
      <c r="L230" s="52"/>
      <c r="M230" s="52"/>
      <c r="N230" s="52"/>
      <c r="O230" s="52"/>
      <c r="P230" s="52"/>
    </row>
    <row r="231" ht="15.75" customHeight="1">
      <c r="K231" s="52"/>
      <c r="L231" s="52"/>
      <c r="M231" s="52"/>
      <c r="N231" s="52"/>
      <c r="O231" s="52"/>
      <c r="P231" s="52"/>
    </row>
    <row r="232" ht="15.75" customHeight="1">
      <c r="K232" s="52"/>
      <c r="L232" s="52"/>
      <c r="M232" s="52"/>
      <c r="N232" s="52"/>
      <c r="O232" s="52"/>
      <c r="P232" s="52"/>
    </row>
    <row r="233" ht="15.75" customHeight="1">
      <c r="K233" s="52"/>
      <c r="L233" s="52"/>
      <c r="M233" s="52"/>
      <c r="N233" s="52"/>
      <c r="O233" s="52"/>
      <c r="P233" s="52"/>
    </row>
    <row r="234" ht="15.75" customHeight="1">
      <c r="K234" s="52"/>
      <c r="L234" s="52"/>
      <c r="M234" s="52"/>
      <c r="N234" s="52"/>
      <c r="O234" s="52"/>
      <c r="P234" s="52"/>
    </row>
    <row r="235" ht="15.75" customHeight="1">
      <c r="K235" s="52"/>
      <c r="L235" s="52"/>
      <c r="M235" s="52"/>
      <c r="N235" s="52"/>
      <c r="O235" s="52"/>
      <c r="P235" s="52"/>
    </row>
    <row r="236" ht="15.75" customHeight="1">
      <c r="K236" s="52"/>
      <c r="L236" s="52"/>
      <c r="M236" s="52"/>
      <c r="N236" s="52"/>
      <c r="O236" s="52"/>
      <c r="P236" s="52"/>
    </row>
    <row r="237" ht="15.75" customHeight="1">
      <c r="K237" s="52"/>
      <c r="L237" s="52"/>
      <c r="M237" s="52"/>
      <c r="N237" s="52"/>
      <c r="O237" s="52"/>
      <c r="P237" s="52"/>
    </row>
    <row r="238" ht="15.75" customHeight="1">
      <c r="K238" s="52"/>
      <c r="L238" s="52"/>
      <c r="M238" s="52"/>
      <c r="N238" s="52"/>
      <c r="O238" s="52"/>
      <c r="P238" s="52"/>
    </row>
    <row r="239" ht="15.75" customHeight="1">
      <c r="K239" s="52"/>
      <c r="L239" s="52"/>
      <c r="M239" s="52"/>
      <c r="N239" s="52"/>
      <c r="O239" s="52"/>
      <c r="P239" s="52"/>
    </row>
    <row r="240" ht="15.75" customHeight="1">
      <c r="K240" s="52"/>
      <c r="L240" s="52"/>
      <c r="M240" s="52"/>
      <c r="N240" s="52"/>
      <c r="O240" s="52"/>
      <c r="P240" s="52"/>
    </row>
    <row r="241" ht="15.75" customHeight="1">
      <c r="K241" s="52"/>
      <c r="L241" s="52"/>
      <c r="M241" s="52"/>
      <c r="N241" s="52"/>
      <c r="O241" s="52"/>
      <c r="P241" s="52"/>
    </row>
    <row r="242" ht="15.75" customHeight="1">
      <c r="K242" s="52"/>
      <c r="L242" s="52"/>
      <c r="M242" s="52"/>
      <c r="N242" s="52"/>
      <c r="O242" s="52"/>
      <c r="P242" s="52"/>
    </row>
    <row r="243" ht="15.75" customHeight="1">
      <c r="K243" s="52"/>
      <c r="L243" s="52"/>
      <c r="M243" s="52"/>
      <c r="N243" s="52"/>
      <c r="O243" s="52"/>
      <c r="P243" s="52"/>
    </row>
    <row r="244" ht="15.75" customHeight="1">
      <c r="K244" s="52"/>
      <c r="L244" s="52"/>
      <c r="M244" s="52"/>
      <c r="N244" s="52"/>
      <c r="O244" s="52"/>
      <c r="P244" s="52"/>
    </row>
    <row r="245" ht="15.75" customHeight="1">
      <c r="K245" s="52"/>
      <c r="L245" s="52"/>
      <c r="M245" s="52"/>
      <c r="N245" s="52"/>
      <c r="O245" s="52"/>
      <c r="P245" s="52"/>
    </row>
    <row r="246" ht="15.75" customHeight="1">
      <c r="K246" s="52"/>
      <c r="L246" s="52"/>
      <c r="M246" s="52"/>
      <c r="N246" s="52"/>
      <c r="O246" s="52"/>
      <c r="P246" s="52"/>
    </row>
    <row r="247" ht="15.75" customHeight="1">
      <c r="K247" s="52"/>
      <c r="L247" s="52"/>
      <c r="M247" s="52"/>
      <c r="N247" s="52"/>
      <c r="O247" s="52"/>
      <c r="P247" s="52"/>
    </row>
    <row r="248" ht="15.75" customHeight="1">
      <c r="K248" s="52"/>
      <c r="L248" s="52"/>
      <c r="M248" s="52"/>
      <c r="N248" s="52"/>
      <c r="O248" s="52"/>
      <c r="P248" s="52"/>
    </row>
    <row r="249" ht="15.75" customHeight="1">
      <c r="K249" s="52"/>
      <c r="L249" s="52"/>
      <c r="M249" s="52"/>
      <c r="N249" s="52"/>
      <c r="O249" s="52"/>
      <c r="P249" s="52"/>
    </row>
    <row r="250" ht="15.75" customHeight="1">
      <c r="K250" s="52"/>
      <c r="L250" s="52"/>
      <c r="M250" s="52"/>
      <c r="N250" s="52"/>
      <c r="O250" s="52"/>
      <c r="P250" s="52"/>
    </row>
    <row r="251" ht="15.75" customHeight="1">
      <c r="K251" s="52"/>
      <c r="L251" s="52"/>
      <c r="M251" s="52"/>
      <c r="N251" s="52"/>
      <c r="O251" s="52"/>
      <c r="P251" s="52"/>
    </row>
    <row r="252" ht="15.75" customHeight="1">
      <c r="K252" s="52"/>
      <c r="L252" s="52"/>
      <c r="M252" s="52"/>
      <c r="N252" s="52"/>
      <c r="O252" s="52"/>
      <c r="P252" s="52"/>
    </row>
    <row r="253" ht="15.75" customHeight="1">
      <c r="K253" s="52"/>
      <c r="L253" s="52"/>
      <c r="M253" s="52"/>
      <c r="N253" s="52"/>
      <c r="O253" s="52"/>
      <c r="P253" s="52"/>
    </row>
    <row r="254" ht="15.75" customHeight="1">
      <c r="K254" s="52"/>
      <c r="L254" s="52"/>
      <c r="M254" s="52"/>
      <c r="N254" s="52"/>
      <c r="O254" s="52"/>
      <c r="P254" s="52"/>
    </row>
    <row r="255" ht="15.75" customHeight="1">
      <c r="K255" s="52"/>
      <c r="L255" s="52"/>
      <c r="M255" s="52"/>
      <c r="N255" s="52"/>
      <c r="O255" s="52"/>
      <c r="P255" s="52"/>
    </row>
    <row r="256" ht="15.75" customHeight="1">
      <c r="K256" s="52"/>
      <c r="L256" s="52"/>
      <c r="M256" s="52"/>
      <c r="N256" s="52"/>
      <c r="O256" s="52"/>
      <c r="P256" s="52"/>
    </row>
    <row r="257" ht="15.75" customHeight="1">
      <c r="K257" s="52"/>
      <c r="L257" s="52"/>
      <c r="M257" s="52"/>
      <c r="N257" s="52"/>
      <c r="O257" s="52"/>
      <c r="P257" s="52"/>
    </row>
    <row r="258" ht="15.75" customHeight="1">
      <c r="K258" s="52"/>
      <c r="L258" s="52"/>
      <c r="M258" s="52"/>
      <c r="N258" s="52"/>
      <c r="O258" s="52"/>
      <c r="P258" s="52"/>
    </row>
    <row r="259" ht="15.75" customHeight="1">
      <c r="K259" s="52"/>
      <c r="L259" s="52"/>
      <c r="M259" s="52"/>
      <c r="N259" s="52"/>
      <c r="O259" s="52"/>
      <c r="P259" s="52"/>
    </row>
    <row r="260" ht="15.75" customHeight="1">
      <c r="K260" s="52"/>
      <c r="L260" s="52"/>
      <c r="M260" s="52"/>
      <c r="N260" s="52"/>
      <c r="O260" s="52"/>
      <c r="P260" s="52"/>
    </row>
    <row r="261" ht="15.75" customHeight="1">
      <c r="K261" s="52"/>
      <c r="L261" s="52"/>
      <c r="M261" s="52"/>
      <c r="N261" s="52"/>
      <c r="O261" s="52"/>
      <c r="P261" s="52"/>
    </row>
    <row r="262" ht="15.75" customHeight="1">
      <c r="K262" s="52"/>
      <c r="L262" s="52"/>
      <c r="M262" s="52"/>
      <c r="N262" s="52"/>
      <c r="O262" s="52"/>
      <c r="P262" s="52"/>
    </row>
    <row r="263" ht="15.75" customHeight="1">
      <c r="K263" s="52"/>
      <c r="L263" s="52"/>
      <c r="M263" s="52"/>
      <c r="N263" s="52"/>
      <c r="O263" s="52"/>
      <c r="P263" s="52"/>
    </row>
    <row r="264" ht="15.75" customHeight="1">
      <c r="K264" s="52"/>
      <c r="L264" s="52"/>
      <c r="M264" s="52"/>
      <c r="N264" s="52"/>
      <c r="O264" s="52"/>
      <c r="P264" s="52"/>
    </row>
    <row r="265" ht="15.75" customHeight="1">
      <c r="K265" s="52"/>
      <c r="L265" s="52"/>
      <c r="M265" s="52"/>
      <c r="N265" s="52"/>
      <c r="O265" s="52"/>
      <c r="P265" s="52"/>
    </row>
    <row r="266" ht="15.75" customHeight="1">
      <c r="K266" s="52"/>
      <c r="L266" s="52"/>
      <c r="M266" s="52"/>
      <c r="N266" s="52"/>
      <c r="O266" s="52"/>
      <c r="P266" s="52"/>
    </row>
    <row r="267" ht="15.75" customHeight="1">
      <c r="K267" s="52"/>
      <c r="L267" s="52"/>
      <c r="M267" s="52"/>
      <c r="N267" s="52"/>
      <c r="O267" s="52"/>
      <c r="P267" s="52"/>
    </row>
    <row r="268" ht="15.75" customHeight="1">
      <c r="K268" s="52"/>
      <c r="L268" s="52"/>
      <c r="M268" s="52"/>
      <c r="N268" s="52"/>
      <c r="O268" s="52"/>
      <c r="P268" s="52"/>
    </row>
    <row r="269" ht="15.75" customHeight="1">
      <c r="K269" s="52"/>
      <c r="L269" s="52"/>
      <c r="M269" s="52"/>
      <c r="N269" s="52"/>
      <c r="O269" s="52"/>
      <c r="P269" s="52"/>
    </row>
    <row r="270" ht="15.75" customHeight="1">
      <c r="K270" s="52"/>
      <c r="L270" s="52"/>
      <c r="M270" s="52"/>
      <c r="N270" s="52"/>
      <c r="O270" s="52"/>
      <c r="P270" s="52"/>
    </row>
    <row r="271" ht="15.75" customHeight="1">
      <c r="K271" s="52"/>
      <c r="L271" s="52"/>
      <c r="M271" s="52"/>
      <c r="N271" s="52"/>
      <c r="O271" s="52"/>
      <c r="P271" s="52"/>
    </row>
    <row r="272" ht="15.75" customHeight="1">
      <c r="K272" s="52"/>
      <c r="L272" s="52"/>
      <c r="M272" s="52"/>
      <c r="N272" s="52"/>
      <c r="O272" s="52"/>
      <c r="P272" s="52"/>
    </row>
    <row r="273" ht="15.75" customHeight="1">
      <c r="K273" s="52"/>
      <c r="L273" s="52"/>
      <c r="M273" s="52"/>
      <c r="N273" s="52"/>
      <c r="O273" s="52"/>
      <c r="P273" s="52"/>
    </row>
    <row r="274" ht="15.75" customHeight="1">
      <c r="K274" s="52"/>
      <c r="L274" s="52"/>
      <c r="M274" s="52"/>
      <c r="N274" s="52"/>
      <c r="O274" s="52"/>
      <c r="P274" s="52"/>
    </row>
    <row r="275" ht="15.75" customHeight="1">
      <c r="K275" s="52"/>
      <c r="L275" s="52"/>
      <c r="M275" s="52"/>
      <c r="N275" s="52"/>
      <c r="O275" s="52"/>
      <c r="P275" s="52"/>
    </row>
    <row r="276" ht="15.75" customHeight="1">
      <c r="K276" s="52"/>
      <c r="L276" s="52"/>
      <c r="M276" s="52"/>
      <c r="N276" s="52"/>
      <c r="O276" s="52"/>
      <c r="P276" s="52"/>
    </row>
    <row r="277" ht="15.75" customHeight="1">
      <c r="K277" s="52"/>
      <c r="L277" s="52"/>
      <c r="M277" s="52"/>
      <c r="N277" s="52"/>
      <c r="O277" s="52"/>
      <c r="P277" s="52"/>
    </row>
    <row r="278" ht="15.75" customHeight="1">
      <c r="K278" s="52"/>
      <c r="L278" s="52"/>
      <c r="M278" s="52"/>
      <c r="N278" s="52"/>
      <c r="O278" s="52"/>
      <c r="P278" s="52"/>
    </row>
    <row r="279" ht="15.75" customHeight="1">
      <c r="K279" s="52"/>
      <c r="L279" s="52"/>
      <c r="M279" s="52"/>
      <c r="N279" s="52"/>
      <c r="O279" s="52"/>
      <c r="P279" s="52"/>
    </row>
    <row r="280" ht="15.75" customHeight="1">
      <c r="K280" s="52"/>
      <c r="L280" s="52"/>
      <c r="M280" s="52"/>
      <c r="N280" s="52"/>
      <c r="O280" s="52"/>
      <c r="P280" s="52"/>
    </row>
    <row r="281" ht="15.75" customHeight="1">
      <c r="K281" s="52"/>
      <c r="L281" s="52"/>
      <c r="M281" s="52"/>
      <c r="N281" s="52"/>
      <c r="O281" s="52"/>
      <c r="P281" s="52"/>
    </row>
    <row r="282" ht="15.75" customHeight="1">
      <c r="K282" s="52"/>
      <c r="L282" s="52"/>
      <c r="M282" s="52"/>
      <c r="N282" s="52"/>
      <c r="O282" s="52"/>
      <c r="P282" s="52"/>
    </row>
    <row r="283" ht="15.75" customHeight="1">
      <c r="K283" s="52"/>
      <c r="L283" s="52"/>
      <c r="M283" s="52"/>
      <c r="N283" s="52"/>
      <c r="O283" s="52"/>
      <c r="P283" s="52"/>
    </row>
    <row r="284" ht="15.75" customHeight="1">
      <c r="K284" s="52"/>
      <c r="L284" s="52"/>
      <c r="M284" s="52"/>
      <c r="N284" s="52"/>
      <c r="O284" s="52"/>
      <c r="P284" s="52"/>
    </row>
    <row r="285" ht="15.75" customHeight="1">
      <c r="K285" s="52"/>
      <c r="L285" s="52"/>
      <c r="M285" s="52"/>
      <c r="N285" s="52"/>
      <c r="O285" s="52"/>
      <c r="P285" s="52"/>
    </row>
    <row r="286" ht="15.75" customHeight="1">
      <c r="K286" s="52"/>
      <c r="L286" s="52"/>
      <c r="M286" s="52"/>
      <c r="N286" s="52"/>
      <c r="O286" s="52"/>
      <c r="P286" s="52"/>
    </row>
    <row r="287" ht="15.75" customHeight="1">
      <c r="K287" s="52"/>
      <c r="L287" s="52"/>
      <c r="M287" s="52"/>
      <c r="N287" s="52"/>
      <c r="O287" s="52"/>
      <c r="P287" s="52"/>
    </row>
    <row r="288" ht="15.75" customHeight="1">
      <c r="K288" s="52"/>
      <c r="L288" s="52"/>
      <c r="M288" s="52"/>
      <c r="N288" s="52"/>
      <c r="O288" s="52"/>
      <c r="P288" s="52"/>
    </row>
    <row r="289" ht="15.75" customHeight="1">
      <c r="K289" s="52"/>
      <c r="L289" s="52"/>
      <c r="M289" s="52"/>
      <c r="N289" s="52"/>
      <c r="O289" s="52"/>
      <c r="P289" s="52"/>
    </row>
    <row r="290" ht="15.75" customHeight="1">
      <c r="K290" s="52"/>
      <c r="L290" s="52"/>
      <c r="M290" s="52"/>
      <c r="N290" s="52"/>
      <c r="O290" s="52"/>
      <c r="P290" s="52"/>
    </row>
    <row r="291" ht="15.75" customHeight="1">
      <c r="K291" s="52"/>
      <c r="L291" s="52"/>
      <c r="M291" s="52"/>
      <c r="N291" s="52"/>
      <c r="O291" s="52"/>
      <c r="P291" s="52"/>
    </row>
    <row r="292" ht="15.75" customHeight="1">
      <c r="K292" s="52"/>
      <c r="L292" s="52"/>
      <c r="M292" s="52"/>
      <c r="N292" s="52"/>
      <c r="O292" s="52"/>
      <c r="P292" s="52"/>
    </row>
    <row r="293" ht="15.75" customHeight="1">
      <c r="K293" s="52"/>
      <c r="L293" s="52"/>
      <c r="M293" s="52"/>
      <c r="N293" s="52"/>
      <c r="O293" s="52"/>
      <c r="P293" s="52"/>
    </row>
    <row r="294" ht="15.75" customHeight="1">
      <c r="K294" s="52"/>
      <c r="L294" s="52"/>
      <c r="M294" s="52"/>
      <c r="N294" s="52"/>
      <c r="O294" s="52"/>
      <c r="P294" s="52"/>
    </row>
    <row r="295" ht="15.75" customHeight="1">
      <c r="K295" s="52"/>
      <c r="L295" s="52"/>
      <c r="M295" s="52"/>
      <c r="N295" s="52"/>
      <c r="O295" s="52"/>
      <c r="P295" s="52"/>
    </row>
    <row r="296" ht="15.75" customHeight="1">
      <c r="K296" s="52"/>
      <c r="L296" s="52"/>
      <c r="M296" s="52"/>
      <c r="N296" s="52"/>
      <c r="O296" s="52"/>
      <c r="P296" s="52"/>
    </row>
    <row r="297" ht="15.75" customHeight="1">
      <c r="K297" s="52"/>
      <c r="L297" s="52"/>
      <c r="M297" s="52"/>
      <c r="N297" s="52"/>
      <c r="O297" s="52"/>
      <c r="P297" s="52"/>
    </row>
    <row r="298" ht="15.75" customHeight="1">
      <c r="K298" s="52"/>
      <c r="L298" s="52"/>
      <c r="M298" s="52"/>
      <c r="N298" s="52"/>
      <c r="O298" s="52"/>
      <c r="P298" s="52"/>
    </row>
    <row r="299" ht="15.75" customHeight="1">
      <c r="K299" s="52"/>
      <c r="L299" s="52"/>
      <c r="M299" s="52"/>
      <c r="N299" s="52"/>
      <c r="O299" s="52"/>
      <c r="P299" s="52"/>
    </row>
    <row r="300" ht="15.75" customHeight="1">
      <c r="K300" s="52"/>
      <c r="L300" s="52"/>
      <c r="M300" s="52"/>
      <c r="N300" s="52"/>
      <c r="O300" s="52"/>
      <c r="P300" s="52"/>
    </row>
    <row r="301" ht="15.75" customHeight="1">
      <c r="K301" s="52"/>
      <c r="L301" s="52"/>
      <c r="M301" s="52"/>
      <c r="N301" s="52"/>
      <c r="O301" s="52"/>
      <c r="P301" s="52"/>
    </row>
    <row r="302" ht="15.75" customHeight="1">
      <c r="K302" s="52"/>
      <c r="L302" s="52"/>
      <c r="M302" s="52"/>
      <c r="N302" s="52"/>
      <c r="O302" s="52"/>
      <c r="P302" s="52"/>
    </row>
    <row r="303" ht="15.75" customHeight="1">
      <c r="K303" s="52"/>
      <c r="L303" s="52"/>
      <c r="M303" s="52"/>
      <c r="N303" s="52"/>
      <c r="O303" s="52"/>
      <c r="P303" s="52"/>
    </row>
    <row r="304" ht="15.75" customHeight="1">
      <c r="K304" s="52"/>
      <c r="L304" s="52"/>
      <c r="M304" s="52"/>
      <c r="N304" s="52"/>
      <c r="O304" s="52"/>
      <c r="P304" s="52"/>
    </row>
    <row r="305" ht="15.75" customHeight="1">
      <c r="K305" s="52"/>
      <c r="L305" s="52"/>
      <c r="M305" s="52"/>
      <c r="N305" s="52"/>
      <c r="O305" s="52"/>
      <c r="P305" s="52"/>
    </row>
    <row r="306" ht="15.75" customHeight="1">
      <c r="K306" s="52"/>
      <c r="L306" s="52"/>
      <c r="M306" s="52"/>
      <c r="N306" s="52"/>
      <c r="O306" s="52"/>
      <c r="P306" s="52"/>
    </row>
    <row r="307" ht="15.75" customHeight="1">
      <c r="K307" s="52"/>
      <c r="L307" s="52"/>
      <c r="M307" s="52"/>
      <c r="N307" s="52"/>
      <c r="O307" s="52"/>
      <c r="P307" s="52"/>
    </row>
    <row r="308" ht="15.75" customHeight="1">
      <c r="K308" s="52"/>
      <c r="L308" s="52"/>
      <c r="M308" s="52"/>
      <c r="N308" s="52"/>
      <c r="O308" s="52"/>
      <c r="P308" s="52"/>
    </row>
    <row r="309" ht="15.75" customHeight="1">
      <c r="K309" s="52"/>
      <c r="L309" s="52"/>
      <c r="M309" s="52"/>
      <c r="N309" s="52"/>
      <c r="O309" s="52"/>
      <c r="P309" s="52"/>
    </row>
    <row r="310" ht="15.75" customHeight="1">
      <c r="K310" s="52"/>
      <c r="L310" s="52"/>
      <c r="M310" s="52"/>
      <c r="N310" s="52"/>
      <c r="O310" s="52"/>
      <c r="P310" s="52"/>
    </row>
    <row r="311" ht="15.75" customHeight="1">
      <c r="K311" s="52"/>
      <c r="L311" s="52"/>
      <c r="M311" s="52"/>
      <c r="N311" s="52"/>
      <c r="O311" s="52"/>
      <c r="P311" s="52"/>
    </row>
    <row r="312" ht="15.75" customHeight="1">
      <c r="K312" s="52"/>
      <c r="L312" s="52"/>
      <c r="M312" s="52"/>
      <c r="N312" s="52"/>
      <c r="O312" s="52"/>
      <c r="P312" s="52"/>
    </row>
    <row r="313" ht="15.75" customHeight="1">
      <c r="K313" s="52"/>
      <c r="L313" s="52"/>
      <c r="M313" s="52"/>
      <c r="N313" s="52"/>
      <c r="O313" s="52"/>
      <c r="P313" s="52"/>
    </row>
    <row r="314" ht="15.75" customHeight="1">
      <c r="K314" s="52"/>
      <c r="L314" s="52"/>
      <c r="M314" s="52"/>
      <c r="N314" s="52"/>
      <c r="O314" s="52"/>
      <c r="P314" s="52"/>
    </row>
    <row r="315" ht="15.75" customHeight="1">
      <c r="K315" s="52"/>
      <c r="L315" s="52"/>
      <c r="M315" s="52"/>
      <c r="N315" s="52"/>
      <c r="O315" s="52"/>
      <c r="P315" s="52"/>
    </row>
    <row r="316" ht="15.75" customHeight="1">
      <c r="K316" s="52"/>
      <c r="L316" s="52"/>
      <c r="M316" s="52"/>
      <c r="N316" s="52"/>
      <c r="O316" s="52"/>
      <c r="P316" s="52"/>
    </row>
    <row r="317" ht="15.75" customHeight="1">
      <c r="K317" s="52"/>
      <c r="L317" s="52"/>
      <c r="M317" s="52"/>
      <c r="N317" s="52"/>
      <c r="O317" s="52"/>
      <c r="P317" s="52"/>
    </row>
    <row r="318" ht="15.75" customHeight="1">
      <c r="K318" s="52"/>
      <c r="L318" s="52"/>
      <c r="M318" s="52"/>
      <c r="N318" s="52"/>
      <c r="O318" s="52"/>
      <c r="P318" s="52"/>
    </row>
    <row r="319" ht="15.75" customHeight="1">
      <c r="K319" s="52"/>
      <c r="L319" s="52"/>
      <c r="M319" s="52"/>
      <c r="N319" s="52"/>
      <c r="O319" s="52"/>
      <c r="P319" s="52"/>
    </row>
    <row r="320" ht="15.75" customHeight="1">
      <c r="K320" s="52"/>
      <c r="L320" s="52"/>
      <c r="M320" s="52"/>
      <c r="N320" s="52"/>
      <c r="O320" s="52"/>
      <c r="P320" s="52"/>
    </row>
    <row r="321" ht="15.75" customHeight="1">
      <c r="K321" s="52"/>
      <c r="L321" s="52"/>
      <c r="M321" s="52"/>
      <c r="N321" s="52"/>
      <c r="O321" s="52"/>
      <c r="P321" s="52"/>
    </row>
    <row r="322" ht="15.75" customHeight="1">
      <c r="K322" s="52"/>
      <c r="L322" s="52"/>
      <c r="M322" s="52"/>
      <c r="N322" s="52"/>
      <c r="O322" s="52"/>
      <c r="P322" s="52"/>
    </row>
    <row r="323" ht="15.75" customHeight="1">
      <c r="K323" s="52"/>
      <c r="L323" s="52"/>
      <c r="M323" s="52"/>
      <c r="N323" s="52"/>
      <c r="O323" s="52"/>
      <c r="P323" s="52"/>
    </row>
    <row r="324" ht="15.75" customHeight="1">
      <c r="K324" s="52"/>
      <c r="L324" s="52"/>
      <c r="M324" s="52"/>
      <c r="N324" s="52"/>
      <c r="O324" s="52"/>
      <c r="P324" s="52"/>
    </row>
    <row r="325" ht="15.75" customHeight="1">
      <c r="K325" s="52"/>
      <c r="L325" s="52"/>
      <c r="M325" s="52"/>
      <c r="N325" s="52"/>
      <c r="O325" s="52"/>
      <c r="P325" s="52"/>
    </row>
    <row r="326" ht="15.75" customHeight="1">
      <c r="K326" s="52"/>
      <c r="L326" s="52"/>
      <c r="M326" s="52"/>
      <c r="N326" s="52"/>
      <c r="O326" s="52"/>
      <c r="P326" s="52"/>
    </row>
    <row r="327" ht="15.75" customHeight="1">
      <c r="K327" s="52"/>
      <c r="L327" s="52"/>
      <c r="M327" s="52"/>
      <c r="N327" s="52"/>
      <c r="O327" s="52"/>
      <c r="P327" s="52"/>
    </row>
    <row r="328" ht="15.75" customHeight="1">
      <c r="K328" s="52"/>
      <c r="L328" s="52"/>
      <c r="M328" s="52"/>
      <c r="N328" s="52"/>
      <c r="O328" s="52"/>
      <c r="P328" s="52"/>
    </row>
    <row r="329" ht="15.75" customHeight="1">
      <c r="K329" s="52"/>
      <c r="L329" s="52"/>
      <c r="M329" s="52"/>
      <c r="N329" s="52"/>
      <c r="O329" s="52"/>
      <c r="P329" s="52"/>
    </row>
    <row r="330" ht="15.75" customHeight="1">
      <c r="K330" s="52"/>
      <c r="L330" s="52"/>
      <c r="M330" s="52"/>
      <c r="N330" s="52"/>
      <c r="O330" s="52"/>
      <c r="P330" s="52"/>
    </row>
    <row r="331" ht="15.75" customHeight="1">
      <c r="K331" s="52"/>
      <c r="L331" s="52"/>
      <c r="M331" s="52"/>
      <c r="N331" s="52"/>
      <c r="O331" s="52"/>
      <c r="P331" s="52"/>
    </row>
    <row r="332" ht="15.75" customHeight="1">
      <c r="K332" s="52"/>
      <c r="L332" s="52"/>
      <c r="M332" s="52"/>
      <c r="N332" s="52"/>
      <c r="O332" s="52"/>
      <c r="P332" s="52"/>
    </row>
    <row r="333" ht="15.75" customHeight="1">
      <c r="K333" s="52"/>
      <c r="L333" s="52"/>
      <c r="M333" s="52"/>
      <c r="N333" s="52"/>
      <c r="O333" s="52"/>
      <c r="P333" s="52"/>
    </row>
    <row r="334" ht="15.75" customHeight="1">
      <c r="K334" s="52"/>
      <c r="L334" s="52"/>
      <c r="M334" s="52"/>
      <c r="N334" s="52"/>
      <c r="O334" s="52"/>
      <c r="P334" s="52"/>
    </row>
    <row r="335" ht="15.75" customHeight="1">
      <c r="K335" s="52"/>
      <c r="L335" s="52"/>
      <c r="M335" s="52"/>
      <c r="N335" s="52"/>
      <c r="O335" s="52"/>
      <c r="P335" s="52"/>
    </row>
    <row r="336" ht="15.75" customHeight="1">
      <c r="K336" s="52"/>
      <c r="L336" s="52"/>
      <c r="M336" s="52"/>
      <c r="N336" s="52"/>
      <c r="O336" s="52"/>
      <c r="P336" s="52"/>
    </row>
    <row r="337" ht="15.75" customHeight="1">
      <c r="K337" s="52"/>
      <c r="L337" s="52"/>
      <c r="M337" s="52"/>
      <c r="N337" s="52"/>
      <c r="O337" s="52"/>
      <c r="P337" s="52"/>
    </row>
    <row r="338" ht="15.75" customHeight="1">
      <c r="K338" s="52"/>
      <c r="L338" s="52"/>
      <c r="M338" s="52"/>
      <c r="N338" s="52"/>
      <c r="O338" s="52"/>
      <c r="P338" s="52"/>
    </row>
    <row r="339" ht="15.75" customHeight="1">
      <c r="K339" s="52"/>
      <c r="L339" s="52"/>
      <c r="M339" s="52"/>
      <c r="N339" s="52"/>
      <c r="O339" s="52"/>
      <c r="P339" s="52"/>
    </row>
    <row r="340" ht="15.75" customHeight="1">
      <c r="K340" s="52"/>
      <c r="L340" s="52"/>
      <c r="M340" s="52"/>
      <c r="N340" s="52"/>
      <c r="O340" s="52"/>
      <c r="P340" s="52"/>
    </row>
    <row r="341" ht="15.75" customHeight="1">
      <c r="K341" s="52"/>
      <c r="L341" s="52"/>
      <c r="M341" s="52"/>
      <c r="N341" s="52"/>
      <c r="O341" s="52"/>
      <c r="P341" s="52"/>
    </row>
    <row r="342" ht="15.75" customHeight="1">
      <c r="K342" s="52"/>
      <c r="L342" s="52"/>
      <c r="M342" s="52"/>
      <c r="N342" s="52"/>
      <c r="O342" s="52"/>
      <c r="P342" s="52"/>
    </row>
    <row r="343" ht="15.75" customHeight="1">
      <c r="K343" s="52"/>
      <c r="L343" s="52"/>
      <c r="M343" s="52"/>
      <c r="N343" s="52"/>
      <c r="O343" s="52"/>
      <c r="P343" s="52"/>
    </row>
    <row r="344" ht="15.75" customHeight="1">
      <c r="K344" s="52"/>
      <c r="L344" s="52"/>
      <c r="M344" s="52"/>
      <c r="N344" s="52"/>
      <c r="O344" s="52"/>
      <c r="P344" s="52"/>
    </row>
    <row r="345" ht="15.75" customHeight="1">
      <c r="K345" s="52"/>
      <c r="L345" s="52"/>
      <c r="M345" s="52"/>
      <c r="N345" s="52"/>
      <c r="O345" s="52"/>
      <c r="P345" s="52"/>
    </row>
    <row r="346" ht="15.75" customHeight="1">
      <c r="K346" s="52"/>
      <c r="L346" s="52"/>
      <c r="M346" s="52"/>
      <c r="N346" s="52"/>
      <c r="O346" s="52"/>
      <c r="P346" s="52"/>
    </row>
    <row r="347" ht="15.75" customHeight="1">
      <c r="K347" s="52"/>
      <c r="L347" s="52"/>
      <c r="M347" s="52"/>
      <c r="N347" s="52"/>
      <c r="O347" s="52"/>
      <c r="P347" s="52"/>
    </row>
    <row r="348" ht="15.75" customHeight="1">
      <c r="K348" s="52"/>
      <c r="L348" s="52"/>
      <c r="M348" s="52"/>
      <c r="N348" s="52"/>
      <c r="O348" s="52"/>
      <c r="P348" s="52"/>
    </row>
    <row r="349" ht="15.75" customHeight="1">
      <c r="K349" s="52"/>
      <c r="L349" s="52"/>
      <c r="M349" s="52"/>
      <c r="N349" s="52"/>
      <c r="O349" s="52"/>
      <c r="P349" s="52"/>
    </row>
    <row r="350" ht="15.75" customHeight="1">
      <c r="K350" s="52"/>
      <c r="L350" s="52"/>
      <c r="M350" s="52"/>
      <c r="N350" s="52"/>
      <c r="O350" s="52"/>
      <c r="P350" s="52"/>
    </row>
    <row r="351" ht="15.75" customHeight="1">
      <c r="K351" s="52"/>
      <c r="L351" s="52"/>
      <c r="M351" s="52"/>
      <c r="N351" s="52"/>
      <c r="O351" s="52"/>
      <c r="P351" s="52"/>
    </row>
    <row r="352" ht="15.75" customHeight="1">
      <c r="K352" s="52"/>
      <c r="L352" s="52"/>
      <c r="M352" s="52"/>
      <c r="N352" s="52"/>
      <c r="O352" s="52"/>
      <c r="P352" s="52"/>
    </row>
    <row r="353" ht="15.75" customHeight="1">
      <c r="K353" s="52"/>
      <c r="L353" s="52"/>
      <c r="M353" s="52"/>
      <c r="N353" s="52"/>
      <c r="O353" s="52"/>
      <c r="P353" s="52"/>
    </row>
    <row r="354" ht="15.75" customHeight="1">
      <c r="K354" s="52"/>
      <c r="L354" s="52"/>
      <c r="M354" s="52"/>
      <c r="N354" s="52"/>
      <c r="O354" s="52"/>
      <c r="P354" s="52"/>
    </row>
    <row r="355" ht="15.75" customHeight="1">
      <c r="K355" s="52"/>
      <c r="L355" s="52"/>
      <c r="M355" s="52"/>
      <c r="N355" s="52"/>
      <c r="O355" s="52"/>
      <c r="P355" s="52"/>
    </row>
    <row r="356" ht="15.75" customHeight="1">
      <c r="K356" s="52"/>
      <c r="L356" s="52"/>
      <c r="M356" s="52"/>
      <c r="N356" s="52"/>
      <c r="O356" s="52"/>
      <c r="P356" s="52"/>
    </row>
    <row r="357" ht="15.75" customHeight="1">
      <c r="K357" s="52"/>
      <c r="L357" s="52"/>
      <c r="M357" s="52"/>
      <c r="N357" s="52"/>
      <c r="O357" s="52"/>
      <c r="P357" s="52"/>
    </row>
    <row r="358" ht="15.75" customHeight="1">
      <c r="K358" s="52"/>
      <c r="L358" s="52"/>
      <c r="M358" s="52"/>
      <c r="N358" s="52"/>
      <c r="O358" s="52"/>
      <c r="P358" s="52"/>
    </row>
    <row r="359" ht="15.75" customHeight="1">
      <c r="K359" s="52"/>
      <c r="L359" s="52"/>
      <c r="M359" s="52"/>
      <c r="N359" s="52"/>
      <c r="O359" s="52"/>
      <c r="P359" s="52"/>
    </row>
    <row r="360" ht="15.75" customHeight="1">
      <c r="K360" s="52"/>
      <c r="L360" s="52"/>
      <c r="M360" s="52"/>
      <c r="N360" s="52"/>
      <c r="O360" s="52"/>
      <c r="P360" s="52"/>
    </row>
    <row r="361" ht="15.75" customHeight="1">
      <c r="K361" s="52"/>
      <c r="L361" s="52"/>
      <c r="M361" s="52"/>
      <c r="N361" s="52"/>
      <c r="O361" s="52"/>
      <c r="P361" s="52"/>
    </row>
    <row r="362" ht="15.75" customHeight="1">
      <c r="K362" s="52"/>
      <c r="L362" s="52"/>
      <c r="M362" s="52"/>
      <c r="N362" s="52"/>
      <c r="O362" s="52"/>
      <c r="P362" s="52"/>
    </row>
    <row r="363" ht="15.75" customHeight="1">
      <c r="K363" s="52"/>
      <c r="L363" s="52"/>
      <c r="M363" s="52"/>
      <c r="N363" s="52"/>
      <c r="O363" s="52"/>
      <c r="P363" s="52"/>
    </row>
    <row r="364" ht="15.75" customHeight="1">
      <c r="K364" s="52"/>
      <c r="L364" s="52"/>
      <c r="M364" s="52"/>
      <c r="N364" s="52"/>
      <c r="O364" s="52"/>
      <c r="P364" s="52"/>
    </row>
    <row r="365" ht="15.75" customHeight="1">
      <c r="K365" s="52"/>
      <c r="L365" s="52"/>
      <c r="M365" s="52"/>
      <c r="N365" s="52"/>
      <c r="O365" s="52"/>
      <c r="P365" s="52"/>
    </row>
    <row r="366" ht="15.75" customHeight="1">
      <c r="K366" s="52"/>
      <c r="L366" s="52"/>
      <c r="M366" s="52"/>
      <c r="N366" s="52"/>
      <c r="O366" s="52"/>
      <c r="P366" s="52"/>
    </row>
    <row r="367" ht="15.75" customHeight="1">
      <c r="K367" s="52"/>
      <c r="L367" s="52"/>
      <c r="M367" s="52"/>
      <c r="N367" s="52"/>
      <c r="O367" s="52"/>
      <c r="P367" s="52"/>
    </row>
    <row r="368" ht="15.75" customHeight="1">
      <c r="K368" s="52"/>
      <c r="L368" s="52"/>
      <c r="M368" s="52"/>
      <c r="N368" s="52"/>
      <c r="O368" s="52"/>
      <c r="P368" s="52"/>
    </row>
    <row r="369" ht="15.75" customHeight="1">
      <c r="K369" s="52"/>
      <c r="L369" s="52"/>
      <c r="M369" s="52"/>
      <c r="N369" s="52"/>
      <c r="O369" s="52"/>
      <c r="P369" s="52"/>
    </row>
    <row r="370" ht="15.75" customHeight="1">
      <c r="K370" s="52"/>
      <c r="L370" s="52"/>
      <c r="M370" s="52"/>
      <c r="N370" s="52"/>
      <c r="O370" s="52"/>
      <c r="P370" s="52"/>
    </row>
    <row r="371" ht="15.75" customHeight="1">
      <c r="K371" s="52"/>
      <c r="L371" s="52"/>
      <c r="M371" s="52"/>
      <c r="N371" s="52"/>
      <c r="O371" s="52"/>
      <c r="P371" s="52"/>
    </row>
    <row r="372" ht="15.75" customHeight="1">
      <c r="K372" s="52"/>
      <c r="L372" s="52"/>
      <c r="M372" s="52"/>
      <c r="N372" s="52"/>
      <c r="O372" s="52"/>
      <c r="P372" s="52"/>
    </row>
    <row r="373" ht="15.75" customHeight="1">
      <c r="K373" s="52"/>
      <c r="L373" s="52"/>
      <c r="M373" s="52"/>
      <c r="N373" s="52"/>
      <c r="O373" s="52"/>
      <c r="P373" s="52"/>
    </row>
    <row r="374" ht="15.75" customHeight="1">
      <c r="K374" s="52"/>
      <c r="L374" s="52"/>
      <c r="M374" s="52"/>
      <c r="N374" s="52"/>
      <c r="O374" s="52"/>
      <c r="P374" s="52"/>
    </row>
    <row r="375" ht="15.75" customHeight="1">
      <c r="K375" s="52"/>
      <c r="L375" s="52"/>
      <c r="M375" s="52"/>
      <c r="N375" s="52"/>
      <c r="O375" s="52"/>
      <c r="P375" s="52"/>
    </row>
    <row r="376" ht="15.75" customHeight="1">
      <c r="K376" s="52"/>
      <c r="L376" s="52"/>
      <c r="M376" s="52"/>
      <c r="N376" s="52"/>
      <c r="O376" s="52"/>
      <c r="P376" s="52"/>
    </row>
    <row r="377" ht="15.75" customHeight="1">
      <c r="K377" s="52"/>
      <c r="L377" s="52"/>
      <c r="M377" s="52"/>
      <c r="N377" s="52"/>
      <c r="O377" s="52"/>
      <c r="P377" s="52"/>
    </row>
    <row r="378" ht="15.75" customHeight="1">
      <c r="K378" s="52"/>
      <c r="L378" s="52"/>
      <c r="M378" s="52"/>
      <c r="N378" s="52"/>
      <c r="O378" s="52"/>
      <c r="P378" s="52"/>
    </row>
    <row r="379" ht="15.75" customHeight="1">
      <c r="K379" s="52"/>
      <c r="L379" s="52"/>
      <c r="M379" s="52"/>
      <c r="N379" s="52"/>
      <c r="O379" s="52"/>
      <c r="P379" s="52"/>
    </row>
    <row r="380" ht="15.75" customHeight="1">
      <c r="K380" s="52"/>
      <c r="L380" s="52"/>
      <c r="M380" s="52"/>
      <c r="N380" s="52"/>
      <c r="O380" s="52"/>
      <c r="P380" s="52"/>
    </row>
    <row r="381" ht="15.75" customHeight="1">
      <c r="K381" s="52"/>
      <c r="L381" s="52"/>
      <c r="M381" s="52"/>
      <c r="N381" s="52"/>
      <c r="O381" s="52"/>
      <c r="P381" s="52"/>
    </row>
    <row r="382" ht="15.75" customHeight="1">
      <c r="K382" s="52"/>
      <c r="L382" s="52"/>
      <c r="M382" s="52"/>
      <c r="N382" s="52"/>
      <c r="O382" s="52"/>
      <c r="P382" s="52"/>
    </row>
    <row r="383" ht="15.75" customHeight="1">
      <c r="K383" s="52"/>
      <c r="L383" s="52"/>
      <c r="M383" s="52"/>
      <c r="N383" s="52"/>
      <c r="O383" s="52"/>
      <c r="P383" s="52"/>
    </row>
    <row r="384" ht="15.75" customHeight="1">
      <c r="K384" s="52"/>
      <c r="L384" s="52"/>
      <c r="M384" s="52"/>
      <c r="N384" s="52"/>
      <c r="O384" s="52"/>
      <c r="P384" s="52"/>
    </row>
    <row r="385" ht="15.75" customHeight="1">
      <c r="K385" s="52"/>
      <c r="L385" s="52"/>
      <c r="M385" s="52"/>
      <c r="N385" s="52"/>
      <c r="O385" s="52"/>
      <c r="P385" s="52"/>
    </row>
    <row r="386" ht="15.75" customHeight="1">
      <c r="K386" s="52"/>
      <c r="L386" s="52"/>
      <c r="M386" s="52"/>
      <c r="N386" s="52"/>
      <c r="O386" s="52"/>
      <c r="P386" s="52"/>
    </row>
    <row r="387" ht="15.75" customHeight="1">
      <c r="K387" s="52"/>
      <c r="L387" s="52"/>
      <c r="M387" s="52"/>
      <c r="N387" s="52"/>
      <c r="O387" s="52"/>
      <c r="P387" s="52"/>
    </row>
    <row r="388" ht="15.75" customHeight="1">
      <c r="K388" s="52"/>
      <c r="L388" s="52"/>
      <c r="M388" s="52"/>
      <c r="N388" s="52"/>
      <c r="O388" s="52"/>
      <c r="P388" s="52"/>
    </row>
    <row r="389" ht="15.75" customHeight="1">
      <c r="K389" s="52"/>
      <c r="L389" s="52"/>
      <c r="M389" s="52"/>
      <c r="N389" s="52"/>
      <c r="O389" s="52"/>
      <c r="P389" s="52"/>
    </row>
    <row r="390" ht="15.75" customHeight="1">
      <c r="K390" s="52"/>
      <c r="L390" s="52"/>
      <c r="M390" s="52"/>
      <c r="N390" s="52"/>
      <c r="O390" s="52"/>
      <c r="P390" s="52"/>
    </row>
    <row r="391" ht="15.75" customHeight="1">
      <c r="K391" s="52"/>
      <c r="L391" s="52"/>
      <c r="M391" s="52"/>
      <c r="N391" s="52"/>
      <c r="O391" s="52"/>
      <c r="P391" s="52"/>
    </row>
    <row r="392" ht="15.75" customHeight="1">
      <c r="K392" s="52"/>
      <c r="L392" s="52"/>
      <c r="M392" s="52"/>
      <c r="N392" s="52"/>
      <c r="O392" s="52"/>
      <c r="P392" s="52"/>
    </row>
    <row r="393" ht="15.75" customHeight="1">
      <c r="K393" s="52"/>
      <c r="L393" s="52"/>
      <c r="M393" s="52"/>
      <c r="N393" s="52"/>
      <c r="O393" s="52"/>
      <c r="P393" s="52"/>
    </row>
    <row r="394" ht="15.75" customHeight="1">
      <c r="K394" s="52"/>
      <c r="L394" s="52"/>
      <c r="M394" s="52"/>
      <c r="N394" s="52"/>
      <c r="O394" s="52"/>
      <c r="P394" s="52"/>
    </row>
    <row r="395" ht="15.75" customHeight="1">
      <c r="K395" s="52"/>
      <c r="L395" s="52"/>
      <c r="M395" s="52"/>
      <c r="N395" s="52"/>
      <c r="O395" s="52"/>
      <c r="P395" s="52"/>
    </row>
    <row r="396" ht="15.75" customHeight="1">
      <c r="K396" s="52"/>
      <c r="L396" s="52"/>
      <c r="M396" s="52"/>
      <c r="N396" s="52"/>
      <c r="O396" s="52"/>
      <c r="P396" s="52"/>
    </row>
    <row r="397" ht="15.75" customHeight="1">
      <c r="K397" s="52"/>
      <c r="L397" s="52"/>
      <c r="M397" s="52"/>
      <c r="N397" s="52"/>
      <c r="O397" s="52"/>
      <c r="P397" s="52"/>
    </row>
    <row r="398" ht="15.75" customHeight="1">
      <c r="K398" s="52"/>
      <c r="L398" s="52"/>
      <c r="M398" s="52"/>
      <c r="N398" s="52"/>
      <c r="O398" s="52"/>
      <c r="P398" s="52"/>
    </row>
    <row r="399" ht="15.75" customHeight="1">
      <c r="K399" s="52"/>
      <c r="L399" s="52"/>
      <c r="M399" s="52"/>
      <c r="N399" s="52"/>
      <c r="O399" s="52"/>
      <c r="P399" s="52"/>
    </row>
    <row r="400" ht="15.75" customHeight="1">
      <c r="K400" s="52"/>
      <c r="L400" s="52"/>
      <c r="M400" s="52"/>
      <c r="N400" s="52"/>
      <c r="O400" s="52"/>
      <c r="P400" s="52"/>
    </row>
    <row r="401" ht="15.75" customHeight="1">
      <c r="K401" s="52"/>
      <c r="L401" s="52"/>
      <c r="M401" s="52"/>
      <c r="N401" s="52"/>
      <c r="O401" s="52"/>
      <c r="P401" s="52"/>
    </row>
    <row r="402" ht="15.75" customHeight="1">
      <c r="K402" s="52"/>
      <c r="L402" s="52"/>
      <c r="M402" s="52"/>
      <c r="N402" s="52"/>
      <c r="O402" s="52"/>
      <c r="P402" s="52"/>
    </row>
    <row r="403" ht="15.75" customHeight="1">
      <c r="K403" s="52"/>
      <c r="L403" s="52"/>
      <c r="M403" s="52"/>
      <c r="N403" s="52"/>
      <c r="O403" s="52"/>
      <c r="P403" s="52"/>
    </row>
    <row r="404" ht="15.75" customHeight="1">
      <c r="K404" s="52"/>
      <c r="L404" s="52"/>
      <c r="M404" s="52"/>
      <c r="N404" s="52"/>
      <c r="O404" s="52"/>
      <c r="P404" s="52"/>
    </row>
    <row r="405" ht="15.75" customHeight="1">
      <c r="K405" s="52"/>
      <c r="L405" s="52"/>
      <c r="M405" s="52"/>
      <c r="N405" s="52"/>
      <c r="O405" s="52"/>
      <c r="P405" s="52"/>
    </row>
    <row r="406" ht="15.75" customHeight="1">
      <c r="K406" s="52"/>
      <c r="L406" s="52"/>
      <c r="M406" s="52"/>
      <c r="N406" s="52"/>
      <c r="O406" s="52"/>
      <c r="P406" s="52"/>
    </row>
    <row r="407" ht="15.75" customHeight="1">
      <c r="K407" s="52"/>
      <c r="L407" s="52"/>
      <c r="M407" s="52"/>
      <c r="N407" s="52"/>
      <c r="O407" s="52"/>
      <c r="P407" s="52"/>
    </row>
    <row r="408" ht="15.75" customHeight="1">
      <c r="K408" s="52"/>
      <c r="L408" s="52"/>
      <c r="M408" s="52"/>
      <c r="N408" s="52"/>
      <c r="O408" s="52"/>
      <c r="P408" s="52"/>
    </row>
    <row r="409" ht="15.75" customHeight="1">
      <c r="K409" s="52"/>
      <c r="L409" s="52"/>
      <c r="M409" s="52"/>
      <c r="N409" s="52"/>
      <c r="O409" s="52"/>
      <c r="P409" s="52"/>
    </row>
    <row r="410" ht="15.75" customHeight="1">
      <c r="K410" s="52"/>
      <c r="L410" s="52"/>
      <c r="M410" s="52"/>
      <c r="N410" s="52"/>
      <c r="O410" s="52"/>
      <c r="P410" s="52"/>
    </row>
    <row r="411" ht="15.75" customHeight="1">
      <c r="K411" s="52"/>
      <c r="L411" s="52"/>
      <c r="M411" s="52"/>
      <c r="N411" s="52"/>
      <c r="O411" s="52"/>
      <c r="P411" s="52"/>
    </row>
    <row r="412" ht="15.75" customHeight="1">
      <c r="K412" s="52"/>
      <c r="L412" s="52"/>
      <c r="M412" s="52"/>
      <c r="N412" s="52"/>
      <c r="O412" s="52"/>
      <c r="P412" s="52"/>
    </row>
    <row r="413" ht="15.75" customHeight="1">
      <c r="K413" s="52"/>
      <c r="L413" s="52"/>
      <c r="M413" s="52"/>
      <c r="N413" s="52"/>
      <c r="O413" s="52"/>
      <c r="P413" s="52"/>
    </row>
    <row r="414" ht="15.75" customHeight="1">
      <c r="K414" s="52"/>
      <c r="L414" s="52"/>
      <c r="M414" s="52"/>
      <c r="N414" s="52"/>
      <c r="O414" s="52"/>
      <c r="P414" s="52"/>
    </row>
    <row r="415" ht="15.75" customHeight="1">
      <c r="K415" s="52"/>
      <c r="L415" s="52"/>
      <c r="M415" s="52"/>
      <c r="N415" s="52"/>
      <c r="O415" s="52"/>
      <c r="P415" s="52"/>
    </row>
    <row r="416" ht="15.75" customHeight="1">
      <c r="K416" s="52"/>
      <c r="L416" s="52"/>
      <c r="M416" s="52"/>
      <c r="N416" s="52"/>
      <c r="O416" s="52"/>
      <c r="P416" s="52"/>
    </row>
    <row r="417" ht="15.75" customHeight="1">
      <c r="K417" s="52"/>
      <c r="L417" s="52"/>
      <c r="M417" s="52"/>
      <c r="N417" s="52"/>
      <c r="O417" s="52"/>
      <c r="P417" s="52"/>
    </row>
    <row r="418" ht="15.75" customHeight="1">
      <c r="K418" s="52"/>
      <c r="L418" s="52"/>
      <c r="M418" s="52"/>
      <c r="N418" s="52"/>
      <c r="O418" s="52"/>
      <c r="P418" s="52"/>
    </row>
    <row r="419" ht="15.75" customHeight="1">
      <c r="K419" s="52"/>
      <c r="L419" s="52"/>
      <c r="M419" s="52"/>
      <c r="N419" s="52"/>
      <c r="O419" s="52"/>
      <c r="P419" s="52"/>
    </row>
    <row r="420" ht="15.75" customHeight="1">
      <c r="K420" s="52"/>
      <c r="L420" s="52"/>
      <c r="M420" s="52"/>
      <c r="N420" s="52"/>
      <c r="O420" s="52"/>
      <c r="P420" s="52"/>
    </row>
    <row r="421" ht="15.75" customHeight="1">
      <c r="K421" s="52"/>
      <c r="L421" s="52"/>
      <c r="M421" s="52"/>
      <c r="N421" s="52"/>
      <c r="O421" s="52"/>
      <c r="P421" s="52"/>
    </row>
    <row r="422" ht="15.75" customHeight="1">
      <c r="K422" s="52"/>
      <c r="L422" s="52"/>
      <c r="M422" s="52"/>
      <c r="N422" s="52"/>
      <c r="O422" s="52"/>
      <c r="P422" s="52"/>
    </row>
    <row r="423" ht="15.75" customHeight="1">
      <c r="K423" s="52"/>
      <c r="L423" s="52"/>
      <c r="M423" s="52"/>
      <c r="N423" s="52"/>
      <c r="O423" s="52"/>
      <c r="P423" s="52"/>
    </row>
    <row r="424" ht="15.75" customHeight="1">
      <c r="K424" s="52"/>
      <c r="L424" s="52"/>
      <c r="M424" s="52"/>
      <c r="N424" s="52"/>
      <c r="O424" s="52"/>
      <c r="P424" s="52"/>
    </row>
    <row r="425" ht="15.75" customHeight="1">
      <c r="K425" s="52"/>
      <c r="L425" s="52"/>
      <c r="M425" s="52"/>
      <c r="N425" s="52"/>
      <c r="O425" s="52"/>
      <c r="P425" s="52"/>
    </row>
    <row r="426" ht="15.75" customHeight="1">
      <c r="K426" s="52"/>
      <c r="L426" s="52"/>
      <c r="M426" s="52"/>
      <c r="N426" s="52"/>
      <c r="O426" s="52"/>
      <c r="P426" s="52"/>
    </row>
    <row r="427" ht="15.75" customHeight="1">
      <c r="K427" s="52"/>
      <c r="L427" s="52"/>
      <c r="M427" s="52"/>
      <c r="N427" s="52"/>
      <c r="O427" s="52"/>
      <c r="P427" s="52"/>
    </row>
    <row r="428" ht="15.75" customHeight="1">
      <c r="K428" s="52"/>
      <c r="L428" s="52"/>
      <c r="M428" s="52"/>
      <c r="N428" s="52"/>
      <c r="O428" s="52"/>
      <c r="P428" s="52"/>
    </row>
    <row r="429" ht="15.75" customHeight="1">
      <c r="K429" s="52"/>
      <c r="L429" s="52"/>
      <c r="M429" s="52"/>
      <c r="N429" s="52"/>
      <c r="O429" s="52"/>
      <c r="P429" s="52"/>
    </row>
    <row r="430" ht="15.75" customHeight="1">
      <c r="K430" s="52"/>
      <c r="L430" s="52"/>
      <c r="M430" s="52"/>
      <c r="N430" s="52"/>
      <c r="O430" s="52"/>
      <c r="P430" s="52"/>
    </row>
    <row r="431" ht="15.75" customHeight="1">
      <c r="K431" s="52"/>
      <c r="L431" s="52"/>
      <c r="M431" s="52"/>
      <c r="N431" s="52"/>
      <c r="O431" s="52"/>
      <c r="P431" s="52"/>
    </row>
    <row r="432" ht="15.75" customHeight="1">
      <c r="K432" s="52"/>
      <c r="L432" s="52"/>
      <c r="M432" s="52"/>
      <c r="N432" s="52"/>
      <c r="O432" s="52"/>
      <c r="P432" s="52"/>
    </row>
    <row r="433" ht="15.75" customHeight="1">
      <c r="K433" s="52"/>
      <c r="L433" s="52"/>
      <c r="M433" s="52"/>
      <c r="N433" s="52"/>
      <c r="O433" s="52"/>
      <c r="P433" s="52"/>
    </row>
    <row r="434" ht="15.75" customHeight="1">
      <c r="K434" s="52"/>
      <c r="L434" s="52"/>
      <c r="M434" s="52"/>
      <c r="N434" s="52"/>
      <c r="O434" s="52"/>
      <c r="P434" s="52"/>
    </row>
    <row r="435" ht="15.75" customHeight="1">
      <c r="K435" s="52"/>
      <c r="L435" s="52"/>
      <c r="M435" s="52"/>
      <c r="N435" s="52"/>
      <c r="O435" s="52"/>
      <c r="P435" s="52"/>
    </row>
    <row r="436" ht="15.75" customHeight="1">
      <c r="K436" s="52"/>
      <c r="L436" s="52"/>
      <c r="M436" s="52"/>
      <c r="N436" s="52"/>
      <c r="O436" s="52"/>
      <c r="P436" s="52"/>
    </row>
    <row r="437" ht="15.75" customHeight="1">
      <c r="K437" s="52"/>
      <c r="L437" s="52"/>
      <c r="M437" s="52"/>
      <c r="N437" s="52"/>
      <c r="O437" s="52"/>
      <c r="P437" s="52"/>
    </row>
    <row r="438" ht="15.75" customHeight="1">
      <c r="K438" s="52"/>
      <c r="L438" s="52"/>
      <c r="M438" s="52"/>
      <c r="N438" s="52"/>
      <c r="O438" s="52"/>
      <c r="P438" s="52"/>
    </row>
    <row r="439" ht="15.75" customHeight="1">
      <c r="K439" s="52"/>
      <c r="L439" s="52"/>
      <c r="M439" s="52"/>
      <c r="N439" s="52"/>
      <c r="O439" s="52"/>
      <c r="P439" s="52"/>
    </row>
    <row r="440" ht="15.75" customHeight="1">
      <c r="K440" s="52"/>
      <c r="L440" s="52"/>
      <c r="M440" s="52"/>
      <c r="N440" s="52"/>
      <c r="O440" s="52"/>
      <c r="P440" s="52"/>
    </row>
    <row r="441" ht="15.75" customHeight="1">
      <c r="K441" s="52"/>
      <c r="L441" s="52"/>
      <c r="M441" s="52"/>
      <c r="N441" s="52"/>
      <c r="O441" s="52"/>
      <c r="P441" s="52"/>
    </row>
    <row r="442" ht="15.75" customHeight="1">
      <c r="K442" s="52"/>
      <c r="L442" s="52"/>
      <c r="M442" s="52"/>
      <c r="N442" s="52"/>
      <c r="O442" s="52"/>
      <c r="P442" s="52"/>
    </row>
    <row r="443" ht="15.75" customHeight="1">
      <c r="K443" s="52"/>
      <c r="L443" s="52"/>
      <c r="M443" s="52"/>
      <c r="N443" s="52"/>
      <c r="O443" s="52"/>
      <c r="P443" s="52"/>
    </row>
    <row r="444" ht="15.75" customHeight="1">
      <c r="K444" s="52"/>
      <c r="L444" s="52"/>
      <c r="M444" s="52"/>
      <c r="N444" s="52"/>
      <c r="O444" s="52"/>
      <c r="P444" s="52"/>
    </row>
    <row r="445" ht="15.75" customHeight="1">
      <c r="K445" s="52"/>
      <c r="L445" s="52"/>
      <c r="M445" s="52"/>
      <c r="N445" s="52"/>
      <c r="O445" s="52"/>
      <c r="P445" s="52"/>
    </row>
    <row r="446" ht="15.75" customHeight="1">
      <c r="K446" s="52"/>
      <c r="L446" s="52"/>
      <c r="M446" s="52"/>
      <c r="N446" s="52"/>
      <c r="O446" s="52"/>
      <c r="P446" s="52"/>
    </row>
    <row r="447" ht="15.75" customHeight="1">
      <c r="K447" s="52"/>
      <c r="L447" s="52"/>
      <c r="M447" s="52"/>
      <c r="N447" s="52"/>
      <c r="O447" s="52"/>
      <c r="P447" s="52"/>
    </row>
    <row r="448" ht="15.75" customHeight="1">
      <c r="K448" s="52"/>
      <c r="L448" s="52"/>
      <c r="M448" s="52"/>
      <c r="N448" s="52"/>
      <c r="O448" s="52"/>
      <c r="P448" s="52"/>
    </row>
    <row r="449" ht="15.75" customHeight="1">
      <c r="K449" s="52"/>
      <c r="L449" s="52"/>
      <c r="M449" s="52"/>
      <c r="N449" s="52"/>
      <c r="O449" s="52"/>
      <c r="P449" s="52"/>
    </row>
    <row r="450" ht="15.75" customHeight="1">
      <c r="K450" s="52"/>
      <c r="L450" s="52"/>
      <c r="M450" s="52"/>
      <c r="N450" s="52"/>
      <c r="O450" s="52"/>
      <c r="P450" s="52"/>
    </row>
    <row r="451" ht="15.75" customHeight="1">
      <c r="K451" s="52"/>
      <c r="L451" s="52"/>
      <c r="M451" s="52"/>
      <c r="N451" s="52"/>
      <c r="O451" s="52"/>
      <c r="P451" s="52"/>
    </row>
    <row r="452" ht="15.75" customHeight="1">
      <c r="K452" s="52"/>
      <c r="L452" s="52"/>
      <c r="M452" s="52"/>
      <c r="N452" s="52"/>
      <c r="O452" s="52"/>
      <c r="P452" s="52"/>
    </row>
    <row r="453" ht="15.75" customHeight="1">
      <c r="K453" s="52"/>
      <c r="L453" s="52"/>
      <c r="M453" s="52"/>
      <c r="N453" s="52"/>
      <c r="O453" s="52"/>
      <c r="P453" s="52"/>
    </row>
    <row r="454" ht="15.75" customHeight="1">
      <c r="K454" s="52"/>
      <c r="L454" s="52"/>
      <c r="M454" s="52"/>
      <c r="N454" s="52"/>
      <c r="O454" s="52"/>
      <c r="P454" s="52"/>
    </row>
    <row r="455" ht="15.75" customHeight="1">
      <c r="K455" s="52"/>
      <c r="L455" s="52"/>
      <c r="M455" s="52"/>
      <c r="N455" s="52"/>
      <c r="O455" s="52"/>
      <c r="P455" s="52"/>
    </row>
    <row r="456" ht="15.75" customHeight="1">
      <c r="K456" s="52"/>
      <c r="L456" s="52"/>
      <c r="M456" s="52"/>
      <c r="N456" s="52"/>
      <c r="O456" s="52"/>
      <c r="P456" s="52"/>
    </row>
    <row r="457" ht="15.75" customHeight="1">
      <c r="K457" s="52"/>
      <c r="L457" s="52"/>
      <c r="M457" s="52"/>
      <c r="N457" s="52"/>
      <c r="O457" s="52"/>
      <c r="P457" s="52"/>
    </row>
    <row r="458" ht="15.75" customHeight="1">
      <c r="K458" s="52"/>
      <c r="L458" s="52"/>
      <c r="M458" s="52"/>
      <c r="N458" s="52"/>
      <c r="O458" s="52"/>
      <c r="P458" s="52"/>
    </row>
    <row r="459" ht="15.75" customHeight="1">
      <c r="K459" s="52"/>
      <c r="L459" s="52"/>
      <c r="M459" s="52"/>
      <c r="N459" s="52"/>
      <c r="O459" s="52"/>
      <c r="P459" s="52"/>
    </row>
    <row r="460" ht="15.75" customHeight="1">
      <c r="K460" s="52"/>
      <c r="L460" s="52"/>
      <c r="M460" s="52"/>
      <c r="N460" s="52"/>
      <c r="O460" s="52"/>
      <c r="P460" s="52"/>
    </row>
    <row r="461" ht="15.75" customHeight="1">
      <c r="K461" s="52"/>
      <c r="L461" s="52"/>
      <c r="M461" s="52"/>
      <c r="N461" s="52"/>
      <c r="O461" s="52"/>
      <c r="P461" s="52"/>
    </row>
    <row r="462" ht="15.75" customHeight="1">
      <c r="K462" s="52"/>
      <c r="L462" s="52"/>
      <c r="M462" s="52"/>
      <c r="N462" s="52"/>
      <c r="O462" s="52"/>
      <c r="P462" s="52"/>
    </row>
    <row r="463" ht="15.75" customHeight="1">
      <c r="K463" s="52"/>
      <c r="L463" s="52"/>
      <c r="M463" s="52"/>
      <c r="N463" s="52"/>
      <c r="O463" s="52"/>
      <c r="P463" s="52"/>
    </row>
    <row r="464" ht="15.75" customHeight="1">
      <c r="K464" s="52"/>
      <c r="L464" s="52"/>
      <c r="M464" s="52"/>
      <c r="N464" s="52"/>
      <c r="O464" s="52"/>
      <c r="P464" s="52"/>
    </row>
    <row r="465" ht="15.75" customHeight="1">
      <c r="K465" s="52"/>
      <c r="L465" s="52"/>
      <c r="M465" s="52"/>
      <c r="N465" s="52"/>
      <c r="O465" s="52"/>
      <c r="P465" s="52"/>
    </row>
    <row r="466" ht="15.75" customHeight="1">
      <c r="K466" s="52"/>
      <c r="L466" s="52"/>
      <c r="M466" s="52"/>
      <c r="N466" s="52"/>
      <c r="O466" s="52"/>
      <c r="P466" s="52"/>
    </row>
    <row r="467" ht="15.75" customHeight="1">
      <c r="K467" s="52"/>
      <c r="L467" s="52"/>
      <c r="M467" s="52"/>
      <c r="N467" s="52"/>
      <c r="O467" s="52"/>
      <c r="P467" s="52"/>
    </row>
    <row r="468" ht="15.75" customHeight="1">
      <c r="K468" s="52"/>
      <c r="L468" s="52"/>
      <c r="M468" s="52"/>
      <c r="N468" s="52"/>
      <c r="O468" s="52"/>
      <c r="P468" s="52"/>
    </row>
    <row r="469" ht="15.75" customHeight="1">
      <c r="K469" s="52"/>
      <c r="L469" s="52"/>
      <c r="M469" s="52"/>
      <c r="N469" s="52"/>
      <c r="O469" s="52"/>
      <c r="P469" s="52"/>
    </row>
    <row r="470" ht="15.75" customHeight="1">
      <c r="K470" s="52"/>
      <c r="L470" s="52"/>
      <c r="M470" s="52"/>
      <c r="N470" s="52"/>
      <c r="O470" s="52"/>
      <c r="P470" s="52"/>
    </row>
    <row r="471" ht="15.75" customHeight="1">
      <c r="K471" s="52"/>
      <c r="L471" s="52"/>
      <c r="M471" s="52"/>
      <c r="N471" s="52"/>
      <c r="O471" s="52"/>
      <c r="P471" s="52"/>
    </row>
    <row r="472" ht="15.75" customHeight="1">
      <c r="K472" s="52"/>
      <c r="L472" s="52"/>
      <c r="M472" s="52"/>
      <c r="N472" s="52"/>
      <c r="O472" s="52"/>
      <c r="P472" s="52"/>
    </row>
    <row r="473" ht="15.75" customHeight="1">
      <c r="K473" s="52"/>
      <c r="L473" s="52"/>
      <c r="M473" s="52"/>
      <c r="N473" s="52"/>
      <c r="O473" s="52"/>
      <c r="P473" s="52"/>
    </row>
    <row r="474" ht="15.75" customHeight="1">
      <c r="K474" s="52"/>
      <c r="L474" s="52"/>
      <c r="M474" s="52"/>
      <c r="N474" s="52"/>
      <c r="O474" s="52"/>
      <c r="P474" s="52"/>
    </row>
    <row r="475" ht="15.75" customHeight="1">
      <c r="K475" s="52"/>
      <c r="L475" s="52"/>
      <c r="M475" s="52"/>
      <c r="N475" s="52"/>
      <c r="O475" s="52"/>
      <c r="P475" s="52"/>
    </row>
    <row r="476" ht="15.75" customHeight="1">
      <c r="K476" s="52"/>
      <c r="L476" s="52"/>
      <c r="M476" s="52"/>
      <c r="N476" s="52"/>
      <c r="O476" s="52"/>
      <c r="P476" s="52"/>
    </row>
    <row r="477" ht="15.75" customHeight="1">
      <c r="K477" s="52"/>
      <c r="L477" s="52"/>
      <c r="M477" s="52"/>
      <c r="N477" s="52"/>
      <c r="O477" s="52"/>
      <c r="P477" s="52"/>
    </row>
    <row r="478" ht="15.75" customHeight="1">
      <c r="K478" s="52"/>
      <c r="L478" s="52"/>
      <c r="M478" s="52"/>
      <c r="N478" s="52"/>
      <c r="O478" s="52"/>
      <c r="P478" s="52"/>
    </row>
    <row r="479" ht="15.75" customHeight="1">
      <c r="K479" s="52"/>
      <c r="L479" s="52"/>
      <c r="M479" s="52"/>
      <c r="N479" s="52"/>
      <c r="O479" s="52"/>
      <c r="P479" s="52"/>
    </row>
    <row r="480" ht="15.75" customHeight="1">
      <c r="K480" s="52"/>
      <c r="L480" s="52"/>
      <c r="M480" s="52"/>
      <c r="N480" s="52"/>
      <c r="O480" s="52"/>
      <c r="P480" s="52"/>
    </row>
    <row r="481" ht="15.75" customHeight="1">
      <c r="K481" s="52"/>
      <c r="L481" s="52"/>
      <c r="M481" s="52"/>
      <c r="N481" s="52"/>
      <c r="O481" s="52"/>
      <c r="P481" s="52"/>
    </row>
    <row r="482" ht="15.75" customHeight="1">
      <c r="K482" s="52"/>
      <c r="L482" s="52"/>
      <c r="M482" s="52"/>
      <c r="N482" s="52"/>
      <c r="O482" s="52"/>
      <c r="P482" s="52"/>
    </row>
    <row r="483" ht="15.75" customHeight="1">
      <c r="K483" s="52"/>
      <c r="L483" s="52"/>
      <c r="M483" s="52"/>
      <c r="N483" s="52"/>
      <c r="O483" s="52"/>
      <c r="P483" s="52"/>
    </row>
    <row r="484" ht="15.75" customHeight="1">
      <c r="K484" s="52"/>
      <c r="L484" s="52"/>
      <c r="M484" s="52"/>
      <c r="N484" s="52"/>
      <c r="O484" s="52"/>
      <c r="P484" s="52"/>
    </row>
    <row r="485" ht="15.75" customHeight="1">
      <c r="K485" s="52"/>
      <c r="L485" s="52"/>
      <c r="M485" s="52"/>
      <c r="N485" s="52"/>
      <c r="O485" s="52"/>
      <c r="P485" s="52"/>
    </row>
    <row r="486" ht="15.75" customHeight="1">
      <c r="K486" s="52"/>
      <c r="L486" s="52"/>
      <c r="M486" s="52"/>
      <c r="N486" s="52"/>
      <c r="O486" s="52"/>
      <c r="P486" s="52"/>
    </row>
    <row r="487" ht="15.75" customHeight="1">
      <c r="K487" s="52"/>
      <c r="L487" s="52"/>
      <c r="M487" s="52"/>
      <c r="N487" s="52"/>
      <c r="O487" s="52"/>
      <c r="P487" s="52"/>
    </row>
    <row r="488" ht="15.75" customHeight="1">
      <c r="K488" s="52"/>
      <c r="L488" s="52"/>
      <c r="M488" s="52"/>
      <c r="N488" s="52"/>
      <c r="O488" s="52"/>
      <c r="P488" s="52"/>
    </row>
    <row r="489" ht="15.75" customHeight="1">
      <c r="K489" s="52"/>
      <c r="L489" s="52"/>
      <c r="M489" s="52"/>
      <c r="N489" s="52"/>
      <c r="O489" s="52"/>
      <c r="P489" s="52"/>
    </row>
    <row r="490" ht="15.75" customHeight="1">
      <c r="K490" s="52"/>
      <c r="L490" s="52"/>
      <c r="M490" s="52"/>
      <c r="N490" s="52"/>
      <c r="O490" s="52"/>
      <c r="P490" s="52"/>
    </row>
    <row r="491" ht="15.75" customHeight="1">
      <c r="K491" s="52"/>
      <c r="L491" s="52"/>
      <c r="M491" s="52"/>
      <c r="N491" s="52"/>
      <c r="O491" s="52"/>
      <c r="P491" s="52"/>
    </row>
    <row r="492" ht="15.75" customHeight="1">
      <c r="K492" s="52"/>
      <c r="L492" s="52"/>
      <c r="M492" s="52"/>
      <c r="N492" s="52"/>
      <c r="O492" s="52"/>
      <c r="P492" s="52"/>
    </row>
    <row r="493" ht="15.75" customHeight="1">
      <c r="K493" s="52"/>
      <c r="L493" s="52"/>
      <c r="M493" s="52"/>
      <c r="N493" s="52"/>
      <c r="O493" s="52"/>
      <c r="P493" s="52"/>
    </row>
    <row r="494" ht="15.75" customHeight="1">
      <c r="K494" s="52"/>
      <c r="L494" s="52"/>
      <c r="M494" s="52"/>
      <c r="N494" s="52"/>
      <c r="O494" s="52"/>
      <c r="P494" s="52"/>
    </row>
    <row r="495" ht="15.75" customHeight="1">
      <c r="K495" s="52"/>
      <c r="L495" s="52"/>
      <c r="M495" s="52"/>
      <c r="N495" s="52"/>
      <c r="O495" s="52"/>
      <c r="P495" s="52"/>
    </row>
    <row r="496" ht="15.75" customHeight="1">
      <c r="K496" s="52"/>
      <c r="L496" s="52"/>
      <c r="M496" s="52"/>
      <c r="N496" s="52"/>
      <c r="O496" s="52"/>
      <c r="P496" s="52"/>
    </row>
    <row r="497" ht="15.75" customHeight="1">
      <c r="K497" s="52"/>
      <c r="L497" s="52"/>
      <c r="M497" s="52"/>
      <c r="N497" s="52"/>
      <c r="O497" s="52"/>
      <c r="P497" s="52"/>
    </row>
    <row r="498" ht="15.75" customHeight="1">
      <c r="K498" s="52"/>
      <c r="L498" s="52"/>
      <c r="M498" s="52"/>
      <c r="N498" s="52"/>
      <c r="O498" s="52"/>
      <c r="P498" s="52"/>
    </row>
    <row r="499" ht="15.75" customHeight="1">
      <c r="K499" s="52"/>
      <c r="L499" s="52"/>
      <c r="M499" s="52"/>
      <c r="N499" s="52"/>
      <c r="O499" s="52"/>
      <c r="P499" s="52"/>
    </row>
    <row r="500" ht="15.75" customHeight="1">
      <c r="K500" s="52"/>
      <c r="L500" s="52"/>
      <c r="M500" s="52"/>
      <c r="N500" s="52"/>
      <c r="O500" s="52"/>
      <c r="P500" s="52"/>
    </row>
    <row r="501" ht="15.75" customHeight="1">
      <c r="K501" s="52"/>
      <c r="L501" s="52"/>
      <c r="M501" s="52"/>
      <c r="N501" s="52"/>
      <c r="O501" s="52"/>
      <c r="P501" s="52"/>
    </row>
    <row r="502" ht="15.75" customHeight="1">
      <c r="K502" s="52"/>
      <c r="L502" s="52"/>
      <c r="M502" s="52"/>
      <c r="N502" s="52"/>
      <c r="O502" s="52"/>
      <c r="P502" s="52"/>
    </row>
    <row r="503" ht="15.75" customHeight="1">
      <c r="K503" s="52"/>
      <c r="L503" s="52"/>
      <c r="M503" s="52"/>
      <c r="N503" s="52"/>
      <c r="O503" s="52"/>
      <c r="P503" s="52"/>
    </row>
    <row r="504" ht="15.75" customHeight="1">
      <c r="K504" s="52"/>
      <c r="L504" s="52"/>
      <c r="M504" s="52"/>
      <c r="N504" s="52"/>
      <c r="O504" s="52"/>
      <c r="P504" s="52"/>
    </row>
    <row r="505" ht="15.75" customHeight="1">
      <c r="K505" s="52"/>
      <c r="L505" s="52"/>
      <c r="M505" s="52"/>
      <c r="N505" s="52"/>
      <c r="O505" s="52"/>
      <c r="P505" s="52"/>
    </row>
    <row r="506" ht="15.75" customHeight="1">
      <c r="K506" s="52"/>
      <c r="L506" s="52"/>
      <c r="M506" s="52"/>
      <c r="N506" s="52"/>
      <c r="O506" s="52"/>
      <c r="P506" s="52"/>
    </row>
    <row r="507" ht="15.75" customHeight="1">
      <c r="K507" s="52"/>
      <c r="L507" s="52"/>
      <c r="M507" s="52"/>
      <c r="N507" s="52"/>
      <c r="O507" s="52"/>
      <c r="P507" s="52"/>
    </row>
    <row r="508" ht="15.75" customHeight="1">
      <c r="K508" s="52"/>
      <c r="L508" s="52"/>
      <c r="M508" s="52"/>
      <c r="N508" s="52"/>
      <c r="O508" s="52"/>
      <c r="P508" s="52"/>
    </row>
    <row r="509" ht="15.75" customHeight="1">
      <c r="K509" s="52"/>
      <c r="L509" s="52"/>
      <c r="M509" s="52"/>
      <c r="N509" s="52"/>
      <c r="O509" s="52"/>
      <c r="P509" s="52"/>
    </row>
    <row r="510" ht="15.75" customHeight="1">
      <c r="K510" s="52"/>
      <c r="L510" s="52"/>
      <c r="M510" s="52"/>
      <c r="N510" s="52"/>
      <c r="O510" s="52"/>
      <c r="P510" s="52"/>
    </row>
    <row r="511" ht="15.75" customHeight="1">
      <c r="K511" s="52"/>
      <c r="L511" s="52"/>
      <c r="M511" s="52"/>
      <c r="N511" s="52"/>
      <c r="O511" s="52"/>
      <c r="P511" s="52"/>
    </row>
    <row r="512" ht="15.75" customHeight="1">
      <c r="K512" s="52"/>
      <c r="L512" s="52"/>
      <c r="M512" s="52"/>
      <c r="N512" s="52"/>
      <c r="O512" s="52"/>
      <c r="P512" s="52"/>
    </row>
    <row r="513" ht="15.75" customHeight="1">
      <c r="K513" s="52"/>
      <c r="L513" s="52"/>
      <c r="M513" s="52"/>
      <c r="N513" s="52"/>
      <c r="O513" s="52"/>
      <c r="P513" s="52"/>
    </row>
    <row r="514" ht="15.75" customHeight="1">
      <c r="K514" s="52"/>
      <c r="L514" s="52"/>
      <c r="M514" s="52"/>
      <c r="N514" s="52"/>
      <c r="O514" s="52"/>
      <c r="P514" s="52"/>
    </row>
    <row r="515" ht="15.75" customHeight="1">
      <c r="K515" s="52"/>
      <c r="L515" s="52"/>
      <c r="M515" s="52"/>
      <c r="N515" s="52"/>
      <c r="O515" s="52"/>
      <c r="P515" s="52"/>
    </row>
    <row r="516" ht="15.75" customHeight="1">
      <c r="K516" s="52"/>
      <c r="L516" s="52"/>
      <c r="M516" s="52"/>
      <c r="N516" s="52"/>
      <c r="O516" s="52"/>
      <c r="P516" s="52"/>
    </row>
    <row r="517" ht="15.75" customHeight="1">
      <c r="K517" s="52"/>
      <c r="L517" s="52"/>
      <c r="M517" s="52"/>
      <c r="N517" s="52"/>
      <c r="O517" s="52"/>
      <c r="P517" s="52"/>
    </row>
    <row r="518" ht="15.75" customHeight="1">
      <c r="K518" s="52"/>
      <c r="L518" s="52"/>
      <c r="M518" s="52"/>
      <c r="N518" s="52"/>
      <c r="O518" s="52"/>
      <c r="P518" s="52"/>
    </row>
    <row r="519" ht="15.75" customHeight="1">
      <c r="K519" s="52"/>
      <c r="L519" s="52"/>
      <c r="M519" s="52"/>
      <c r="N519" s="52"/>
      <c r="O519" s="52"/>
      <c r="P519" s="52"/>
    </row>
    <row r="520" ht="15.75" customHeight="1">
      <c r="K520" s="52"/>
      <c r="L520" s="52"/>
      <c r="M520" s="52"/>
      <c r="N520" s="52"/>
      <c r="O520" s="52"/>
      <c r="P520" s="52"/>
    </row>
    <row r="521" ht="15.75" customHeight="1">
      <c r="K521" s="52"/>
      <c r="L521" s="52"/>
      <c r="M521" s="52"/>
      <c r="N521" s="52"/>
      <c r="O521" s="52"/>
      <c r="P521" s="52"/>
    </row>
    <row r="522" ht="15.75" customHeight="1">
      <c r="K522" s="52"/>
      <c r="L522" s="52"/>
      <c r="M522" s="52"/>
      <c r="N522" s="52"/>
      <c r="O522" s="52"/>
      <c r="P522" s="52"/>
    </row>
    <row r="523" ht="15.75" customHeight="1">
      <c r="K523" s="52"/>
      <c r="L523" s="52"/>
      <c r="M523" s="52"/>
      <c r="N523" s="52"/>
      <c r="O523" s="52"/>
      <c r="P523" s="52"/>
    </row>
    <row r="524" ht="15.75" customHeight="1">
      <c r="K524" s="52"/>
      <c r="L524" s="52"/>
      <c r="M524" s="52"/>
      <c r="N524" s="52"/>
      <c r="O524" s="52"/>
      <c r="P524" s="52"/>
    </row>
    <row r="525" ht="15.75" customHeight="1">
      <c r="K525" s="52"/>
      <c r="L525" s="52"/>
      <c r="M525" s="52"/>
      <c r="N525" s="52"/>
      <c r="O525" s="52"/>
      <c r="P525" s="52"/>
    </row>
    <row r="526" ht="15.75" customHeight="1">
      <c r="K526" s="52"/>
      <c r="L526" s="52"/>
      <c r="M526" s="52"/>
      <c r="N526" s="52"/>
      <c r="O526" s="52"/>
      <c r="P526" s="52"/>
    </row>
    <row r="527" ht="15.75" customHeight="1">
      <c r="K527" s="52"/>
      <c r="L527" s="52"/>
      <c r="M527" s="52"/>
      <c r="N527" s="52"/>
      <c r="O527" s="52"/>
      <c r="P527" s="52"/>
    </row>
    <row r="528" ht="15.75" customHeight="1">
      <c r="K528" s="52"/>
      <c r="L528" s="52"/>
      <c r="M528" s="52"/>
      <c r="N528" s="52"/>
      <c r="O528" s="52"/>
      <c r="P528" s="52"/>
    </row>
    <row r="529" ht="15.75" customHeight="1">
      <c r="K529" s="52"/>
      <c r="L529" s="52"/>
      <c r="M529" s="52"/>
      <c r="N529" s="52"/>
      <c r="O529" s="52"/>
      <c r="P529" s="52"/>
    </row>
    <row r="530" ht="15.75" customHeight="1">
      <c r="K530" s="52"/>
      <c r="L530" s="52"/>
      <c r="M530" s="52"/>
      <c r="N530" s="52"/>
      <c r="O530" s="52"/>
      <c r="P530" s="52"/>
    </row>
    <row r="531" ht="15.75" customHeight="1">
      <c r="K531" s="52"/>
      <c r="L531" s="52"/>
      <c r="M531" s="52"/>
      <c r="N531" s="52"/>
      <c r="O531" s="52"/>
      <c r="P531" s="52"/>
    </row>
    <row r="532" ht="15.75" customHeight="1">
      <c r="K532" s="52"/>
      <c r="L532" s="52"/>
      <c r="M532" s="52"/>
      <c r="N532" s="52"/>
      <c r="O532" s="52"/>
      <c r="P532" s="52"/>
    </row>
    <row r="533" ht="15.75" customHeight="1">
      <c r="K533" s="52"/>
      <c r="L533" s="52"/>
      <c r="M533" s="52"/>
      <c r="N533" s="52"/>
      <c r="O533" s="52"/>
      <c r="P533" s="52"/>
    </row>
    <row r="534" ht="15.75" customHeight="1">
      <c r="K534" s="52"/>
      <c r="L534" s="52"/>
      <c r="M534" s="52"/>
      <c r="N534" s="52"/>
      <c r="O534" s="52"/>
      <c r="P534" s="52"/>
    </row>
    <row r="535" ht="15.75" customHeight="1">
      <c r="K535" s="52"/>
      <c r="L535" s="52"/>
      <c r="M535" s="52"/>
      <c r="N535" s="52"/>
      <c r="O535" s="52"/>
      <c r="P535" s="52"/>
    </row>
    <row r="536" ht="15.75" customHeight="1">
      <c r="K536" s="52"/>
      <c r="L536" s="52"/>
      <c r="M536" s="52"/>
      <c r="N536" s="52"/>
      <c r="O536" s="52"/>
      <c r="P536" s="52"/>
    </row>
    <row r="537" ht="15.75" customHeight="1">
      <c r="K537" s="52"/>
      <c r="L537" s="52"/>
      <c r="M537" s="52"/>
      <c r="N537" s="52"/>
      <c r="O537" s="52"/>
      <c r="P537" s="52"/>
    </row>
    <row r="538" ht="15.75" customHeight="1">
      <c r="K538" s="52"/>
      <c r="L538" s="52"/>
      <c r="M538" s="52"/>
      <c r="N538" s="52"/>
      <c r="O538" s="52"/>
      <c r="P538" s="52"/>
    </row>
    <row r="539" ht="15.75" customHeight="1">
      <c r="K539" s="52"/>
      <c r="L539" s="52"/>
      <c r="M539" s="52"/>
      <c r="N539" s="52"/>
      <c r="O539" s="52"/>
      <c r="P539" s="52"/>
    </row>
    <row r="540" ht="15.75" customHeight="1">
      <c r="K540" s="52"/>
      <c r="L540" s="52"/>
      <c r="M540" s="52"/>
      <c r="N540" s="52"/>
      <c r="O540" s="52"/>
      <c r="P540" s="52"/>
    </row>
    <row r="541" ht="15.75" customHeight="1">
      <c r="K541" s="52"/>
      <c r="L541" s="52"/>
      <c r="M541" s="52"/>
      <c r="N541" s="52"/>
      <c r="O541" s="52"/>
      <c r="P541" s="52"/>
    </row>
    <row r="542" ht="15.75" customHeight="1">
      <c r="K542" s="52"/>
      <c r="L542" s="52"/>
      <c r="M542" s="52"/>
      <c r="N542" s="52"/>
      <c r="O542" s="52"/>
      <c r="P542" s="52"/>
    </row>
    <row r="543" ht="15.75" customHeight="1">
      <c r="K543" s="52"/>
      <c r="L543" s="52"/>
      <c r="M543" s="52"/>
      <c r="N543" s="52"/>
      <c r="O543" s="52"/>
      <c r="P543" s="52"/>
    </row>
    <row r="544" ht="15.75" customHeight="1">
      <c r="K544" s="52"/>
      <c r="L544" s="52"/>
      <c r="M544" s="52"/>
      <c r="N544" s="52"/>
      <c r="O544" s="52"/>
      <c r="P544" s="52"/>
    </row>
    <row r="545" ht="15.75" customHeight="1">
      <c r="K545" s="52"/>
      <c r="L545" s="52"/>
      <c r="M545" s="52"/>
      <c r="N545" s="52"/>
      <c r="O545" s="52"/>
      <c r="P545" s="52"/>
    </row>
    <row r="546" ht="15.75" customHeight="1">
      <c r="K546" s="52"/>
      <c r="L546" s="52"/>
      <c r="M546" s="52"/>
      <c r="N546" s="52"/>
      <c r="O546" s="52"/>
      <c r="P546" s="52"/>
    </row>
    <row r="547" ht="15.75" customHeight="1">
      <c r="K547" s="52"/>
      <c r="L547" s="52"/>
      <c r="M547" s="52"/>
      <c r="N547" s="52"/>
      <c r="O547" s="52"/>
      <c r="P547" s="52"/>
    </row>
    <row r="548" ht="15.75" customHeight="1">
      <c r="K548" s="52"/>
      <c r="L548" s="52"/>
      <c r="M548" s="52"/>
      <c r="N548" s="52"/>
      <c r="O548" s="52"/>
      <c r="P548" s="52"/>
    </row>
    <row r="549" ht="15.75" customHeight="1">
      <c r="K549" s="52"/>
      <c r="L549" s="52"/>
      <c r="M549" s="52"/>
      <c r="N549" s="52"/>
      <c r="O549" s="52"/>
      <c r="P549" s="52"/>
    </row>
    <row r="550" ht="15.75" customHeight="1">
      <c r="K550" s="52"/>
      <c r="L550" s="52"/>
      <c r="M550" s="52"/>
      <c r="N550" s="52"/>
      <c r="O550" s="52"/>
      <c r="P550" s="52"/>
    </row>
    <row r="551" ht="15.75" customHeight="1">
      <c r="K551" s="52"/>
      <c r="L551" s="52"/>
      <c r="M551" s="52"/>
      <c r="N551" s="52"/>
      <c r="O551" s="52"/>
      <c r="P551" s="52"/>
    </row>
    <row r="552" ht="15.75" customHeight="1">
      <c r="K552" s="52"/>
      <c r="L552" s="52"/>
      <c r="M552" s="52"/>
      <c r="N552" s="52"/>
      <c r="O552" s="52"/>
      <c r="P552" s="52"/>
    </row>
    <row r="553" ht="15.75" customHeight="1">
      <c r="K553" s="52"/>
      <c r="L553" s="52"/>
      <c r="M553" s="52"/>
      <c r="N553" s="52"/>
      <c r="O553" s="52"/>
      <c r="P553" s="52"/>
    </row>
    <row r="554" ht="15.75" customHeight="1">
      <c r="K554" s="52"/>
      <c r="L554" s="52"/>
      <c r="M554" s="52"/>
      <c r="N554" s="52"/>
      <c r="O554" s="52"/>
      <c r="P554" s="52"/>
    </row>
    <row r="555" ht="15.75" customHeight="1">
      <c r="K555" s="52"/>
      <c r="L555" s="52"/>
      <c r="M555" s="52"/>
      <c r="N555" s="52"/>
      <c r="O555" s="52"/>
      <c r="P555" s="52"/>
    </row>
    <row r="556" ht="15.75" customHeight="1">
      <c r="K556" s="52"/>
      <c r="L556" s="52"/>
      <c r="M556" s="52"/>
      <c r="N556" s="52"/>
      <c r="O556" s="52"/>
      <c r="P556" s="52"/>
    </row>
    <row r="557" ht="15.75" customHeight="1">
      <c r="K557" s="52"/>
      <c r="L557" s="52"/>
      <c r="M557" s="52"/>
      <c r="N557" s="52"/>
      <c r="O557" s="52"/>
      <c r="P557" s="52"/>
    </row>
    <row r="558" ht="15.75" customHeight="1">
      <c r="K558" s="52"/>
      <c r="L558" s="52"/>
      <c r="M558" s="52"/>
      <c r="N558" s="52"/>
      <c r="O558" s="52"/>
      <c r="P558" s="52"/>
    </row>
    <row r="559" ht="15.75" customHeight="1">
      <c r="K559" s="52"/>
      <c r="L559" s="52"/>
      <c r="M559" s="52"/>
      <c r="N559" s="52"/>
      <c r="O559" s="52"/>
      <c r="P559" s="52"/>
    </row>
    <row r="560" ht="15.75" customHeight="1">
      <c r="K560" s="52"/>
      <c r="L560" s="52"/>
      <c r="M560" s="52"/>
      <c r="N560" s="52"/>
      <c r="O560" s="52"/>
      <c r="P560" s="52"/>
    </row>
    <row r="561" ht="15.75" customHeight="1">
      <c r="K561" s="52"/>
      <c r="L561" s="52"/>
      <c r="M561" s="52"/>
      <c r="N561" s="52"/>
      <c r="O561" s="52"/>
      <c r="P561" s="52"/>
    </row>
    <row r="562" ht="15.75" customHeight="1">
      <c r="K562" s="52"/>
      <c r="L562" s="52"/>
      <c r="M562" s="52"/>
      <c r="N562" s="52"/>
      <c r="O562" s="52"/>
      <c r="P562" s="52"/>
    </row>
    <row r="563" ht="15.75" customHeight="1">
      <c r="K563" s="52"/>
      <c r="L563" s="52"/>
      <c r="M563" s="52"/>
      <c r="N563" s="52"/>
      <c r="O563" s="52"/>
      <c r="P563" s="52"/>
    </row>
    <row r="564" ht="15.75" customHeight="1">
      <c r="K564" s="52"/>
      <c r="L564" s="52"/>
      <c r="M564" s="52"/>
      <c r="N564" s="52"/>
      <c r="O564" s="52"/>
      <c r="P564" s="52"/>
    </row>
    <row r="565" ht="15.75" customHeight="1">
      <c r="K565" s="52"/>
      <c r="L565" s="52"/>
      <c r="M565" s="52"/>
      <c r="N565" s="52"/>
      <c r="O565" s="52"/>
      <c r="P565" s="52"/>
    </row>
    <row r="566" ht="15.75" customHeight="1">
      <c r="K566" s="52"/>
      <c r="L566" s="52"/>
      <c r="M566" s="52"/>
      <c r="N566" s="52"/>
      <c r="O566" s="52"/>
      <c r="P566" s="52"/>
    </row>
    <row r="567" ht="15.75" customHeight="1">
      <c r="K567" s="52"/>
      <c r="L567" s="52"/>
      <c r="M567" s="52"/>
      <c r="N567" s="52"/>
      <c r="O567" s="52"/>
      <c r="P567" s="52"/>
    </row>
    <row r="568" ht="15.75" customHeight="1">
      <c r="K568" s="52"/>
      <c r="L568" s="52"/>
      <c r="M568" s="52"/>
      <c r="N568" s="52"/>
      <c r="O568" s="52"/>
      <c r="P568" s="52"/>
    </row>
    <row r="569" ht="15.75" customHeight="1">
      <c r="K569" s="52"/>
      <c r="L569" s="52"/>
      <c r="M569" s="52"/>
      <c r="N569" s="52"/>
      <c r="O569" s="52"/>
      <c r="P569" s="52"/>
    </row>
    <row r="570" ht="15.75" customHeight="1">
      <c r="K570" s="52"/>
      <c r="L570" s="52"/>
      <c r="M570" s="52"/>
      <c r="N570" s="52"/>
      <c r="O570" s="52"/>
      <c r="P570" s="52"/>
    </row>
    <row r="571" ht="15.75" customHeight="1">
      <c r="K571" s="52"/>
      <c r="L571" s="52"/>
      <c r="M571" s="52"/>
      <c r="N571" s="52"/>
      <c r="O571" s="52"/>
      <c r="P571" s="52"/>
    </row>
    <row r="572" ht="15.75" customHeight="1">
      <c r="K572" s="52"/>
      <c r="L572" s="52"/>
      <c r="M572" s="52"/>
      <c r="N572" s="52"/>
      <c r="O572" s="52"/>
      <c r="P572" s="52"/>
    </row>
    <row r="573" ht="15.75" customHeight="1">
      <c r="K573" s="52"/>
      <c r="L573" s="52"/>
      <c r="M573" s="52"/>
      <c r="N573" s="52"/>
      <c r="O573" s="52"/>
      <c r="P573" s="52"/>
    </row>
    <row r="574" ht="15.75" customHeight="1">
      <c r="K574" s="52"/>
      <c r="L574" s="52"/>
      <c r="M574" s="52"/>
      <c r="N574" s="52"/>
      <c r="O574" s="52"/>
      <c r="P574" s="52"/>
    </row>
    <row r="575" ht="15.75" customHeight="1">
      <c r="K575" s="52"/>
      <c r="L575" s="52"/>
      <c r="M575" s="52"/>
      <c r="N575" s="52"/>
      <c r="O575" s="52"/>
      <c r="P575" s="52"/>
    </row>
    <row r="576" ht="15.75" customHeight="1">
      <c r="K576" s="52"/>
      <c r="L576" s="52"/>
      <c r="M576" s="52"/>
      <c r="N576" s="52"/>
      <c r="O576" s="52"/>
      <c r="P576" s="52"/>
    </row>
    <row r="577" ht="15.75" customHeight="1">
      <c r="K577" s="52"/>
      <c r="L577" s="52"/>
      <c r="M577" s="52"/>
      <c r="N577" s="52"/>
      <c r="O577" s="52"/>
      <c r="P577" s="52"/>
    </row>
    <row r="578" ht="15.75" customHeight="1">
      <c r="K578" s="52"/>
      <c r="L578" s="52"/>
      <c r="M578" s="52"/>
      <c r="N578" s="52"/>
      <c r="O578" s="52"/>
      <c r="P578" s="52"/>
    </row>
    <row r="579" ht="15.75" customHeight="1">
      <c r="K579" s="52"/>
      <c r="L579" s="52"/>
      <c r="M579" s="52"/>
      <c r="N579" s="52"/>
      <c r="O579" s="52"/>
      <c r="P579" s="52"/>
    </row>
    <row r="580" ht="15.75" customHeight="1">
      <c r="K580" s="52"/>
      <c r="L580" s="52"/>
      <c r="M580" s="52"/>
      <c r="N580" s="52"/>
      <c r="O580" s="52"/>
      <c r="P580" s="52"/>
    </row>
    <row r="581" ht="15.75" customHeight="1">
      <c r="K581" s="52"/>
      <c r="L581" s="52"/>
      <c r="M581" s="52"/>
      <c r="N581" s="52"/>
      <c r="O581" s="52"/>
      <c r="P581" s="52"/>
    </row>
    <row r="582" ht="15.75" customHeight="1">
      <c r="K582" s="52"/>
      <c r="L582" s="52"/>
      <c r="M582" s="52"/>
      <c r="N582" s="52"/>
      <c r="O582" s="52"/>
      <c r="P582" s="52"/>
    </row>
    <row r="583" ht="15.75" customHeight="1">
      <c r="K583" s="52"/>
      <c r="L583" s="52"/>
      <c r="M583" s="52"/>
      <c r="N583" s="52"/>
      <c r="O583" s="52"/>
      <c r="P583" s="52"/>
    </row>
    <row r="584" ht="15.75" customHeight="1">
      <c r="K584" s="52"/>
      <c r="L584" s="52"/>
      <c r="M584" s="52"/>
      <c r="N584" s="52"/>
      <c r="O584" s="52"/>
      <c r="P584" s="52"/>
    </row>
    <row r="585" ht="15.75" customHeight="1">
      <c r="K585" s="52"/>
      <c r="L585" s="52"/>
      <c r="M585" s="52"/>
      <c r="N585" s="52"/>
      <c r="O585" s="52"/>
      <c r="P585" s="52"/>
    </row>
    <row r="586" ht="15.75" customHeight="1">
      <c r="K586" s="52"/>
      <c r="L586" s="52"/>
      <c r="M586" s="52"/>
      <c r="N586" s="52"/>
      <c r="O586" s="52"/>
      <c r="P586" s="52"/>
    </row>
    <row r="587" ht="15.75" customHeight="1">
      <c r="K587" s="52"/>
      <c r="L587" s="52"/>
      <c r="M587" s="52"/>
      <c r="N587" s="52"/>
      <c r="O587" s="52"/>
      <c r="P587" s="52"/>
    </row>
    <row r="588" ht="15.75" customHeight="1">
      <c r="K588" s="52"/>
      <c r="L588" s="52"/>
      <c r="M588" s="52"/>
      <c r="N588" s="52"/>
      <c r="O588" s="52"/>
      <c r="P588" s="52"/>
    </row>
    <row r="589" ht="15.75" customHeight="1">
      <c r="K589" s="52"/>
      <c r="L589" s="52"/>
      <c r="M589" s="52"/>
      <c r="N589" s="52"/>
      <c r="O589" s="52"/>
      <c r="P589" s="52"/>
    </row>
    <row r="590" ht="15.75" customHeight="1">
      <c r="K590" s="52"/>
      <c r="L590" s="52"/>
      <c r="M590" s="52"/>
      <c r="N590" s="52"/>
      <c r="O590" s="52"/>
      <c r="P590" s="52"/>
    </row>
    <row r="591" ht="15.75" customHeight="1">
      <c r="K591" s="52"/>
      <c r="L591" s="52"/>
      <c r="M591" s="52"/>
      <c r="N591" s="52"/>
      <c r="O591" s="52"/>
      <c r="P591" s="52"/>
    </row>
    <row r="592" ht="15.75" customHeight="1">
      <c r="K592" s="52"/>
      <c r="L592" s="52"/>
      <c r="M592" s="52"/>
      <c r="N592" s="52"/>
      <c r="O592" s="52"/>
      <c r="P592" s="52"/>
    </row>
    <row r="593" ht="15.75" customHeight="1">
      <c r="K593" s="52"/>
      <c r="L593" s="52"/>
      <c r="M593" s="52"/>
      <c r="N593" s="52"/>
      <c r="O593" s="52"/>
      <c r="P593" s="52"/>
    </row>
    <row r="594" ht="15.75" customHeight="1">
      <c r="K594" s="52"/>
      <c r="L594" s="52"/>
      <c r="M594" s="52"/>
      <c r="N594" s="52"/>
      <c r="O594" s="52"/>
      <c r="P594" s="52"/>
    </row>
    <row r="595" ht="15.75" customHeight="1">
      <c r="K595" s="52"/>
      <c r="L595" s="52"/>
      <c r="M595" s="52"/>
      <c r="N595" s="52"/>
      <c r="O595" s="52"/>
      <c r="P595" s="52"/>
    </row>
    <row r="596" ht="15.75" customHeight="1">
      <c r="K596" s="52"/>
      <c r="L596" s="52"/>
      <c r="M596" s="52"/>
      <c r="N596" s="52"/>
      <c r="O596" s="52"/>
      <c r="P596" s="52"/>
    </row>
    <row r="597" ht="15.75" customHeight="1">
      <c r="K597" s="52"/>
      <c r="L597" s="52"/>
      <c r="M597" s="52"/>
      <c r="N597" s="52"/>
      <c r="O597" s="52"/>
      <c r="P597" s="52"/>
    </row>
    <row r="598" ht="15.75" customHeight="1">
      <c r="K598" s="52"/>
      <c r="L598" s="52"/>
      <c r="M598" s="52"/>
      <c r="N598" s="52"/>
      <c r="O598" s="52"/>
      <c r="P598" s="52"/>
    </row>
    <row r="599" ht="15.75" customHeight="1">
      <c r="K599" s="52"/>
      <c r="L599" s="52"/>
      <c r="M599" s="52"/>
      <c r="N599" s="52"/>
      <c r="O599" s="52"/>
      <c r="P599" s="52"/>
    </row>
    <row r="600" ht="15.75" customHeight="1">
      <c r="K600" s="52"/>
      <c r="L600" s="52"/>
      <c r="M600" s="52"/>
      <c r="N600" s="52"/>
      <c r="O600" s="52"/>
      <c r="P600" s="52"/>
    </row>
    <row r="601" ht="15.75" customHeight="1">
      <c r="K601" s="52"/>
      <c r="L601" s="52"/>
      <c r="M601" s="52"/>
      <c r="N601" s="52"/>
      <c r="O601" s="52"/>
      <c r="P601" s="52"/>
    </row>
    <row r="602" ht="15.75" customHeight="1">
      <c r="K602" s="52"/>
      <c r="L602" s="52"/>
      <c r="M602" s="52"/>
      <c r="N602" s="52"/>
      <c r="O602" s="52"/>
      <c r="P602" s="52"/>
    </row>
    <row r="603" ht="15.75" customHeight="1">
      <c r="K603" s="52"/>
      <c r="L603" s="52"/>
      <c r="M603" s="52"/>
      <c r="N603" s="52"/>
      <c r="O603" s="52"/>
      <c r="P603" s="52"/>
    </row>
    <row r="604" ht="15.75" customHeight="1">
      <c r="K604" s="52"/>
      <c r="L604" s="52"/>
      <c r="M604" s="52"/>
      <c r="N604" s="52"/>
      <c r="O604" s="52"/>
      <c r="P604" s="52"/>
    </row>
    <row r="605" ht="15.75" customHeight="1">
      <c r="K605" s="52"/>
      <c r="L605" s="52"/>
      <c r="M605" s="52"/>
      <c r="N605" s="52"/>
      <c r="O605" s="52"/>
      <c r="P605" s="52"/>
    </row>
    <row r="606" ht="15.75" customHeight="1">
      <c r="K606" s="52"/>
      <c r="L606" s="52"/>
      <c r="M606" s="52"/>
      <c r="N606" s="52"/>
      <c r="O606" s="52"/>
      <c r="P606" s="52"/>
    </row>
    <row r="607" ht="15.75" customHeight="1">
      <c r="K607" s="52"/>
      <c r="L607" s="52"/>
      <c r="M607" s="52"/>
      <c r="N607" s="52"/>
      <c r="O607" s="52"/>
      <c r="P607" s="52"/>
    </row>
    <row r="608" ht="15.75" customHeight="1">
      <c r="K608" s="52"/>
      <c r="L608" s="52"/>
      <c r="M608" s="52"/>
      <c r="N608" s="52"/>
      <c r="O608" s="52"/>
      <c r="P608" s="52"/>
    </row>
    <row r="609" ht="15.75" customHeight="1">
      <c r="K609" s="52"/>
      <c r="L609" s="52"/>
      <c r="M609" s="52"/>
      <c r="N609" s="52"/>
      <c r="O609" s="52"/>
      <c r="P609" s="52"/>
    </row>
    <row r="610" ht="15.75" customHeight="1">
      <c r="K610" s="52"/>
      <c r="L610" s="52"/>
      <c r="M610" s="52"/>
      <c r="N610" s="52"/>
      <c r="O610" s="52"/>
      <c r="P610" s="52"/>
    </row>
    <row r="611" ht="15.75" customHeight="1">
      <c r="K611" s="52"/>
      <c r="L611" s="52"/>
      <c r="M611" s="52"/>
      <c r="N611" s="52"/>
      <c r="O611" s="52"/>
      <c r="P611" s="52"/>
    </row>
    <row r="612" ht="15.75" customHeight="1">
      <c r="K612" s="52"/>
      <c r="L612" s="52"/>
      <c r="M612" s="52"/>
      <c r="N612" s="52"/>
      <c r="O612" s="52"/>
      <c r="P612" s="52"/>
    </row>
    <row r="613" ht="15.75" customHeight="1">
      <c r="K613" s="52"/>
      <c r="L613" s="52"/>
      <c r="M613" s="52"/>
      <c r="N613" s="52"/>
      <c r="O613" s="52"/>
      <c r="P613" s="52"/>
    </row>
    <row r="614" ht="15.75" customHeight="1">
      <c r="K614" s="52"/>
      <c r="L614" s="52"/>
      <c r="M614" s="52"/>
      <c r="N614" s="52"/>
      <c r="O614" s="52"/>
      <c r="P614" s="52"/>
    </row>
    <row r="615" ht="15.75" customHeight="1">
      <c r="K615" s="52"/>
      <c r="L615" s="52"/>
      <c r="M615" s="52"/>
      <c r="N615" s="52"/>
      <c r="O615" s="52"/>
      <c r="P615" s="52"/>
    </row>
    <row r="616" ht="15.75" customHeight="1">
      <c r="K616" s="52"/>
      <c r="L616" s="52"/>
      <c r="M616" s="52"/>
      <c r="N616" s="52"/>
      <c r="O616" s="52"/>
      <c r="P616" s="52"/>
    </row>
    <row r="617" ht="15.75" customHeight="1">
      <c r="K617" s="52"/>
      <c r="L617" s="52"/>
      <c r="M617" s="52"/>
      <c r="N617" s="52"/>
      <c r="O617" s="52"/>
      <c r="P617" s="52"/>
    </row>
    <row r="618" ht="15.75" customHeight="1">
      <c r="K618" s="52"/>
      <c r="L618" s="52"/>
      <c r="M618" s="52"/>
      <c r="N618" s="52"/>
      <c r="O618" s="52"/>
      <c r="P618" s="52"/>
    </row>
    <row r="619" ht="15.75" customHeight="1">
      <c r="K619" s="52"/>
      <c r="L619" s="52"/>
      <c r="M619" s="52"/>
      <c r="N619" s="52"/>
      <c r="O619" s="52"/>
      <c r="P619" s="52"/>
    </row>
    <row r="620" ht="15.75" customHeight="1">
      <c r="K620" s="52"/>
      <c r="L620" s="52"/>
      <c r="M620" s="52"/>
      <c r="N620" s="52"/>
      <c r="O620" s="52"/>
      <c r="P620" s="52"/>
    </row>
    <row r="621" ht="15.75" customHeight="1">
      <c r="K621" s="52"/>
      <c r="L621" s="52"/>
      <c r="M621" s="52"/>
      <c r="N621" s="52"/>
      <c r="O621" s="52"/>
      <c r="P621" s="52"/>
    </row>
    <row r="622" ht="15.75" customHeight="1">
      <c r="K622" s="52"/>
      <c r="L622" s="52"/>
      <c r="M622" s="52"/>
      <c r="N622" s="52"/>
      <c r="O622" s="52"/>
      <c r="P622" s="52"/>
    </row>
    <row r="623" ht="15.75" customHeight="1">
      <c r="K623" s="52"/>
      <c r="L623" s="52"/>
      <c r="M623" s="52"/>
      <c r="N623" s="52"/>
      <c r="O623" s="52"/>
      <c r="P623" s="52"/>
    </row>
    <row r="624" ht="15.75" customHeight="1">
      <c r="K624" s="52"/>
      <c r="L624" s="52"/>
      <c r="M624" s="52"/>
      <c r="N624" s="52"/>
      <c r="O624" s="52"/>
      <c r="P624" s="52"/>
    </row>
    <row r="625" ht="15.75" customHeight="1">
      <c r="K625" s="52"/>
      <c r="L625" s="52"/>
      <c r="M625" s="52"/>
      <c r="N625" s="52"/>
      <c r="O625" s="52"/>
      <c r="P625" s="52"/>
    </row>
    <row r="626" ht="15.75" customHeight="1">
      <c r="K626" s="52"/>
      <c r="L626" s="52"/>
      <c r="M626" s="52"/>
      <c r="N626" s="52"/>
      <c r="O626" s="52"/>
      <c r="P626" s="52"/>
    </row>
    <row r="627" ht="15.75" customHeight="1">
      <c r="K627" s="52"/>
      <c r="L627" s="52"/>
      <c r="M627" s="52"/>
      <c r="N627" s="52"/>
      <c r="O627" s="52"/>
      <c r="P627" s="52"/>
    </row>
    <row r="628" ht="15.75" customHeight="1">
      <c r="K628" s="52"/>
      <c r="L628" s="52"/>
      <c r="M628" s="52"/>
      <c r="N628" s="52"/>
      <c r="O628" s="52"/>
      <c r="P628" s="52"/>
    </row>
    <row r="629" ht="15.75" customHeight="1">
      <c r="K629" s="52"/>
      <c r="L629" s="52"/>
      <c r="M629" s="52"/>
      <c r="N629" s="52"/>
      <c r="O629" s="52"/>
      <c r="P629" s="52"/>
    </row>
    <row r="630" ht="15.75" customHeight="1">
      <c r="K630" s="52"/>
      <c r="L630" s="52"/>
      <c r="M630" s="52"/>
      <c r="N630" s="52"/>
      <c r="O630" s="52"/>
      <c r="P630" s="52"/>
    </row>
    <row r="631" ht="15.75" customHeight="1">
      <c r="K631" s="52"/>
      <c r="L631" s="52"/>
      <c r="M631" s="52"/>
      <c r="N631" s="52"/>
      <c r="O631" s="52"/>
      <c r="P631" s="52"/>
    </row>
    <row r="632" ht="15.75" customHeight="1">
      <c r="K632" s="52"/>
      <c r="L632" s="52"/>
      <c r="M632" s="52"/>
      <c r="N632" s="52"/>
      <c r="O632" s="52"/>
      <c r="P632" s="52"/>
    </row>
    <row r="633" ht="15.75" customHeight="1">
      <c r="K633" s="52"/>
      <c r="L633" s="52"/>
      <c r="M633" s="52"/>
      <c r="N633" s="52"/>
      <c r="O633" s="52"/>
      <c r="P633" s="52"/>
    </row>
    <row r="634" ht="15.75" customHeight="1">
      <c r="K634" s="52"/>
      <c r="L634" s="52"/>
      <c r="M634" s="52"/>
      <c r="N634" s="52"/>
      <c r="O634" s="52"/>
      <c r="P634" s="52"/>
    </row>
    <row r="635" ht="15.75" customHeight="1">
      <c r="K635" s="52"/>
      <c r="L635" s="52"/>
      <c r="M635" s="52"/>
      <c r="N635" s="52"/>
      <c r="O635" s="52"/>
      <c r="P635" s="52"/>
    </row>
    <row r="636" ht="15.75" customHeight="1">
      <c r="K636" s="52"/>
      <c r="L636" s="52"/>
      <c r="M636" s="52"/>
      <c r="N636" s="52"/>
      <c r="O636" s="52"/>
      <c r="P636" s="52"/>
    </row>
    <row r="637" ht="15.75" customHeight="1">
      <c r="K637" s="52"/>
      <c r="L637" s="52"/>
      <c r="M637" s="52"/>
      <c r="N637" s="52"/>
      <c r="O637" s="52"/>
      <c r="P637" s="52"/>
    </row>
    <row r="638" ht="15.75" customHeight="1">
      <c r="K638" s="52"/>
      <c r="L638" s="52"/>
      <c r="M638" s="52"/>
      <c r="N638" s="52"/>
      <c r="O638" s="52"/>
      <c r="P638" s="52"/>
    </row>
    <row r="639" ht="15.75" customHeight="1">
      <c r="K639" s="52"/>
      <c r="L639" s="52"/>
      <c r="M639" s="52"/>
      <c r="N639" s="52"/>
      <c r="O639" s="52"/>
      <c r="P639" s="52"/>
    </row>
    <row r="640" ht="15.75" customHeight="1">
      <c r="K640" s="52"/>
      <c r="L640" s="52"/>
      <c r="M640" s="52"/>
      <c r="N640" s="52"/>
      <c r="O640" s="52"/>
      <c r="P640" s="52"/>
    </row>
    <row r="641" ht="15.75" customHeight="1">
      <c r="K641" s="52"/>
      <c r="L641" s="52"/>
      <c r="M641" s="52"/>
      <c r="N641" s="52"/>
      <c r="O641" s="52"/>
      <c r="P641" s="52"/>
    </row>
    <row r="642" ht="15.75" customHeight="1">
      <c r="K642" s="52"/>
      <c r="L642" s="52"/>
      <c r="M642" s="52"/>
      <c r="N642" s="52"/>
      <c r="O642" s="52"/>
      <c r="P642" s="52"/>
    </row>
    <row r="643" ht="15.75" customHeight="1">
      <c r="K643" s="52"/>
      <c r="L643" s="52"/>
      <c r="M643" s="52"/>
      <c r="N643" s="52"/>
      <c r="O643" s="52"/>
      <c r="P643" s="52"/>
    </row>
    <row r="644" ht="15.75" customHeight="1">
      <c r="K644" s="52"/>
      <c r="L644" s="52"/>
      <c r="M644" s="52"/>
      <c r="N644" s="52"/>
      <c r="O644" s="52"/>
      <c r="P644" s="52"/>
    </row>
    <row r="645" ht="15.75" customHeight="1">
      <c r="K645" s="52"/>
      <c r="L645" s="52"/>
      <c r="M645" s="52"/>
      <c r="N645" s="52"/>
      <c r="O645" s="52"/>
      <c r="P645" s="52"/>
    </row>
    <row r="646" ht="15.75" customHeight="1">
      <c r="K646" s="52"/>
      <c r="L646" s="52"/>
      <c r="M646" s="52"/>
      <c r="N646" s="52"/>
      <c r="O646" s="52"/>
      <c r="P646" s="52"/>
    </row>
    <row r="647" ht="15.75" customHeight="1">
      <c r="K647" s="52"/>
      <c r="L647" s="52"/>
      <c r="M647" s="52"/>
      <c r="N647" s="52"/>
      <c r="O647" s="52"/>
      <c r="P647" s="52"/>
    </row>
    <row r="648" ht="15.75" customHeight="1">
      <c r="K648" s="52"/>
      <c r="L648" s="52"/>
      <c r="M648" s="52"/>
      <c r="N648" s="52"/>
      <c r="O648" s="52"/>
      <c r="P648" s="52"/>
    </row>
    <row r="649" ht="15.75" customHeight="1">
      <c r="K649" s="52"/>
      <c r="L649" s="52"/>
      <c r="M649" s="52"/>
      <c r="N649" s="52"/>
      <c r="O649" s="52"/>
      <c r="P649" s="52"/>
    </row>
    <row r="650" ht="15.75" customHeight="1">
      <c r="K650" s="52"/>
      <c r="L650" s="52"/>
      <c r="M650" s="52"/>
      <c r="N650" s="52"/>
      <c r="O650" s="52"/>
      <c r="P650" s="52"/>
    </row>
    <row r="651" ht="15.75" customHeight="1">
      <c r="K651" s="52"/>
      <c r="L651" s="52"/>
      <c r="M651" s="52"/>
      <c r="N651" s="52"/>
      <c r="O651" s="52"/>
      <c r="P651" s="52"/>
    </row>
    <row r="652" ht="15.75" customHeight="1">
      <c r="K652" s="52"/>
      <c r="L652" s="52"/>
      <c r="M652" s="52"/>
      <c r="N652" s="52"/>
      <c r="O652" s="52"/>
      <c r="P652" s="52"/>
    </row>
    <row r="653" ht="15.75" customHeight="1">
      <c r="K653" s="52"/>
      <c r="L653" s="52"/>
      <c r="M653" s="52"/>
      <c r="N653" s="52"/>
      <c r="O653" s="52"/>
      <c r="P653" s="52"/>
    </row>
    <row r="654" ht="15.75" customHeight="1">
      <c r="K654" s="52"/>
      <c r="L654" s="52"/>
      <c r="M654" s="52"/>
      <c r="N654" s="52"/>
      <c r="O654" s="52"/>
      <c r="P654" s="52"/>
    </row>
    <row r="655" ht="15.75" customHeight="1">
      <c r="K655" s="52"/>
      <c r="L655" s="52"/>
      <c r="M655" s="52"/>
      <c r="N655" s="52"/>
      <c r="O655" s="52"/>
      <c r="P655" s="52"/>
    </row>
    <row r="656" ht="15.75" customHeight="1">
      <c r="K656" s="52"/>
      <c r="L656" s="52"/>
      <c r="M656" s="52"/>
      <c r="N656" s="52"/>
      <c r="O656" s="52"/>
      <c r="P656" s="52"/>
    </row>
    <row r="657" ht="15.75" customHeight="1">
      <c r="K657" s="52"/>
      <c r="L657" s="52"/>
      <c r="M657" s="52"/>
      <c r="N657" s="52"/>
      <c r="O657" s="52"/>
      <c r="P657" s="52"/>
    </row>
    <row r="658" ht="15.75" customHeight="1">
      <c r="K658" s="52"/>
      <c r="L658" s="52"/>
      <c r="M658" s="52"/>
      <c r="N658" s="52"/>
      <c r="O658" s="52"/>
      <c r="P658" s="52"/>
    </row>
    <row r="659" ht="15.75" customHeight="1">
      <c r="K659" s="52"/>
      <c r="L659" s="52"/>
      <c r="M659" s="52"/>
      <c r="N659" s="52"/>
      <c r="O659" s="52"/>
      <c r="P659" s="52"/>
    </row>
    <row r="660" ht="15.75" customHeight="1">
      <c r="K660" s="52"/>
      <c r="L660" s="52"/>
      <c r="M660" s="52"/>
      <c r="N660" s="52"/>
      <c r="O660" s="52"/>
      <c r="P660" s="52"/>
    </row>
    <row r="661" ht="15.75" customHeight="1">
      <c r="K661" s="52"/>
      <c r="L661" s="52"/>
      <c r="M661" s="52"/>
      <c r="N661" s="52"/>
      <c r="O661" s="52"/>
      <c r="P661" s="52"/>
    </row>
    <row r="662" ht="15.75" customHeight="1">
      <c r="K662" s="52"/>
      <c r="L662" s="52"/>
      <c r="M662" s="52"/>
      <c r="N662" s="52"/>
      <c r="O662" s="52"/>
      <c r="P662" s="52"/>
    </row>
    <row r="663" ht="15.75" customHeight="1">
      <c r="K663" s="52"/>
      <c r="L663" s="52"/>
      <c r="M663" s="52"/>
      <c r="N663" s="52"/>
      <c r="O663" s="52"/>
      <c r="P663" s="52"/>
    </row>
    <row r="664" ht="15.75" customHeight="1">
      <c r="K664" s="52"/>
      <c r="L664" s="52"/>
      <c r="M664" s="52"/>
      <c r="N664" s="52"/>
      <c r="O664" s="52"/>
      <c r="P664" s="52"/>
    </row>
    <row r="665" ht="15.75" customHeight="1">
      <c r="K665" s="52"/>
      <c r="L665" s="52"/>
      <c r="M665" s="52"/>
      <c r="N665" s="52"/>
      <c r="O665" s="52"/>
      <c r="P665" s="52"/>
    </row>
    <row r="666" ht="15.75" customHeight="1">
      <c r="K666" s="52"/>
      <c r="L666" s="52"/>
      <c r="M666" s="52"/>
      <c r="N666" s="52"/>
      <c r="O666" s="52"/>
      <c r="P666" s="52"/>
    </row>
    <row r="667" ht="15.75" customHeight="1">
      <c r="K667" s="52"/>
      <c r="L667" s="52"/>
      <c r="M667" s="52"/>
      <c r="N667" s="52"/>
      <c r="O667" s="52"/>
      <c r="P667" s="52"/>
    </row>
    <row r="668" ht="15.75" customHeight="1">
      <c r="K668" s="52"/>
      <c r="L668" s="52"/>
      <c r="M668" s="52"/>
      <c r="N668" s="52"/>
      <c r="O668" s="52"/>
      <c r="P668" s="52"/>
    </row>
    <row r="669" ht="15.75" customHeight="1">
      <c r="K669" s="52"/>
      <c r="L669" s="52"/>
      <c r="M669" s="52"/>
      <c r="N669" s="52"/>
      <c r="O669" s="52"/>
      <c r="P669" s="52"/>
    </row>
    <row r="670" ht="15.75" customHeight="1">
      <c r="K670" s="52"/>
      <c r="L670" s="52"/>
      <c r="M670" s="52"/>
      <c r="N670" s="52"/>
      <c r="O670" s="52"/>
      <c r="P670" s="52"/>
    </row>
    <row r="671" ht="15.75" customHeight="1">
      <c r="K671" s="52"/>
      <c r="L671" s="52"/>
      <c r="M671" s="52"/>
      <c r="N671" s="52"/>
      <c r="O671" s="52"/>
      <c r="P671" s="52"/>
    </row>
    <row r="672" ht="15.75" customHeight="1">
      <c r="K672" s="52"/>
      <c r="L672" s="52"/>
      <c r="M672" s="52"/>
      <c r="N672" s="52"/>
      <c r="O672" s="52"/>
      <c r="P672" s="52"/>
    </row>
    <row r="673" ht="15.75" customHeight="1">
      <c r="K673" s="52"/>
      <c r="L673" s="52"/>
      <c r="M673" s="52"/>
      <c r="N673" s="52"/>
      <c r="O673" s="52"/>
      <c r="P673" s="52"/>
    </row>
    <row r="674" ht="15.75" customHeight="1">
      <c r="K674" s="52"/>
      <c r="L674" s="52"/>
      <c r="M674" s="52"/>
      <c r="N674" s="52"/>
      <c r="O674" s="52"/>
      <c r="P674" s="52"/>
    </row>
    <row r="675" ht="15.75" customHeight="1">
      <c r="K675" s="52"/>
      <c r="L675" s="52"/>
      <c r="M675" s="52"/>
      <c r="N675" s="52"/>
      <c r="O675" s="52"/>
      <c r="P675" s="52"/>
    </row>
    <row r="676" ht="15.75" customHeight="1">
      <c r="K676" s="52"/>
      <c r="L676" s="52"/>
      <c r="M676" s="52"/>
      <c r="N676" s="52"/>
      <c r="O676" s="52"/>
      <c r="P676" s="52"/>
    </row>
    <row r="677" ht="15.75" customHeight="1">
      <c r="K677" s="52"/>
      <c r="L677" s="52"/>
      <c r="M677" s="52"/>
      <c r="N677" s="52"/>
      <c r="O677" s="52"/>
      <c r="P677" s="52"/>
    </row>
    <row r="678" ht="15.75" customHeight="1">
      <c r="K678" s="52"/>
      <c r="L678" s="52"/>
      <c r="M678" s="52"/>
      <c r="N678" s="52"/>
      <c r="O678" s="52"/>
      <c r="P678" s="52"/>
    </row>
    <row r="679" ht="15.75" customHeight="1">
      <c r="K679" s="52"/>
      <c r="L679" s="52"/>
      <c r="M679" s="52"/>
      <c r="N679" s="52"/>
      <c r="O679" s="52"/>
      <c r="P679" s="52"/>
    </row>
    <row r="680" ht="15.75" customHeight="1">
      <c r="K680" s="52"/>
      <c r="L680" s="52"/>
      <c r="M680" s="52"/>
      <c r="N680" s="52"/>
      <c r="O680" s="52"/>
      <c r="P680" s="52"/>
    </row>
    <row r="681" ht="15.75" customHeight="1">
      <c r="K681" s="52"/>
      <c r="L681" s="52"/>
      <c r="M681" s="52"/>
      <c r="N681" s="52"/>
      <c r="O681" s="52"/>
      <c r="P681" s="52"/>
    </row>
    <row r="682" ht="15.75" customHeight="1">
      <c r="K682" s="52"/>
      <c r="L682" s="52"/>
      <c r="M682" s="52"/>
      <c r="N682" s="52"/>
      <c r="O682" s="52"/>
      <c r="P682" s="52"/>
    </row>
    <row r="683" ht="15.75" customHeight="1">
      <c r="K683" s="52"/>
      <c r="L683" s="52"/>
      <c r="M683" s="52"/>
      <c r="N683" s="52"/>
      <c r="O683" s="52"/>
      <c r="P683" s="52"/>
    </row>
    <row r="684" ht="15.75" customHeight="1">
      <c r="K684" s="52"/>
      <c r="L684" s="52"/>
      <c r="M684" s="52"/>
      <c r="N684" s="52"/>
      <c r="O684" s="52"/>
      <c r="P684" s="52"/>
    </row>
    <row r="685" ht="15.75" customHeight="1">
      <c r="K685" s="52"/>
      <c r="L685" s="52"/>
      <c r="M685" s="52"/>
      <c r="N685" s="52"/>
      <c r="O685" s="52"/>
      <c r="P685" s="52"/>
    </row>
    <row r="686" ht="15.75" customHeight="1">
      <c r="K686" s="52"/>
      <c r="L686" s="52"/>
      <c r="M686" s="52"/>
      <c r="N686" s="52"/>
      <c r="O686" s="52"/>
      <c r="P686" s="52"/>
    </row>
    <row r="687" ht="15.75" customHeight="1">
      <c r="K687" s="52"/>
      <c r="L687" s="52"/>
      <c r="M687" s="52"/>
      <c r="N687" s="52"/>
      <c r="O687" s="52"/>
      <c r="P687" s="52"/>
    </row>
    <row r="688" ht="15.75" customHeight="1">
      <c r="K688" s="52"/>
      <c r="L688" s="52"/>
      <c r="M688" s="52"/>
      <c r="N688" s="52"/>
      <c r="O688" s="52"/>
      <c r="P688" s="52"/>
    </row>
    <row r="689" ht="15.75" customHeight="1">
      <c r="K689" s="52"/>
      <c r="L689" s="52"/>
      <c r="M689" s="52"/>
      <c r="N689" s="52"/>
      <c r="O689" s="52"/>
      <c r="P689" s="52"/>
    </row>
    <row r="690" ht="15.75" customHeight="1">
      <c r="K690" s="52"/>
      <c r="L690" s="52"/>
      <c r="M690" s="52"/>
      <c r="N690" s="52"/>
      <c r="O690" s="52"/>
      <c r="P690" s="52"/>
    </row>
    <row r="691" ht="15.75" customHeight="1">
      <c r="K691" s="52"/>
      <c r="L691" s="52"/>
      <c r="M691" s="52"/>
      <c r="N691" s="52"/>
      <c r="O691" s="52"/>
      <c r="P691" s="52"/>
    </row>
    <row r="692" ht="15.75" customHeight="1">
      <c r="K692" s="52"/>
      <c r="L692" s="52"/>
      <c r="M692" s="52"/>
      <c r="N692" s="52"/>
      <c r="O692" s="52"/>
      <c r="P692" s="52"/>
    </row>
    <row r="693" ht="15.75" customHeight="1">
      <c r="K693" s="52"/>
      <c r="L693" s="52"/>
      <c r="M693" s="52"/>
      <c r="N693" s="52"/>
      <c r="O693" s="52"/>
      <c r="P693" s="52"/>
    </row>
    <row r="694" ht="15.75" customHeight="1">
      <c r="K694" s="52"/>
      <c r="L694" s="52"/>
      <c r="M694" s="52"/>
      <c r="N694" s="52"/>
      <c r="O694" s="52"/>
      <c r="P694" s="52"/>
    </row>
    <row r="695" ht="15.75" customHeight="1">
      <c r="K695" s="52"/>
      <c r="L695" s="52"/>
      <c r="M695" s="52"/>
      <c r="N695" s="52"/>
      <c r="O695" s="52"/>
      <c r="P695" s="52"/>
    </row>
    <row r="696" ht="15.75" customHeight="1">
      <c r="K696" s="52"/>
      <c r="L696" s="52"/>
      <c r="M696" s="52"/>
      <c r="N696" s="52"/>
      <c r="O696" s="52"/>
      <c r="P696" s="52"/>
    </row>
    <row r="697" ht="15.75" customHeight="1">
      <c r="K697" s="52"/>
      <c r="L697" s="52"/>
      <c r="M697" s="52"/>
      <c r="N697" s="52"/>
      <c r="O697" s="52"/>
      <c r="P697" s="52"/>
    </row>
    <row r="698" ht="15.75" customHeight="1">
      <c r="K698" s="52"/>
      <c r="L698" s="52"/>
      <c r="M698" s="52"/>
      <c r="N698" s="52"/>
      <c r="O698" s="52"/>
      <c r="P698" s="52"/>
    </row>
    <row r="699" ht="15.75" customHeight="1">
      <c r="K699" s="52"/>
      <c r="L699" s="52"/>
      <c r="M699" s="52"/>
      <c r="N699" s="52"/>
      <c r="O699" s="52"/>
      <c r="P699" s="52"/>
    </row>
    <row r="700" ht="15.75" customHeight="1">
      <c r="K700" s="52"/>
      <c r="L700" s="52"/>
      <c r="M700" s="52"/>
      <c r="N700" s="52"/>
      <c r="O700" s="52"/>
      <c r="P700" s="52"/>
    </row>
    <row r="701" ht="15.75" customHeight="1">
      <c r="K701" s="52"/>
      <c r="L701" s="52"/>
      <c r="M701" s="52"/>
      <c r="N701" s="52"/>
      <c r="O701" s="52"/>
      <c r="P701" s="52"/>
    </row>
    <row r="702" ht="15.75" customHeight="1">
      <c r="K702" s="52"/>
      <c r="L702" s="52"/>
      <c r="M702" s="52"/>
      <c r="N702" s="52"/>
      <c r="O702" s="52"/>
      <c r="P702" s="52"/>
    </row>
    <row r="703" ht="15.75" customHeight="1">
      <c r="K703" s="52"/>
      <c r="L703" s="52"/>
      <c r="M703" s="52"/>
      <c r="N703" s="52"/>
      <c r="O703" s="52"/>
      <c r="P703" s="52"/>
    </row>
    <row r="704" ht="15.75" customHeight="1">
      <c r="K704" s="52"/>
      <c r="L704" s="52"/>
      <c r="M704" s="52"/>
      <c r="N704" s="52"/>
      <c r="O704" s="52"/>
      <c r="P704" s="52"/>
    </row>
    <row r="705" ht="15.75" customHeight="1">
      <c r="K705" s="52"/>
      <c r="L705" s="52"/>
      <c r="M705" s="52"/>
      <c r="N705" s="52"/>
      <c r="O705" s="52"/>
      <c r="P705" s="52"/>
    </row>
    <row r="706" ht="15.75" customHeight="1">
      <c r="K706" s="52"/>
      <c r="L706" s="52"/>
      <c r="M706" s="52"/>
      <c r="N706" s="52"/>
      <c r="O706" s="52"/>
      <c r="P706" s="52"/>
    </row>
    <row r="707" ht="15.75" customHeight="1">
      <c r="K707" s="52"/>
      <c r="L707" s="52"/>
      <c r="M707" s="52"/>
      <c r="N707" s="52"/>
      <c r="O707" s="52"/>
      <c r="P707" s="52"/>
    </row>
    <row r="708" ht="15.75" customHeight="1">
      <c r="K708" s="52"/>
      <c r="L708" s="52"/>
      <c r="M708" s="52"/>
      <c r="N708" s="52"/>
      <c r="O708" s="52"/>
      <c r="P708" s="52"/>
    </row>
    <row r="709" ht="15.75" customHeight="1">
      <c r="K709" s="52"/>
      <c r="L709" s="52"/>
      <c r="M709" s="52"/>
      <c r="N709" s="52"/>
      <c r="O709" s="52"/>
      <c r="P709" s="52"/>
    </row>
    <row r="710" ht="15.75" customHeight="1">
      <c r="K710" s="52"/>
      <c r="L710" s="52"/>
      <c r="M710" s="52"/>
      <c r="N710" s="52"/>
      <c r="O710" s="52"/>
      <c r="P710" s="52"/>
    </row>
    <row r="711" ht="15.75" customHeight="1">
      <c r="K711" s="52"/>
      <c r="L711" s="52"/>
      <c r="M711" s="52"/>
      <c r="N711" s="52"/>
      <c r="O711" s="52"/>
      <c r="P711" s="52"/>
    </row>
    <row r="712" ht="15.75" customHeight="1">
      <c r="K712" s="52"/>
      <c r="L712" s="52"/>
      <c r="M712" s="52"/>
      <c r="N712" s="52"/>
      <c r="O712" s="52"/>
      <c r="P712" s="52"/>
    </row>
    <row r="713" ht="15.75" customHeight="1">
      <c r="K713" s="52"/>
      <c r="L713" s="52"/>
      <c r="M713" s="52"/>
      <c r="N713" s="52"/>
      <c r="O713" s="52"/>
      <c r="P713" s="52"/>
    </row>
    <row r="714" ht="15.75" customHeight="1">
      <c r="K714" s="52"/>
      <c r="L714" s="52"/>
      <c r="M714" s="52"/>
      <c r="N714" s="52"/>
      <c r="O714" s="52"/>
      <c r="P714" s="52"/>
    </row>
    <row r="715" ht="15.75" customHeight="1">
      <c r="K715" s="52"/>
      <c r="L715" s="52"/>
      <c r="M715" s="52"/>
      <c r="N715" s="52"/>
      <c r="O715" s="52"/>
      <c r="P715" s="52"/>
    </row>
    <row r="716" ht="15.75" customHeight="1">
      <c r="K716" s="52"/>
      <c r="L716" s="52"/>
      <c r="M716" s="52"/>
      <c r="N716" s="52"/>
      <c r="O716" s="52"/>
      <c r="P716" s="52"/>
    </row>
    <row r="717" ht="15.75" customHeight="1">
      <c r="K717" s="52"/>
      <c r="L717" s="52"/>
      <c r="M717" s="52"/>
      <c r="N717" s="52"/>
      <c r="O717" s="52"/>
      <c r="P717" s="52"/>
    </row>
    <row r="718" ht="15.75" customHeight="1">
      <c r="K718" s="52"/>
      <c r="L718" s="52"/>
      <c r="M718" s="52"/>
      <c r="N718" s="52"/>
      <c r="O718" s="52"/>
      <c r="P718" s="52"/>
    </row>
    <row r="719" ht="15.75" customHeight="1">
      <c r="K719" s="52"/>
      <c r="L719" s="52"/>
      <c r="M719" s="52"/>
      <c r="N719" s="52"/>
      <c r="O719" s="52"/>
      <c r="P719" s="52"/>
    </row>
    <row r="720" ht="15.75" customHeight="1">
      <c r="K720" s="52"/>
      <c r="L720" s="52"/>
      <c r="M720" s="52"/>
      <c r="N720" s="52"/>
      <c r="O720" s="52"/>
      <c r="P720" s="52"/>
    </row>
    <row r="721" ht="15.75" customHeight="1">
      <c r="K721" s="52"/>
      <c r="L721" s="52"/>
      <c r="M721" s="52"/>
      <c r="N721" s="52"/>
      <c r="O721" s="52"/>
      <c r="P721" s="52"/>
    </row>
    <row r="722" ht="15.75" customHeight="1">
      <c r="K722" s="52"/>
      <c r="L722" s="52"/>
      <c r="M722" s="52"/>
      <c r="N722" s="52"/>
      <c r="O722" s="52"/>
      <c r="P722" s="52"/>
    </row>
    <row r="723" ht="15.75" customHeight="1">
      <c r="K723" s="52"/>
      <c r="L723" s="52"/>
      <c r="M723" s="52"/>
      <c r="N723" s="52"/>
      <c r="O723" s="52"/>
      <c r="P723" s="52"/>
    </row>
    <row r="724" ht="15.75" customHeight="1">
      <c r="K724" s="52"/>
      <c r="L724" s="52"/>
      <c r="M724" s="52"/>
      <c r="N724" s="52"/>
      <c r="O724" s="52"/>
      <c r="P724" s="52"/>
    </row>
    <row r="725" ht="15.75" customHeight="1">
      <c r="K725" s="52"/>
      <c r="L725" s="52"/>
      <c r="M725" s="52"/>
      <c r="N725" s="52"/>
      <c r="O725" s="52"/>
      <c r="P725" s="52"/>
    </row>
    <row r="726" ht="15.75" customHeight="1">
      <c r="K726" s="52"/>
      <c r="L726" s="52"/>
      <c r="M726" s="52"/>
      <c r="N726" s="52"/>
      <c r="O726" s="52"/>
      <c r="P726" s="52"/>
    </row>
    <row r="727" ht="15.75" customHeight="1">
      <c r="K727" s="52"/>
      <c r="L727" s="52"/>
      <c r="M727" s="52"/>
      <c r="N727" s="52"/>
      <c r="O727" s="52"/>
      <c r="P727" s="52"/>
    </row>
    <row r="728" ht="15.75" customHeight="1">
      <c r="K728" s="52"/>
      <c r="L728" s="52"/>
      <c r="M728" s="52"/>
      <c r="N728" s="52"/>
      <c r="O728" s="52"/>
      <c r="P728" s="52"/>
    </row>
    <row r="729" ht="15.75" customHeight="1">
      <c r="K729" s="52"/>
      <c r="L729" s="52"/>
      <c r="M729" s="52"/>
      <c r="N729" s="52"/>
      <c r="O729" s="52"/>
      <c r="P729" s="52"/>
    </row>
    <row r="730" ht="15.75" customHeight="1">
      <c r="K730" s="52"/>
      <c r="L730" s="52"/>
      <c r="M730" s="52"/>
      <c r="N730" s="52"/>
      <c r="O730" s="52"/>
      <c r="P730" s="52"/>
    </row>
    <row r="731" ht="15.75" customHeight="1">
      <c r="K731" s="52"/>
      <c r="L731" s="52"/>
      <c r="M731" s="52"/>
      <c r="N731" s="52"/>
      <c r="O731" s="52"/>
      <c r="P731" s="52"/>
    </row>
    <row r="732" ht="15.75" customHeight="1">
      <c r="K732" s="52"/>
      <c r="L732" s="52"/>
      <c r="M732" s="52"/>
      <c r="N732" s="52"/>
      <c r="O732" s="52"/>
      <c r="P732" s="52"/>
    </row>
    <row r="733" ht="15.75" customHeight="1">
      <c r="K733" s="52"/>
      <c r="L733" s="52"/>
      <c r="M733" s="52"/>
      <c r="N733" s="52"/>
      <c r="O733" s="52"/>
      <c r="P733" s="52"/>
    </row>
    <row r="734" ht="15.75" customHeight="1">
      <c r="K734" s="52"/>
      <c r="L734" s="52"/>
      <c r="M734" s="52"/>
      <c r="N734" s="52"/>
      <c r="O734" s="52"/>
      <c r="P734" s="52"/>
    </row>
    <row r="735" ht="15.75" customHeight="1">
      <c r="K735" s="52"/>
      <c r="L735" s="52"/>
      <c r="M735" s="52"/>
      <c r="N735" s="52"/>
      <c r="O735" s="52"/>
      <c r="P735" s="52"/>
    </row>
    <row r="736" ht="15.75" customHeight="1">
      <c r="K736" s="52"/>
      <c r="L736" s="52"/>
      <c r="M736" s="52"/>
      <c r="N736" s="52"/>
      <c r="O736" s="52"/>
      <c r="P736" s="52"/>
    </row>
    <row r="737" ht="15.75" customHeight="1">
      <c r="K737" s="52"/>
      <c r="L737" s="52"/>
      <c r="M737" s="52"/>
      <c r="N737" s="52"/>
      <c r="O737" s="52"/>
      <c r="P737" s="52"/>
    </row>
    <row r="738" ht="15.75" customHeight="1">
      <c r="K738" s="52"/>
      <c r="L738" s="52"/>
      <c r="M738" s="52"/>
      <c r="N738" s="52"/>
      <c r="O738" s="52"/>
      <c r="P738" s="52"/>
    </row>
    <row r="739" ht="15.75" customHeight="1">
      <c r="K739" s="52"/>
      <c r="L739" s="52"/>
      <c r="M739" s="52"/>
      <c r="N739" s="52"/>
      <c r="O739" s="52"/>
      <c r="P739" s="52"/>
    </row>
    <row r="740" ht="15.75" customHeight="1">
      <c r="K740" s="52"/>
      <c r="L740" s="52"/>
      <c r="M740" s="52"/>
      <c r="N740" s="52"/>
      <c r="O740" s="52"/>
      <c r="P740" s="52"/>
    </row>
    <row r="741" ht="15.75" customHeight="1">
      <c r="K741" s="52"/>
      <c r="L741" s="52"/>
      <c r="M741" s="52"/>
      <c r="N741" s="52"/>
      <c r="O741" s="52"/>
      <c r="P741" s="52"/>
    </row>
    <row r="742" ht="15.75" customHeight="1">
      <c r="K742" s="52"/>
      <c r="L742" s="52"/>
      <c r="M742" s="52"/>
      <c r="N742" s="52"/>
      <c r="O742" s="52"/>
      <c r="P742" s="52"/>
    </row>
    <row r="743" ht="15.75" customHeight="1">
      <c r="K743" s="52"/>
      <c r="L743" s="52"/>
      <c r="M743" s="52"/>
      <c r="N743" s="52"/>
      <c r="O743" s="52"/>
      <c r="P743" s="52"/>
    </row>
    <row r="744" ht="15.75" customHeight="1">
      <c r="K744" s="52"/>
      <c r="L744" s="52"/>
      <c r="M744" s="52"/>
      <c r="N744" s="52"/>
      <c r="O744" s="52"/>
      <c r="P744" s="52"/>
    </row>
    <row r="745" ht="15.75" customHeight="1">
      <c r="K745" s="52"/>
      <c r="L745" s="52"/>
      <c r="M745" s="52"/>
      <c r="N745" s="52"/>
      <c r="O745" s="52"/>
      <c r="P745" s="52"/>
    </row>
    <row r="746" ht="15.75" customHeight="1">
      <c r="K746" s="52"/>
      <c r="L746" s="52"/>
      <c r="M746" s="52"/>
      <c r="N746" s="52"/>
      <c r="O746" s="52"/>
      <c r="P746" s="52"/>
    </row>
    <row r="747" ht="15.75" customHeight="1">
      <c r="K747" s="52"/>
      <c r="L747" s="52"/>
      <c r="M747" s="52"/>
      <c r="N747" s="52"/>
      <c r="O747" s="52"/>
      <c r="P747" s="52"/>
    </row>
    <row r="748" ht="15.75" customHeight="1">
      <c r="K748" s="52"/>
      <c r="L748" s="52"/>
      <c r="M748" s="52"/>
      <c r="N748" s="52"/>
      <c r="O748" s="52"/>
      <c r="P748" s="52"/>
    </row>
    <row r="749" ht="15.75" customHeight="1">
      <c r="K749" s="52"/>
      <c r="L749" s="52"/>
      <c r="M749" s="52"/>
      <c r="N749" s="52"/>
      <c r="O749" s="52"/>
      <c r="P749" s="52"/>
    </row>
    <row r="750" ht="15.75" customHeight="1">
      <c r="K750" s="52"/>
      <c r="L750" s="52"/>
      <c r="M750" s="52"/>
      <c r="N750" s="52"/>
      <c r="O750" s="52"/>
      <c r="P750" s="52"/>
    </row>
    <row r="751" ht="15.75" customHeight="1">
      <c r="K751" s="52"/>
      <c r="L751" s="52"/>
      <c r="M751" s="52"/>
      <c r="N751" s="52"/>
      <c r="O751" s="52"/>
      <c r="P751" s="52"/>
    </row>
    <row r="752" ht="15.75" customHeight="1">
      <c r="K752" s="52"/>
      <c r="L752" s="52"/>
      <c r="M752" s="52"/>
      <c r="N752" s="52"/>
      <c r="O752" s="52"/>
      <c r="P752" s="52"/>
    </row>
    <row r="753" ht="15.75" customHeight="1">
      <c r="K753" s="52"/>
      <c r="L753" s="52"/>
      <c r="M753" s="52"/>
      <c r="N753" s="52"/>
      <c r="O753" s="52"/>
      <c r="P753" s="52"/>
    </row>
    <row r="754" ht="15.75" customHeight="1">
      <c r="K754" s="52"/>
      <c r="L754" s="52"/>
      <c r="M754" s="52"/>
      <c r="N754" s="52"/>
      <c r="O754" s="52"/>
      <c r="P754" s="52"/>
    </row>
    <row r="755" ht="15.75" customHeight="1">
      <c r="K755" s="52"/>
      <c r="L755" s="52"/>
      <c r="M755" s="52"/>
      <c r="N755" s="52"/>
      <c r="O755" s="52"/>
      <c r="P755" s="52"/>
    </row>
    <row r="756" ht="15.75" customHeight="1">
      <c r="K756" s="52"/>
      <c r="L756" s="52"/>
      <c r="M756" s="52"/>
      <c r="N756" s="52"/>
      <c r="O756" s="52"/>
      <c r="P756" s="52"/>
    </row>
    <row r="757" ht="15.75" customHeight="1">
      <c r="K757" s="52"/>
      <c r="L757" s="52"/>
      <c r="M757" s="52"/>
      <c r="N757" s="52"/>
      <c r="O757" s="52"/>
      <c r="P757" s="52"/>
    </row>
    <row r="758" ht="15.75" customHeight="1">
      <c r="K758" s="52"/>
      <c r="L758" s="52"/>
      <c r="M758" s="52"/>
      <c r="N758" s="52"/>
      <c r="O758" s="52"/>
      <c r="P758" s="52"/>
    </row>
    <row r="759" ht="15.75" customHeight="1">
      <c r="K759" s="52"/>
      <c r="L759" s="52"/>
      <c r="M759" s="52"/>
      <c r="N759" s="52"/>
      <c r="O759" s="52"/>
      <c r="P759" s="52"/>
    </row>
    <row r="760" ht="15.75" customHeight="1">
      <c r="K760" s="52"/>
      <c r="L760" s="52"/>
      <c r="M760" s="52"/>
      <c r="N760" s="52"/>
      <c r="O760" s="52"/>
      <c r="P760" s="52"/>
    </row>
    <row r="761" ht="15.75" customHeight="1">
      <c r="K761" s="52"/>
      <c r="L761" s="52"/>
      <c r="M761" s="52"/>
      <c r="N761" s="52"/>
      <c r="O761" s="52"/>
      <c r="P761" s="52"/>
    </row>
    <row r="762" ht="15.75" customHeight="1">
      <c r="K762" s="52"/>
      <c r="L762" s="52"/>
      <c r="M762" s="52"/>
      <c r="N762" s="52"/>
      <c r="O762" s="52"/>
      <c r="P762" s="52"/>
    </row>
    <row r="763" ht="15.75" customHeight="1">
      <c r="K763" s="52"/>
      <c r="L763" s="52"/>
      <c r="M763" s="52"/>
      <c r="N763" s="52"/>
      <c r="O763" s="52"/>
      <c r="P763" s="52"/>
    </row>
    <row r="764" ht="15.75" customHeight="1">
      <c r="K764" s="52"/>
      <c r="L764" s="52"/>
      <c r="M764" s="52"/>
      <c r="N764" s="52"/>
      <c r="O764" s="52"/>
      <c r="P764" s="52"/>
    </row>
    <row r="765" ht="15.75" customHeight="1">
      <c r="K765" s="52"/>
      <c r="L765" s="52"/>
      <c r="M765" s="52"/>
      <c r="N765" s="52"/>
      <c r="O765" s="52"/>
      <c r="P765" s="52"/>
    </row>
    <row r="766" ht="15.75" customHeight="1">
      <c r="K766" s="52"/>
      <c r="L766" s="52"/>
      <c r="M766" s="52"/>
      <c r="N766" s="52"/>
      <c r="O766" s="52"/>
      <c r="P766" s="52"/>
    </row>
    <row r="767" ht="15.75" customHeight="1">
      <c r="K767" s="52"/>
      <c r="L767" s="52"/>
      <c r="M767" s="52"/>
      <c r="N767" s="52"/>
      <c r="O767" s="52"/>
      <c r="P767" s="52"/>
    </row>
    <row r="768" ht="15.75" customHeight="1">
      <c r="K768" s="52"/>
      <c r="L768" s="52"/>
      <c r="M768" s="52"/>
      <c r="N768" s="52"/>
      <c r="O768" s="52"/>
      <c r="P768" s="52"/>
    </row>
    <row r="769" ht="15.75" customHeight="1">
      <c r="K769" s="52"/>
      <c r="L769" s="52"/>
      <c r="M769" s="52"/>
      <c r="N769" s="52"/>
      <c r="O769" s="52"/>
      <c r="P769" s="52"/>
    </row>
    <row r="770" ht="15.75" customHeight="1">
      <c r="K770" s="52"/>
      <c r="L770" s="52"/>
      <c r="M770" s="52"/>
      <c r="N770" s="52"/>
      <c r="O770" s="52"/>
      <c r="P770" s="52"/>
    </row>
    <row r="771" ht="15.75" customHeight="1">
      <c r="K771" s="52"/>
      <c r="L771" s="52"/>
      <c r="M771" s="52"/>
      <c r="N771" s="52"/>
      <c r="O771" s="52"/>
      <c r="P771" s="52"/>
    </row>
    <row r="772" ht="15.75" customHeight="1">
      <c r="K772" s="52"/>
      <c r="L772" s="52"/>
      <c r="M772" s="52"/>
      <c r="N772" s="52"/>
      <c r="O772" s="52"/>
      <c r="P772" s="52"/>
    </row>
    <row r="773" ht="15.75" customHeight="1">
      <c r="K773" s="52"/>
      <c r="L773" s="52"/>
      <c r="M773" s="52"/>
      <c r="N773" s="52"/>
      <c r="O773" s="52"/>
      <c r="P773" s="52"/>
    </row>
    <row r="774" ht="15.75" customHeight="1">
      <c r="K774" s="52"/>
      <c r="L774" s="52"/>
      <c r="M774" s="52"/>
      <c r="N774" s="52"/>
      <c r="O774" s="52"/>
      <c r="P774" s="52"/>
    </row>
    <row r="775" ht="15.75" customHeight="1">
      <c r="K775" s="52"/>
      <c r="L775" s="52"/>
      <c r="M775" s="52"/>
      <c r="N775" s="52"/>
      <c r="O775" s="52"/>
      <c r="P775" s="52"/>
    </row>
    <row r="776" ht="15.75" customHeight="1">
      <c r="K776" s="52"/>
      <c r="L776" s="52"/>
      <c r="M776" s="52"/>
      <c r="N776" s="52"/>
      <c r="O776" s="52"/>
      <c r="P776" s="52"/>
    </row>
    <row r="777" ht="15.75" customHeight="1">
      <c r="K777" s="52"/>
      <c r="L777" s="52"/>
      <c r="M777" s="52"/>
      <c r="N777" s="52"/>
      <c r="O777" s="52"/>
      <c r="P777" s="52"/>
    </row>
    <row r="778" ht="15.75" customHeight="1">
      <c r="K778" s="52"/>
      <c r="L778" s="52"/>
      <c r="M778" s="52"/>
      <c r="N778" s="52"/>
      <c r="O778" s="52"/>
      <c r="P778" s="52"/>
    </row>
    <row r="779" ht="15.75" customHeight="1">
      <c r="K779" s="52"/>
      <c r="L779" s="52"/>
      <c r="M779" s="52"/>
      <c r="N779" s="52"/>
      <c r="O779" s="52"/>
      <c r="P779" s="52"/>
    </row>
    <row r="780" ht="15.75" customHeight="1">
      <c r="K780" s="52"/>
      <c r="L780" s="52"/>
      <c r="M780" s="52"/>
      <c r="N780" s="52"/>
      <c r="O780" s="52"/>
      <c r="P780" s="52"/>
    </row>
    <row r="781" ht="15.75" customHeight="1">
      <c r="K781" s="52"/>
      <c r="L781" s="52"/>
      <c r="M781" s="52"/>
      <c r="N781" s="52"/>
      <c r="O781" s="52"/>
      <c r="P781" s="52"/>
    </row>
    <row r="782" ht="15.75" customHeight="1">
      <c r="K782" s="52"/>
      <c r="L782" s="52"/>
      <c r="M782" s="52"/>
      <c r="N782" s="52"/>
      <c r="O782" s="52"/>
      <c r="P782" s="52"/>
    </row>
    <row r="783" ht="15.75" customHeight="1">
      <c r="K783" s="52"/>
      <c r="L783" s="52"/>
      <c r="M783" s="52"/>
      <c r="N783" s="52"/>
      <c r="O783" s="52"/>
      <c r="P783" s="52"/>
    </row>
    <row r="784" ht="15.75" customHeight="1">
      <c r="K784" s="52"/>
      <c r="L784" s="52"/>
      <c r="M784" s="52"/>
      <c r="N784" s="52"/>
      <c r="O784" s="52"/>
      <c r="P784" s="52"/>
    </row>
    <row r="785" ht="15.75" customHeight="1">
      <c r="K785" s="52"/>
      <c r="L785" s="52"/>
      <c r="M785" s="52"/>
      <c r="N785" s="52"/>
      <c r="O785" s="52"/>
      <c r="P785" s="52"/>
    </row>
    <row r="786" ht="15.75" customHeight="1">
      <c r="K786" s="52"/>
      <c r="L786" s="52"/>
      <c r="M786" s="52"/>
      <c r="N786" s="52"/>
      <c r="O786" s="52"/>
      <c r="P786" s="52"/>
    </row>
    <row r="787" ht="15.75" customHeight="1">
      <c r="K787" s="52"/>
      <c r="L787" s="52"/>
      <c r="M787" s="52"/>
      <c r="N787" s="52"/>
      <c r="O787" s="52"/>
      <c r="P787" s="52"/>
    </row>
    <row r="788" ht="15.75" customHeight="1">
      <c r="K788" s="52"/>
      <c r="L788" s="52"/>
      <c r="M788" s="52"/>
      <c r="N788" s="52"/>
      <c r="O788" s="52"/>
      <c r="P788" s="52"/>
    </row>
    <row r="789" ht="15.75" customHeight="1">
      <c r="K789" s="52"/>
      <c r="L789" s="52"/>
      <c r="M789" s="52"/>
      <c r="N789" s="52"/>
      <c r="O789" s="52"/>
      <c r="P789" s="52"/>
    </row>
    <row r="790" ht="15.75" customHeight="1">
      <c r="K790" s="52"/>
      <c r="L790" s="52"/>
      <c r="M790" s="52"/>
      <c r="N790" s="52"/>
      <c r="O790" s="52"/>
      <c r="P790" s="52"/>
    </row>
    <row r="791" ht="15.75" customHeight="1">
      <c r="K791" s="52"/>
      <c r="L791" s="52"/>
      <c r="M791" s="52"/>
      <c r="N791" s="52"/>
      <c r="O791" s="52"/>
      <c r="P791" s="52"/>
    </row>
    <row r="792" ht="15.75" customHeight="1">
      <c r="K792" s="52"/>
      <c r="L792" s="52"/>
      <c r="M792" s="52"/>
      <c r="N792" s="52"/>
      <c r="O792" s="52"/>
      <c r="P792" s="52"/>
    </row>
    <row r="793" ht="15.75" customHeight="1">
      <c r="K793" s="52"/>
      <c r="L793" s="52"/>
      <c r="M793" s="52"/>
      <c r="N793" s="52"/>
      <c r="O793" s="52"/>
      <c r="P793" s="52"/>
    </row>
    <row r="794" ht="15.75" customHeight="1">
      <c r="K794" s="52"/>
      <c r="L794" s="52"/>
      <c r="M794" s="52"/>
      <c r="N794" s="52"/>
      <c r="O794" s="52"/>
      <c r="P794" s="52"/>
    </row>
    <row r="795" ht="15.75" customHeight="1">
      <c r="K795" s="52"/>
      <c r="L795" s="52"/>
      <c r="M795" s="52"/>
      <c r="N795" s="52"/>
      <c r="O795" s="52"/>
      <c r="P795" s="52"/>
    </row>
    <row r="796" ht="15.75" customHeight="1">
      <c r="K796" s="52"/>
      <c r="L796" s="52"/>
      <c r="M796" s="52"/>
      <c r="N796" s="52"/>
      <c r="O796" s="52"/>
      <c r="P796" s="52"/>
    </row>
    <row r="797" ht="15.75" customHeight="1">
      <c r="K797" s="52"/>
      <c r="L797" s="52"/>
      <c r="M797" s="52"/>
      <c r="N797" s="52"/>
      <c r="O797" s="52"/>
      <c r="P797" s="52"/>
    </row>
    <row r="798" ht="15.75" customHeight="1">
      <c r="K798" s="52"/>
      <c r="L798" s="52"/>
      <c r="M798" s="52"/>
      <c r="N798" s="52"/>
      <c r="O798" s="52"/>
      <c r="P798" s="52"/>
    </row>
    <row r="799" ht="15.75" customHeight="1">
      <c r="K799" s="52"/>
      <c r="L799" s="52"/>
      <c r="M799" s="52"/>
      <c r="N799" s="52"/>
      <c r="O799" s="52"/>
      <c r="P799" s="52"/>
    </row>
    <row r="800" ht="15.75" customHeight="1">
      <c r="K800" s="52"/>
      <c r="L800" s="52"/>
      <c r="M800" s="52"/>
      <c r="N800" s="52"/>
      <c r="O800" s="52"/>
      <c r="P800" s="52"/>
    </row>
    <row r="801" ht="15.75" customHeight="1">
      <c r="K801" s="52"/>
      <c r="L801" s="52"/>
      <c r="M801" s="52"/>
      <c r="N801" s="52"/>
      <c r="O801" s="52"/>
      <c r="P801" s="52"/>
    </row>
    <row r="802" ht="15.75" customHeight="1">
      <c r="K802" s="52"/>
      <c r="L802" s="52"/>
      <c r="M802" s="52"/>
      <c r="N802" s="52"/>
      <c r="O802" s="52"/>
      <c r="P802" s="52"/>
    </row>
    <row r="803" ht="15.75" customHeight="1">
      <c r="K803" s="52"/>
      <c r="L803" s="52"/>
      <c r="M803" s="52"/>
      <c r="N803" s="52"/>
      <c r="O803" s="52"/>
      <c r="P803" s="52"/>
    </row>
    <row r="804" ht="15.75" customHeight="1">
      <c r="K804" s="52"/>
      <c r="L804" s="52"/>
      <c r="M804" s="52"/>
      <c r="N804" s="52"/>
      <c r="O804" s="52"/>
      <c r="P804" s="52"/>
    </row>
    <row r="805" ht="15.75" customHeight="1">
      <c r="K805" s="52"/>
      <c r="L805" s="52"/>
      <c r="M805" s="52"/>
      <c r="N805" s="52"/>
      <c r="O805" s="52"/>
      <c r="P805" s="52"/>
    </row>
    <row r="806" ht="15.75" customHeight="1">
      <c r="K806" s="52"/>
      <c r="L806" s="52"/>
      <c r="M806" s="52"/>
      <c r="N806" s="52"/>
      <c r="O806" s="52"/>
      <c r="P806" s="52"/>
    </row>
    <row r="807" ht="15.75" customHeight="1">
      <c r="K807" s="52"/>
      <c r="L807" s="52"/>
      <c r="M807" s="52"/>
      <c r="N807" s="52"/>
      <c r="O807" s="52"/>
      <c r="P807" s="52"/>
    </row>
    <row r="808" ht="15.75" customHeight="1">
      <c r="K808" s="52"/>
      <c r="L808" s="52"/>
      <c r="M808" s="52"/>
      <c r="N808" s="52"/>
      <c r="O808" s="52"/>
      <c r="P808" s="52"/>
    </row>
    <row r="809" ht="15.75" customHeight="1">
      <c r="K809" s="52"/>
      <c r="L809" s="52"/>
      <c r="M809" s="52"/>
      <c r="N809" s="52"/>
      <c r="O809" s="52"/>
      <c r="P809" s="52"/>
    </row>
    <row r="810" ht="15.75" customHeight="1">
      <c r="K810" s="52"/>
      <c r="L810" s="52"/>
      <c r="M810" s="52"/>
      <c r="N810" s="52"/>
      <c r="O810" s="52"/>
      <c r="P810" s="52"/>
    </row>
    <row r="811" ht="15.75" customHeight="1">
      <c r="K811" s="52"/>
      <c r="L811" s="52"/>
      <c r="M811" s="52"/>
      <c r="N811" s="52"/>
      <c r="O811" s="52"/>
      <c r="P811" s="52"/>
    </row>
    <row r="812" ht="15.75" customHeight="1">
      <c r="K812" s="52"/>
      <c r="L812" s="52"/>
      <c r="M812" s="52"/>
      <c r="N812" s="52"/>
      <c r="O812" s="52"/>
      <c r="P812" s="52"/>
    </row>
    <row r="813" ht="15.75" customHeight="1">
      <c r="K813" s="52"/>
      <c r="L813" s="52"/>
      <c r="M813" s="52"/>
      <c r="N813" s="52"/>
      <c r="O813" s="52"/>
      <c r="P813" s="52"/>
    </row>
    <row r="814" ht="15.75" customHeight="1">
      <c r="K814" s="52"/>
      <c r="L814" s="52"/>
      <c r="M814" s="52"/>
      <c r="N814" s="52"/>
      <c r="O814" s="52"/>
      <c r="P814" s="52"/>
    </row>
    <row r="815" ht="15.75" customHeight="1">
      <c r="K815" s="52"/>
      <c r="L815" s="52"/>
      <c r="M815" s="52"/>
      <c r="N815" s="52"/>
      <c r="O815" s="52"/>
      <c r="P815" s="52"/>
    </row>
    <row r="816" ht="15.75" customHeight="1">
      <c r="K816" s="52"/>
      <c r="L816" s="52"/>
      <c r="M816" s="52"/>
      <c r="N816" s="52"/>
      <c r="O816" s="52"/>
      <c r="P816" s="52"/>
    </row>
    <row r="817" ht="15.75" customHeight="1">
      <c r="K817" s="52"/>
      <c r="L817" s="52"/>
      <c r="M817" s="52"/>
      <c r="N817" s="52"/>
      <c r="O817" s="52"/>
      <c r="P817" s="52"/>
    </row>
    <row r="818" ht="15.75" customHeight="1">
      <c r="K818" s="52"/>
      <c r="L818" s="52"/>
      <c r="M818" s="52"/>
      <c r="N818" s="52"/>
      <c r="O818" s="52"/>
      <c r="P818" s="52"/>
    </row>
    <row r="819" ht="15.75" customHeight="1">
      <c r="K819" s="52"/>
      <c r="L819" s="52"/>
      <c r="M819" s="52"/>
      <c r="N819" s="52"/>
      <c r="O819" s="52"/>
      <c r="P819" s="52"/>
    </row>
    <row r="820" ht="15.75" customHeight="1">
      <c r="K820" s="52"/>
      <c r="L820" s="52"/>
      <c r="M820" s="52"/>
      <c r="N820" s="52"/>
      <c r="O820" s="52"/>
      <c r="P820" s="52"/>
    </row>
    <row r="821" ht="15.75" customHeight="1">
      <c r="K821" s="52"/>
      <c r="L821" s="52"/>
      <c r="M821" s="52"/>
      <c r="N821" s="52"/>
      <c r="O821" s="52"/>
      <c r="P821" s="52"/>
    </row>
    <row r="822" ht="15.75" customHeight="1">
      <c r="K822" s="52"/>
      <c r="L822" s="52"/>
      <c r="M822" s="52"/>
      <c r="N822" s="52"/>
      <c r="O822" s="52"/>
      <c r="P822" s="52"/>
    </row>
    <row r="823" ht="15.75" customHeight="1">
      <c r="K823" s="52"/>
      <c r="L823" s="52"/>
      <c r="M823" s="52"/>
      <c r="N823" s="52"/>
      <c r="O823" s="52"/>
      <c r="P823" s="52"/>
    </row>
    <row r="824" ht="15.75" customHeight="1">
      <c r="K824" s="52"/>
      <c r="L824" s="52"/>
      <c r="M824" s="52"/>
      <c r="N824" s="52"/>
      <c r="O824" s="52"/>
      <c r="P824" s="52"/>
    </row>
    <row r="825" ht="15.75" customHeight="1">
      <c r="K825" s="52"/>
      <c r="L825" s="52"/>
      <c r="M825" s="52"/>
      <c r="N825" s="52"/>
      <c r="O825" s="52"/>
      <c r="P825" s="52"/>
    </row>
    <row r="826" ht="15.75" customHeight="1">
      <c r="K826" s="52"/>
      <c r="L826" s="52"/>
      <c r="M826" s="52"/>
      <c r="N826" s="52"/>
      <c r="O826" s="52"/>
      <c r="P826" s="52"/>
    </row>
    <row r="827" ht="15.75" customHeight="1">
      <c r="K827" s="52"/>
      <c r="L827" s="52"/>
      <c r="M827" s="52"/>
      <c r="N827" s="52"/>
      <c r="O827" s="52"/>
      <c r="P827" s="52"/>
    </row>
    <row r="828" ht="15.75" customHeight="1">
      <c r="K828" s="52"/>
      <c r="L828" s="52"/>
      <c r="M828" s="52"/>
      <c r="N828" s="52"/>
      <c r="O828" s="52"/>
      <c r="P828" s="52"/>
    </row>
    <row r="829" ht="15.75" customHeight="1">
      <c r="K829" s="52"/>
      <c r="L829" s="52"/>
      <c r="M829" s="52"/>
      <c r="N829" s="52"/>
      <c r="O829" s="52"/>
      <c r="P829" s="52"/>
    </row>
    <row r="830" ht="15.75" customHeight="1">
      <c r="K830" s="52"/>
      <c r="L830" s="52"/>
      <c r="M830" s="52"/>
      <c r="N830" s="52"/>
      <c r="O830" s="52"/>
      <c r="P830" s="52"/>
    </row>
    <row r="831" ht="15.75" customHeight="1">
      <c r="K831" s="52"/>
      <c r="L831" s="52"/>
      <c r="M831" s="52"/>
      <c r="N831" s="52"/>
      <c r="O831" s="52"/>
      <c r="P831" s="52"/>
    </row>
    <row r="832" ht="15.75" customHeight="1">
      <c r="K832" s="52"/>
      <c r="L832" s="52"/>
      <c r="M832" s="52"/>
      <c r="N832" s="52"/>
      <c r="O832" s="52"/>
      <c r="P832" s="52"/>
    </row>
    <row r="833" ht="15.75" customHeight="1">
      <c r="K833" s="52"/>
      <c r="L833" s="52"/>
      <c r="M833" s="52"/>
      <c r="N833" s="52"/>
      <c r="O833" s="52"/>
      <c r="P833" s="52"/>
    </row>
    <row r="834" ht="15.75" customHeight="1">
      <c r="K834" s="52"/>
      <c r="L834" s="52"/>
      <c r="M834" s="52"/>
      <c r="N834" s="52"/>
      <c r="O834" s="52"/>
      <c r="P834" s="52"/>
    </row>
    <row r="835" ht="15.75" customHeight="1">
      <c r="K835" s="52"/>
      <c r="L835" s="52"/>
      <c r="M835" s="52"/>
      <c r="N835" s="52"/>
      <c r="O835" s="52"/>
      <c r="P835" s="52"/>
    </row>
    <row r="836" ht="15.75" customHeight="1">
      <c r="K836" s="52"/>
      <c r="L836" s="52"/>
      <c r="M836" s="52"/>
      <c r="N836" s="52"/>
      <c r="O836" s="52"/>
      <c r="P836" s="52"/>
    </row>
    <row r="837" ht="15.75" customHeight="1">
      <c r="K837" s="52"/>
      <c r="L837" s="52"/>
      <c r="M837" s="52"/>
      <c r="N837" s="52"/>
      <c r="O837" s="52"/>
      <c r="P837" s="52"/>
    </row>
    <row r="838" ht="15.75" customHeight="1">
      <c r="K838" s="52"/>
      <c r="L838" s="52"/>
      <c r="M838" s="52"/>
      <c r="N838" s="52"/>
      <c r="O838" s="52"/>
      <c r="P838" s="52"/>
    </row>
    <row r="839" ht="15.75" customHeight="1">
      <c r="K839" s="52"/>
      <c r="L839" s="52"/>
      <c r="M839" s="52"/>
      <c r="N839" s="52"/>
      <c r="O839" s="52"/>
      <c r="P839" s="52"/>
    </row>
    <row r="840" ht="15.75" customHeight="1">
      <c r="K840" s="52"/>
      <c r="L840" s="52"/>
      <c r="M840" s="52"/>
      <c r="N840" s="52"/>
      <c r="O840" s="52"/>
      <c r="P840" s="52"/>
    </row>
    <row r="841" ht="15.75" customHeight="1">
      <c r="K841" s="52"/>
      <c r="L841" s="52"/>
      <c r="M841" s="52"/>
      <c r="N841" s="52"/>
      <c r="O841" s="52"/>
      <c r="P841" s="52"/>
    </row>
    <row r="842" ht="15.75" customHeight="1">
      <c r="K842" s="52"/>
      <c r="L842" s="52"/>
      <c r="M842" s="52"/>
      <c r="N842" s="52"/>
      <c r="O842" s="52"/>
      <c r="P842" s="52"/>
    </row>
    <row r="843" ht="15.75" customHeight="1">
      <c r="K843" s="52"/>
      <c r="L843" s="52"/>
      <c r="M843" s="52"/>
      <c r="N843" s="52"/>
      <c r="O843" s="52"/>
      <c r="P843" s="52"/>
    </row>
    <row r="844" ht="15.75" customHeight="1">
      <c r="K844" s="52"/>
      <c r="L844" s="52"/>
      <c r="M844" s="52"/>
      <c r="N844" s="52"/>
      <c r="O844" s="52"/>
      <c r="P844" s="52"/>
    </row>
    <row r="845" ht="15.75" customHeight="1">
      <c r="K845" s="52"/>
      <c r="L845" s="52"/>
      <c r="M845" s="52"/>
      <c r="N845" s="52"/>
      <c r="O845" s="52"/>
      <c r="P845" s="52"/>
    </row>
    <row r="846" ht="15.75" customHeight="1">
      <c r="K846" s="52"/>
      <c r="L846" s="52"/>
      <c r="M846" s="52"/>
      <c r="N846" s="52"/>
      <c r="O846" s="52"/>
      <c r="P846" s="52"/>
    </row>
    <row r="847" ht="15.75" customHeight="1">
      <c r="K847" s="52"/>
      <c r="L847" s="52"/>
      <c r="M847" s="52"/>
      <c r="N847" s="52"/>
      <c r="O847" s="52"/>
      <c r="P847" s="52"/>
    </row>
    <row r="848" ht="15.75" customHeight="1">
      <c r="K848" s="52"/>
      <c r="L848" s="52"/>
      <c r="M848" s="52"/>
      <c r="N848" s="52"/>
      <c r="O848" s="52"/>
      <c r="P848" s="52"/>
    </row>
    <row r="849" ht="15.75" customHeight="1">
      <c r="K849" s="52"/>
      <c r="L849" s="52"/>
      <c r="M849" s="52"/>
      <c r="N849" s="52"/>
      <c r="O849" s="52"/>
      <c r="P849" s="52"/>
    </row>
    <row r="850" ht="15.75" customHeight="1">
      <c r="K850" s="52"/>
      <c r="L850" s="52"/>
      <c r="M850" s="52"/>
      <c r="N850" s="52"/>
      <c r="O850" s="52"/>
      <c r="P850" s="52"/>
    </row>
    <row r="851" ht="15.75" customHeight="1">
      <c r="K851" s="52"/>
      <c r="L851" s="52"/>
      <c r="M851" s="52"/>
      <c r="N851" s="52"/>
      <c r="O851" s="52"/>
      <c r="P851" s="52"/>
    </row>
    <row r="852" ht="15.75" customHeight="1">
      <c r="K852" s="52"/>
      <c r="L852" s="52"/>
      <c r="M852" s="52"/>
      <c r="N852" s="52"/>
      <c r="O852" s="52"/>
      <c r="P852" s="52"/>
    </row>
    <row r="853" ht="15.75" customHeight="1">
      <c r="K853" s="52"/>
      <c r="L853" s="52"/>
      <c r="M853" s="52"/>
      <c r="N853" s="52"/>
      <c r="O853" s="52"/>
      <c r="P853" s="52"/>
    </row>
    <row r="854" ht="15.75" customHeight="1">
      <c r="K854" s="52"/>
      <c r="L854" s="52"/>
      <c r="M854" s="52"/>
      <c r="N854" s="52"/>
      <c r="O854" s="52"/>
      <c r="P854" s="52"/>
    </row>
    <row r="855" ht="15.75" customHeight="1">
      <c r="K855" s="52"/>
      <c r="L855" s="52"/>
      <c r="M855" s="52"/>
      <c r="N855" s="52"/>
      <c r="O855" s="52"/>
      <c r="P855" s="52"/>
    </row>
    <row r="856" ht="15.75" customHeight="1">
      <c r="K856" s="52"/>
      <c r="L856" s="52"/>
      <c r="M856" s="52"/>
      <c r="N856" s="52"/>
      <c r="O856" s="52"/>
      <c r="P856" s="52"/>
    </row>
    <row r="857" ht="15.75" customHeight="1">
      <c r="K857" s="52"/>
      <c r="L857" s="52"/>
      <c r="M857" s="52"/>
      <c r="N857" s="52"/>
      <c r="O857" s="52"/>
      <c r="P857" s="52"/>
    </row>
    <row r="858" ht="15.75" customHeight="1">
      <c r="K858" s="52"/>
      <c r="L858" s="52"/>
      <c r="M858" s="52"/>
      <c r="N858" s="52"/>
      <c r="O858" s="52"/>
      <c r="P858" s="52"/>
    </row>
    <row r="859" ht="15.75" customHeight="1">
      <c r="K859" s="52"/>
      <c r="L859" s="52"/>
      <c r="M859" s="52"/>
      <c r="N859" s="52"/>
      <c r="O859" s="52"/>
      <c r="P859" s="52"/>
    </row>
    <row r="860" ht="15.75" customHeight="1">
      <c r="K860" s="52"/>
      <c r="L860" s="52"/>
      <c r="M860" s="52"/>
      <c r="N860" s="52"/>
      <c r="O860" s="52"/>
      <c r="P860" s="52"/>
    </row>
    <row r="861" ht="15.75" customHeight="1">
      <c r="K861" s="52"/>
      <c r="L861" s="52"/>
      <c r="M861" s="52"/>
      <c r="N861" s="52"/>
      <c r="O861" s="52"/>
      <c r="P861" s="52"/>
    </row>
    <row r="862" ht="15.75" customHeight="1">
      <c r="K862" s="52"/>
      <c r="L862" s="52"/>
      <c r="M862" s="52"/>
      <c r="N862" s="52"/>
      <c r="O862" s="52"/>
      <c r="P862" s="52"/>
    </row>
    <row r="863" ht="15.75" customHeight="1">
      <c r="K863" s="52"/>
      <c r="L863" s="52"/>
      <c r="M863" s="52"/>
      <c r="N863" s="52"/>
      <c r="O863" s="52"/>
      <c r="P863" s="52"/>
    </row>
    <row r="864" ht="15.75" customHeight="1">
      <c r="K864" s="52"/>
      <c r="L864" s="52"/>
      <c r="M864" s="52"/>
      <c r="N864" s="52"/>
      <c r="O864" s="52"/>
      <c r="P864" s="52"/>
    </row>
    <row r="865" ht="15.75" customHeight="1">
      <c r="K865" s="52"/>
      <c r="L865" s="52"/>
      <c r="M865" s="52"/>
      <c r="N865" s="52"/>
      <c r="O865" s="52"/>
      <c r="P865" s="52"/>
    </row>
    <row r="866" ht="15.75" customHeight="1">
      <c r="K866" s="52"/>
      <c r="L866" s="52"/>
      <c r="M866" s="52"/>
      <c r="N866" s="52"/>
      <c r="O866" s="52"/>
      <c r="P866" s="52"/>
    </row>
    <row r="867" ht="15.75" customHeight="1">
      <c r="K867" s="52"/>
      <c r="L867" s="52"/>
      <c r="M867" s="52"/>
      <c r="N867" s="52"/>
      <c r="O867" s="52"/>
      <c r="P867" s="52"/>
    </row>
    <row r="868" ht="15.75" customHeight="1">
      <c r="K868" s="52"/>
      <c r="L868" s="52"/>
      <c r="M868" s="52"/>
      <c r="N868" s="52"/>
      <c r="O868" s="52"/>
      <c r="P868" s="52"/>
    </row>
    <row r="869" ht="15.75" customHeight="1">
      <c r="K869" s="52"/>
      <c r="L869" s="52"/>
      <c r="M869" s="52"/>
      <c r="N869" s="52"/>
      <c r="O869" s="52"/>
      <c r="P869" s="52"/>
    </row>
    <row r="870" ht="15.75" customHeight="1">
      <c r="K870" s="52"/>
      <c r="L870" s="52"/>
      <c r="M870" s="52"/>
      <c r="N870" s="52"/>
      <c r="O870" s="52"/>
      <c r="P870" s="52"/>
    </row>
    <row r="871" ht="15.75" customHeight="1">
      <c r="K871" s="52"/>
      <c r="L871" s="52"/>
      <c r="M871" s="52"/>
      <c r="N871" s="52"/>
      <c r="O871" s="52"/>
      <c r="P871" s="52"/>
    </row>
    <row r="872" ht="15.75" customHeight="1">
      <c r="K872" s="52"/>
      <c r="L872" s="52"/>
      <c r="M872" s="52"/>
      <c r="N872" s="52"/>
      <c r="O872" s="52"/>
      <c r="P872" s="52"/>
    </row>
    <row r="873" ht="15.75" customHeight="1">
      <c r="K873" s="52"/>
      <c r="L873" s="52"/>
      <c r="M873" s="52"/>
      <c r="N873" s="52"/>
      <c r="O873" s="52"/>
      <c r="P873" s="52"/>
    </row>
    <row r="874" ht="15.75" customHeight="1">
      <c r="K874" s="52"/>
      <c r="L874" s="52"/>
      <c r="M874" s="52"/>
      <c r="N874" s="52"/>
      <c r="O874" s="52"/>
      <c r="P874" s="52"/>
    </row>
    <row r="875" ht="15.75" customHeight="1">
      <c r="K875" s="52"/>
      <c r="L875" s="52"/>
      <c r="M875" s="52"/>
      <c r="N875" s="52"/>
      <c r="O875" s="52"/>
      <c r="P875" s="52"/>
    </row>
    <row r="876" ht="15.75" customHeight="1">
      <c r="K876" s="52"/>
      <c r="L876" s="52"/>
      <c r="M876" s="52"/>
      <c r="N876" s="52"/>
      <c r="O876" s="52"/>
      <c r="P876" s="52"/>
    </row>
    <row r="877" ht="15.75" customHeight="1">
      <c r="K877" s="52"/>
      <c r="L877" s="52"/>
      <c r="M877" s="52"/>
      <c r="N877" s="52"/>
      <c r="O877" s="52"/>
      <c r="P877" s="52"/>
    </row>
    <row r="878" ht="15.75" customHeight="1">
      <c r="K878" s="52"/>
      <c r="L878" s="52"/>
      <c r="M878" s="52"/>
      <c r="N878" s="52"/>
      <c r="O878" s="52"/>
      <c r="P878" s="52"/>
    </row>
    <row r="879" ht="15.75" customHeight="1">
      <c r="K879" s="52"/>
      <c r="L879" s="52"/>
      <c r="M879" s="52"/>
      <c r="N879" s="52"/>
      <c r="O879" s="52"/>
      <c r="P879" s="52"/>
    </row>
    <row r="880" ht="15.75" customHeight="1">
      <c r="K880" s="52"/>
      <c r="L880" s="52"/>
      <c r="M880" s="52"/>
      <c r="N880" s="52"/>
      <c r="O880" s="52"/>
      <c r="P880" s="52"/>
    </row>
    <row r="881" ht="15.75" customHeight="1">
      <c r="K881" s="52"/>
      <c r="L881" s="52"/>
      <c r="M881" s="52"/>
      <c r="N881" s="52"/>
      <c r="O881" s="52"/>
      <c r="P881" s="52"/>
    </row>
    <row r="882" ht="15.75" customHeight="1">
      <c r="K882" s="52"/>
      <c r="L882" s="52"/>
      <c r="M882" s="52"/>
      <c r="N882" s="52"/>
      <c r="O882" s="52"/>
      <c r="P882" s="52"/>
    </row>
    <row r="883" ht="15.75" customHeight="1">
      <c r="K883" s="52"/>
      <c r="L883" s="52"/>
      <c r="M883" s="52"/>
      <c r="N883" s="52"/>
      <c r="O883" s="52"/>
      <c r="P883" s="52"/>
    </row>
    <row r="884" ht="15.75" customHeight="1">
      <c r="K884" s="52"/>
      <c r="L884" s="52"/>
      <c r="M884" s="52"/>
      <c r="N884" s="52"/>
      <c r="O884" s="52"/>
      <c r="P884" s="52"/>
    </row>
    <row r="885" ht="15.75" customHeight="1">
      <c r="K885" s="52"/>
      <c r="L885" s="52"/>
      <c r="M885" s="52"/>
      <c r="N885" s="52"/>
      <c r="O885" s="52"/>
      <c r="P885" s="52"/>
    </row>
    <row r="886" ht="15.75" customHeight="1">
      <c r="K886" s="52"/>
      <c r="L886" s="52"/>
      <c r="M886" s="52"/>
      <c r="N886" s="52"/>
      <c r="O886" s="52"/>
      <c r="P886" s="52"/>
    </row>
    <row r="887" ht="15.75" customHeight="1">
      <c r="K887" s="52"/>
      <c r="L887" s="52"/>
      <c r="M887" s="52"/>
      <c r="N887" s="52"/>
      <c r="O887" s="52"/>
      <c r="P887" s="52"/>
    </row>
    <row r="888" ht="15.75" customHeight="1">
      <c r="K888" s="52"/>
      <c r="L888" s="52"/>
      <c r="M888" s="52"/>
      <c r="N888" s="52"/>
      <c r="O888" s="52"/>
      <c r="P888" s="52"/>
    </row>
    <row r="889" ht="15.75" customHeight="1">
      <c r="K889" s="52"/>
      <c r="L889" s="52"/>
      <c r="M889" s="52"/>
      <c r="N889" s="52"/>
      <c r="O889" s="52"/>
      <c r="P889" s="52"/>
    </row>
    <row r="890" ht="15.75" customHeight="1">
      <c r="K890" s="52"/>
      <c r="L890" s="52"/>
      <c r="M890" s="52"/>
      <c r="N890" s="52"/>
      <c r="O890" s="52"/>
      <c r="P890" s="52"/>
    </row>
    <row r="891" ht="15.75" customHeight="1">
      <c r="K891" s="52"/>
      <c r="L891" s="52"/>
      <c r="M891" s="52"/>
      <c r="N891" s="52"/>
      <c r="O891" s="52"/>
      <c r="P891" s="52"/>
    </row>
    <row r="892" ht="15.75" customHeight="1">
      <c r="K892" s="52"/>
      <c r="L892" s="52"/>
      <c r="M892" s="52"/>
      <c r="N892" s="52"/>
      <c r="O892" s="52"/>
      <c r="P892" s="52"/>
    </row>
    <row r="893" ht="15.75" customHeight="1">
      <c r="K893" s="52"/>
      <c r="L893" s="52"/>
      <c r="M893" s="52"/>
      <c r="N893" s="52"/>
      <c r="O893" s="52"/>
      <c r="P893" s="52"/>
    </row>
    <row r="894" ht="15.75" customHeight="1">
      <c r="K894" s="52"/>
      <c r="L894" s="52"/>
      <c r="M894" s="52"/>
      <c r="N894" s="52"/>
      <c r="O894" s="52"/>
      <c r="P894" s="52"/>
    </row>
    <row r="895" ht="15.75" customHeight="1">
      <c r="K895" s="52"/>
      <c r="L895" s="52"/>
      <c r="M895" s="52"/>
      <c r="N895" s="52"/>
      <c r="O895" s="52"/>
      <c r="P895" s="52"/>
    </row>
    <row r="896" ht="15.75" customHeight="1">
      <c r="K896" s="52"/>
      <c r="L896" s="52"/>
      <c r="M896" s="52"/>
      <c r="N896" s="52"/>
      <c r="O896" s="52"/>
      <c r="P896" s="52"/>
    </row>
    <row r="897" ht="15.75" customHeight="1">
      <c r="K897" s="52"/>
      <c r="L897" s="52"/>
      <c r="M897" s="52"/>
      <c r="N897" s="52"/>
      <c r="O897" s="52"/>
      <c r="P897" s="52"/>
    </row>
    <row r="898" ht="15.75" customHeight="1">
      <c r="K898" s="52"/>
      <c r="L898" s="52"/>
      <c r="M898" s="52"/>
      <c r="N898" s="52"/>
      <c r="O898" s="52"/>
      <c r="P898" s="52"/>
    </row>
    <row r="899" ht="15.75" customHeight="1">
      <c r="K899" s="52"/>
      <c r="L899" s="52"/>
      <c r="M899" s="52"/>
      <c r="N899" s="52"/>
      <c r="O899" s="52"/>
      <c r="P899" s="52"/>
    </row>
    <row r="900" ht="15.75" customHeight="1">
      <c r="K900" s="52"/>
      <c r="L900" s="52"/>
      <c r="M900" s="52"/>
      <c r="N900" s="52"/>
      <c r="O900" s="52"/>
      <c r="P900" s="52"/>
    </row>
    <row r="901" ht="15.75" customHeight="1">
      <c r="K901" s="52"/>
      <c r="L901" s="52"/>
      <c r="M901" s="52"/>
      <c r="N901" s="52"/>
      <c r="O901" s="52"/>
      <c r="P901" s="52"/>
    </row>
    <row r="902" ht="15.75" customHeight="1">
      <c r="K902" s="52"/>
      <c r="L902" s="52"/>
      <c r="M902" s="52"/>
      <c r="N902" s="52"/>
      <c r="O902" s="52"/>
      <c r="P902" s="52"/>
    </row>
    <row r="903" ht="15.75" customHeight="1">
      <c r="K903" s="52"/>
      <c r="L903" s="52"/>
      <c r="M903" s="52"/>
      <c r="N903" s="52"/>
      <c r="O903" s="52"/>
      <c r="P903" s="52"/>
    </row>
    <row r="904" ht="15.75" customHeight="1">
      <c r="K904" s="52"/>
      <c r="L904" s="52"/>
      <c r="M904" s="52"/>
      <c r="N904" s="52"/>
      <c r="O904" s="52"/>
      <c r="P904" s="52"/>
    </row>
    <row r="905" ht="15.75" customHeight="1">
      <c r="K905" s="52"/>
      <c r="L905" s="52"/>
      <c r="M905" s="52"/>
      <c r="N905" s="52"/>
      <c r="O905" s="52"/>
      <c r="P905" s="52"/>
    </row>
    <row r="906" ht="15.75" customHeight="1">
      <c r="K906" s="52"/>
      <c r="L906" s="52"/>
      <c r="M906" s="52"/>
      <c r="N906" s="52"/>
      <c r="O906" s="52"/>
      <c r="P906" s="52"/>
    </row>
    <row r="907" ht="15.75" customHeight="1">
      <c r="K907" s="52"/>
      <c r="L907" s="52"/>
      <c r="M907" s="52"/>
      <c r="N907" s="52"/>
      <c r="O907" s="52"/>
      <c r="P907" s="52"/>
    </row>
    <row r="908" ht="15.75" customHeight="1">
      <c r="K908" s="52"/>
      <c r="L908" s="52"/>
      <c r="M908" s="52"/>
      <c r="N908" s="52"/>
      <c r="O908" s="52"/>
      <c r="P908" s="52"/>
    </row>
    <row r="909" ht="15.75" customHeight="1">
      <c r="K909" s="52"/>
      <c r="L909" s="52"/>
      <c r="M909" s="52"/>
      <c r="N909" s="52"/>
      <c r="O909" s="52"/>
      <c r="P909" s="52"/>
    </row>
    <row r="910" ht="15.75" customHeight="1">
      <c r="K910" s="52"/>
      <c r="L910" s="52"/>
      <c r="M910" s="52"/>
      <c r="N910" s="52"/>
      <c r="O910" s="52"/>
      <c r="P910" s="52"/>
    </row>
    <row r="911" ht="15.75" customHeight="1">
      <c r="K911" s="52"/>
      <c r="L911" s="52"/>
      <c r="M911" s="52"/>
      <c r="N911" s="52"/>
      <c r="O911" s="52"/>
      <c r="P911" s="52"/>
    </row>
    <row r="912" ht="15.75" customHeight="1">
      <c r="K912" s="52"/>
      <c r="L912" s="52"/>
      <c r="M912" s="52"/>
      <c r="N912" s="52"/>
      <c r="O912" s="52"/>
      <c r="P912" s="52"/>
    </row>
    <row r="913" ht="15.75" customHeight="1">
      <c r="K913" s="52"/>
      <c r="L913" s="52"/>
      <c r="M913" s="52"/>
      <c r="N913" s="52"/>
      <c r="O913" s="52"/>
      <c r="P913" s="52"/>
    </row>
    <row r="914" ht="15.75" customHeight="1">
      <c r="K914" s="52"/>
      <c r="L914" s="52"/>
      <c r="M914" s="52"/>
      <c r="N914" s="52"/>
      <c r="O914" s="52"/>
      <c r="P914" s="52"/>
    </row>
    <row r="915" ht="15.75" customHeight="1">
      <c r="K915" s="52"/>
      <c r="L915" s="52"/>
      <c r="M915" s="52"/>
      <c r="N915" s="52"/>
      <c r="O915" s="52"/>
      <c r="P915" s="52"/>
    </row>
    <row r="916" ht="15.75" customHeight="1">
      <c r="K916" s="52"/>
      <c r="L916" s="52"/>
      <c r="M916" s="52"/>
      <c r="N916" s="52"/>
      <c r="O916" s="52"/>
      <c r="P916" s="52"/>
    </row>
    <row r="917" ht="15.75" customHeight="1">
      <c r="K917" s="52"/>
      <c r="L917" s="52"/>
      <c r="M917" s="52"/>
      <c r="N917" s="52"/>
      <c r="O917" s="52"/>
      <c r="P917" s="52"/>
    </row>
    <row r="918" ht="15.75" customHeight="1">
      <c r="K918" s="52"/>
      <c r="L918" s="52"/>
      <c r="M918" s="52"/>
      <c r="N918" s="52"/>
      <c r="O918" s="52"/>
      <c r="P918" s="52"/>
    </row>
    <row r="919" ht="15.75" customHeight="1">
      <c r="K919" s="52"/>
      <c r="L919" s="52"/>
      <c r="M919" s="52"/>
      <c r="N919" s="52"/>
      <c r="O919" s="52"/>
      <c r="P919" s="52"/>
    </row>
    <row r="920" ht="15.75" customHeight="1">
      <c r="K920" s="52"/>
      <c r="L920" s="52"/>
      <c r="M920" s="52"/>
      <c r="N920" s="52"/>
      <c r="O920" s="52"/>
      <c r="P920" s="52"/>
    </row>
    <row r="921" ht="15.75" customHeight="1">
      <c r="K921" s="52"/>
      <c r="L921" s="52"/>
      <c r="M921" s="52"/>
      <c r="N921" s="52"/>
      <c r="O921" s="52"/>
      <c r="P921" s="52"/>
    </row>
    <row r="922" ht="15.75" customHeight="1">
      <c r="K922" s="52"/>
      <c r="L922" s="52"/>
      <c r="M922" s="52"/>
      <c r="N922" s="52"/>
      <c r="O922" s="52"/>
      <c r="P922" s="52"/>
    </row>
    <row r="923" ht="15.75" customHeight="1">
      <c r="K923" s="52"/>
      <c r="L923" s="52"/>
      <c r="M923" s="52"/>
      <c r="N923" s="52"/>
      <c r="O923" s="52"/>
      <c r="P923" s="52"/>
    </row>
    <row r="924" ht="15.75" customHeight="1">
      <c r="K924" s="52"/>
      <c r="L924" s="52"/>
      <c r="M924" s="52"/>
      <c r="N924" s="52"/>
      <c r="O924" s="52"/>
      <c r="P924" s="52"/>
    </row>
    <row r="925" ht="15.75" customHeight="1">
      <c r="K925" s="52"/>
      <c r="L925" s="52"/>
      <c r="M925" s="52"/>
      <c r="N925" s="52"/>
      <c r="O925" s="52"/>
      <c r="P925" s="52"/>
    </row>
    <row r="926" ht="15.75" customHeight="1">
      <c r="K926" s="52"/>
      <c r="L926" s="52"/>
      <c r="M926" s="52"/>
      <c r="N926" s="52"/>
      <c r="O926" s="52"/>
      <c r="P926" s="52"/>
    </row>
    <row r="927" ht="15.75" customHeight="1">
      <c r="K927" s="52"/>
      <c r="L927" s="52"/>
      <c r="M927" s="52"/>
      <c r="N927" s="52"/>
      <c r="O927" s="52"/>
      <c r="P927" s="52"/>
    </row>
    <row r="928" ht="15.75" customHeight="1">
      <c r="K928" s="52"/>
      <c r="L928" s="52"/>
      <c r="M928" s="52"/>
      <c r="N928" s="52"/>
      <c r="O928" s="52"/>
      <c r="P928" s="52"/>
    </row>
    <row r="929" ht="15.75" customHeight="1">
      <c r="K929" s="52"/>
      <c r="L929" s="52"/>
      <c r="M929" s="52"/>
      <c r="N929" s="52"/>
      <c r="O929" s="52"/>
      <c r="P929" s="52"/>
    </row>
    <row r="930" ht="15.75" customHeight="1">
      <c r="K930" s="52"/>
      <c r="L930" s="52"/>
      <c r="M930" s="52"/>
      <c r="N930" s="52"/>
      <c r="O930" s="52"/>
      <c r="P930" s="52"/>
    </row>
    <row r="931" ht="15.75" customHeight="1">
      <c r="K931" s="52"/>
      <c r="L931" s="52"/>
      <c r="M931" s="52"/>
      <c r="N931" s="52"/>
      <c r="O931" s="52"/>
      <c r="P931" s="52"/>
    </row>
    <row r="932" ht="15.75" customHeight="1">
      <c r="K932" s="52"/>
      <c r="L932" s="52"/>
      <c r="M932" s="52"/>
      <c r="N932" s="52"/>
      <c r="O932" s="52"/>
      <c r="P932" s="52"/>
    </row>
    <row r="933" ht="15.75" customHeight="1">
      <c r="K933" s="52"/>
      <c r="L933" s="52"/>
      <c r="M933" s="52"/>
      <c r="N933" s="52"/>
      <c r="O933" s="52"/>
      <c r="P933" s="52"/>
    </row>
    <row r="934" ht="15.75" customHeight="1">
      <c r="K934" s="52"/>
      <c r="L934" s="52"/>
      <c r="M934" s="52"/>
      <c r="N934" s="52"/>
      <c r="O934" s="52"/>
      <c r="P934" s="52"/>
    </row>
    <row r="935" ht="15.75" customHeight="1">
      <c r="K935" s="52"/>
      <c r="L935" s="52"/>
      <c r="M935" s="52"/>
      <c r="N935" s="52"/>
      <c r="O935" s="52"/>
      <c r="P935" s="52"/>
    </row>
    <row r="936" ht="15.75" customHeight="1">
      <c r="K936" s="52"/>
      <c r="L936" s="52"/>
      <c r="M936" s="52"/>
      <c r="N936" s="52"/>
      <c r="O936" s="52"/>
      <c r="P936" s="52"/>
    </row>
    <row r="937" ht="15.75" customHeight="1">
      <c r="K937" s="52"/>
      <c r="L937" s="52"/>
      <c r="M937" s="52"/>
      <c r="N937" s="52"/>
      <c r="O937" s="52"/>
      <c r="P937" s="52"/>
    </row>
    <row r="938" ht="15.75" customHeight="1">
      <c r="K938" s="52"/>
      <c r="L938" s="52"/>
      <c r="M938" s="52"/>
      <c r="N938" s="52"/>
      <c r="O938" s="52"/>
      <c r="P938" s="52"/>
    </row>
    <row r="939" ht="15.75" customHeight="1">
      <c r="K939" s="52"/>
      <c r="L939" s="52"/>
      <c r="M939" s="52"/>
      <c r="N939" s="52"/>
      <c r="O939" s="52"/>
      <c r="P939" s="52"/>
    </row>
    <row r="940" ht="15.75" customHeight="1">
      <c r="K940" s="52"/>
      <c r="L940" s="52"/>
      <c r="M940" s="52"/>
      <c r="N940" s="52"/>
      <c r="O940" s="52"/>
      <c r="P940" s="52"/>
    </row>
    <row r="941" ht="15.75" customHeight="1">
      <c r="K941" s="52"/>
      <c r="L941" s="52"/>
      <c r="M941" s="52"/>
      <c r="N941" s="52"/>
      <c r="O941" s="52"/>
      <c r="P941" s="52"/>
    </row>
    <row r="942" ht="15.75" customHeight="1">
      <c r="K942" s="52"/>
      <c r="L942" s="52"/>
      <c r="M942" s="52"/>
      <c r="N942" s="52"/>
      <c r="O942" s="52"/>
      <c r="P942" s="52"/>
    </row>
    <row r="943" ht="15.75" customHeight="1">
      <c r="K943" s="52"/>
      <c r="L943" s="52"/>
      <c r="M943" s="52"/>
      <c r="N943" s="52"/>
      <c r="O943" s="52"/>
      <c r="P943" s="52"/>
    </row>
    <row r="944" ht="15.75" customHeight="1">
      <c r="K944" s="52"/>
      <c r="L944" s="52"/>
      <c r="M944" s="52"/>
      <c r="N944" s="52"/>
      <c r="O944" s="52"/>
      <c r="P944" s="52"/>
    </row>
    <row r="945" ht="15.75" customHeight="1">
      <c r="K945" s="52"/>
      <c r="L945" s="52"/>
      <c r="M945" s="52"/>
      <c r="N945" s="52"/>
      <c r="O945" s="52"/>
      <c r="P945" s="52"/>
    </row>
    <row r="946" ht="15.75" customHeight="1">
      <c r="K946" s="52"/>
      <c r="L946" s="52"/>
      <c r="M946" s="52"/>
      <c r="N946" s="52"/>
      <c r="O946" s="52"/>
      <c r="P946" s="52"/>
    </row>
    <row r="947" ht="15.75" customHeight="1">
      <c r="K947" s="52"/>
      <c r="L947" s="52"/>
      <c r="M947" s="52"/>
      <c r="N947" s="52"/>
      <c r="O947" s="52"/>
      <c r="P947" s="52"/>
    </row>
    <row r="948" ht="15.75" customHeight="1">
      <c r="K948" s="52"/>
      <c r="L948" s="52"/>
      <c r="M948" s="52"/>
      <c r="N948" s="52"/>
      <c r="O948" s="52"/>
      <c r="P948" s="52"/>
    </row>
    <row r="949" ht="15.75" customHeight="1">
      <c r="K949" s="52"/>
      <c r="L949" s="52"/>
      <c r="M949" s="52"/>
      <c r="N949" s="52"/>
      <c r="O949" s="52"/>
      <c r="P949" s="52"/>
    </row>
    <row r="950" ht="15.75" customHeight="1">
      <c r="K950" s="52"/>
      <c r="L950" s="52"/>
      <c r="M950" s="52"/>
      <c r="N950" s="52"/>
      <c r="O950" s="52"/>
      <c r="P950" s="52"/>
    </row>
    <row r="951" ht="15.75" customHeight="1">
      <c r="K951" s="52"/>
      <c r="L951" s="52"/>
      <c r="M951" s="52"/>
      <c r="N951" s="52"/>
      <c r="O951" s="52"/>
      <c r="P951" s="52"/>
    </row>
    <row r="952" ht="15.75" customHeight="1">
      <c r="K952" s="52"/>
      <c r="L952" s="52"/>
      <c r="M952" s="52"/>
      <c r="N952" s="52"/>
      <c r="O952" s="52"/>
      <c r="P952" s="52"/>
    </row>
    <row r="953" ht="15.75" customHeight="1">
      <c r="K953" s="52"/>
      <c r="L953" s="52"/>
      <c r="M953" s="52"/>
      <c r="N953" s="52"/>
      <c r="O953" s="52"/>
      <c r="P953" s="52"/>
    </row>
    <row r="954" ht="15.75" customHeight="1">
      <c r="K954" s="52"/>
      <c r="L954" s="52"/>
      <c r="M954" s="52"/>
      <c r="N954" s="52"/>
      <c r="O954" s="52"/>
      <c r="P954" s="52"/>
    </row>
    <row r="955" ht="15.75" customHeight="1">
      <c r="K955" s="52"/>
      <c r="L955" s="52"/>
      <c r="M955" s="52"/>
      <c r="N955" s="52"/>
      <c r="O955" s="52"/>
      <c r="P955" s="52"/>
    </row>
    <row r="956" ht="15.75" customHeight="1">
      <c r="K956" s="52"/>
      <c r="L956" s="52"/>
      <c r="M956" s="52"/>
      <c r="N956" s="52"/>
      <c r="O956" s="52"/>
      <c r="P956" s="52"/>
    </row>
    <row r="957" ht="15.75" customHeight="1">
      <c r="K957" s="52"/>
      <c r="L957" s="52"/>
      <c r="M957" s="52"/>
      <c r="N957" s="52"/>
      <c r="O957" s="52"/>
      <c r="P957" s="52"/>
    </row>
    <row r="958" ht="15.75" customHeight="1">
      <c r="K958" s="52"/>
      <c r="L958" s="52"/>
      <c r="M958" s="52"/>
      <c r="N958" s="52"/>
      <c r="O958" s="52"/>
      <c r="P958" s="52"/>
    </row>
    <row r="959" ht="15.75" customHeight="1">
      <c r="K959" s="52"/>
      <c r="L959" s="52"/>
      <c r="M959" s="52"/>
      <c r="N959" s="52"/>
      <c r="O959" s="52"/>
      <c r="P959" s="52"/>
    </row>
    <row r="960" ht="15.75" customHeight="1">
      <c r="K960" s="52"/>
      <c r="L960" s="52"/>
      <c r="M960" s="52"/>
      <c r="N960" s="52"/>
      <c r="O960" s="52"/>
      <c r="P960" s="52"/>
    </row>
    <row r="961" ht="15.75" customHeight="1">
      <c r="K961" s="52"/>
      <c r="L961" s="52"/>
      <c r="M961" s="52"/>
      <c r="N961" s="52"/>
      <c r="O961" s="52"/>
      <c r="P961" s="52"/>
    </row>
    <row r="962" ht="15.75" customHeight="1">
      <c r="K962" s="52"/>
      <c r="L962" s="52"/>
      <c r="M962" s="52"/>
      <c r="N962" s="52"/>
      <c r="O962" s="52"/>
      <c r="P962" s="52"/>
    </row>
    <row r="963" ht="15.75" customHeight="1">
      <c r="K963" s="52"/>
      <c r="L963" s="52"/>
      <c r="M963" s="52"/>
      <c r="N963" s="52"/>
      <c r="O963" s="52"/>
      <c r="P963" s="52"/>
    </row>
    <row r="964" ht="15.75" customHeight="1">
      <c r="K964" s="52"/>
      <c r="L964" s="52"/>
      <c r="M964" s="52"/>
      <c r="N964" s="52"/>
      <c r="O964" s="52"/>
      <c r="P964" s="52"/>
    </row>
    <row r="965" ht="15.75" customHeight="1">
      <c r="K965" s="52"/>
      <c r="L965" s="52"/>
      <c r="M965" s="52"/>
      <c r="N965" s="52"/>
      <c r="O965" s="52"/>
      <c r="P965" s="52"/>
    </row>
    <row r="966" ht="15.75" customHeight="1">
      <c r="K966" s="52"/>
      <c r="L966" s="52"/>
      <c r="M966" s="52"/>
      <c r="N966" s="52"/>
      <c r="O966" s="52"/>
      <c r="P966" s="52"/>
    </row>
    <row r="967" ht="15.75" customHeight="1">
      <c r="K967" s="52"/>
      <c r="L967" s="52"/>
      <c r="M967" s="52"/>
      <c r="N967" s="52"/>
      <c r="O967" s="52"/>
      <c r="P967" s="52"/>
    </row>
    <row r="968" ht="15.75" customHeight="1">
      <c r="K968" s="52"/>
      <c r="L968" s="52"/>
      <c r="M968" s="52"/>
      <c r="N968" s="52"/>
      <c r="O968" s="52"/>
      <c r="P968" s="52"/>
    </row>
    <row r="969" ht="15.75" customHeight="1">
      <c r="K969" s="52"/>
      <c r="L969" s="52"/>
      <c r="M969" s="52"/>
      <c r="N969" s="52"/>
      <c r="O969" s="52"/>
      <c r="P969" s="52"/>
    </row>
    <row r="970" ht="15.75" customHeight="1">
      <c r="K970" s="52"/>
      <c r="L970" s="52"/>
      <c r="M970" s="52"/>
      <c r="N970" s="52"/>
      <c r="O970" s="52"/>
      <c r="P970" s="52"/>
    </row>
    <row r="971" ht="15.75" customHeight="1">
      <c r="K971" s="52"/>
      <c r="L971" s="52"/>
      <c r="M971" s="52"/>
      <c r="N971" s="52"/>
      <c r="O971" s="52"/>
      <c r="P971" s="52"/>
    </row>
    <row r="972" ht="15.75" customHeight="1">
      <c r="K972" s="52"/>
      <c r="L972" s="52"/>
      <c r="M972" s="52"/>
      <c r="N972" s="52"/>
      <c r="O972" s="52"/>
      <c r="P972" s="52"/>
    </row>
    <row r="973" ht="15.75" customHeight="1">
      <c r="K973" s="52"/>
      <c r="L973" s="52"/>
      <c r="M973" s="52"/>
      <c r="N973" s="52"/>
      <c r="O973" s="52"/>
      <c r="P973" s="52"/>
    </row>
    <row r="974" ht="15.75" customHeight="1">
      <c r="K974" s="52"/>
      <c r="L974" s="52"/>
      <c r="M974" s="52"/>
      <c r="N974" s="52"/>
      <c r="O974" s="52"/>
      <c r="P974" s="52"/>
    </row>
    <row r="975" ht="15.75" customHeight="1">
      <c r="K975" s="52"/>
      <c r="L975" s="52"/>
      <c r="M975" s="52"/>
      <c r="N975" s="52"/>
      <c r="O975" s="52"/>
      <c r="P975" s="52"/>
    </row>
    <row r="976" ht="15.75" customHeight="1">
      <c r="K976" s="52"/>
      <c r="L976" s="52"/>
      <c r="M976" s="52"/>
      <c r="N976" s="52"/>
      <c r="O976" s="52"/>
      <c r="P976" s="52"/>
    </row>
    <row r="977" ht="15.75" customHeight="1">
      <c r="K977" s="52"/>
      <c r="L977" s="52"/>
      <c r="M977" s="52"/>
      <c r="N977" s="52"/>
      <c r="O977" s="52"/>
      <c r="P977" s="52"/>
    </row>
    <row r="978" ht="15.75" customHeight="1">
      <c r="K978" s="52"/>
      <c r="L978" s="52"/>
      <c r="M978" s="52"/>
      <c r="N978" s="52"/>
      <c r="O978" s="52"/>
      <c r="P978" s="52"/>
    </row>
    <row r="979" ht="15.75" customHeight="1">
      <c r="K979" s="52"/>
      <c r="L979" s="52"/>
      <c r="M979" s="52"/>
      <c r="N979" s="52"/>
      <c r="O979" s="52"/>
      <c r="P979" s="52"/>
    </row>
    <row r="980" ht="15.75" customHeight="1">
      <c r="K980" s="52"/>
      <c r="L980" s="52"/>
      <c r="M980" s="52"/>
      <c r="N980" s="52"/>
      <c r="O980" s="52"/>
      <c r="P980" s="52"/>
    </row>
    <row r="981" ht="15.75" customHeight="1">
      <c r="K981" s="52"/>
      <c r="L981" s="52"/>
      <c r="M981" s="52"/>
      <c r="N981" s="52"/>
      <c r="O981" s="52"/>
      <c r="P981" s="52"/>
    </row>
    <row r="982" ht="15.75" customHeight="1">
      <c r="K982" s="52"/>
      <c r="L982" s="52"/>
      <c r="M982" s="52"/>
      <c r="N982" s="52"/>
      <c r="O982" s="52"/>
      <c r="P982" s="52"/>
    </row>
    <row r="983" ht="15.75" customHeight="1">
      <c r="K983" s="52"/>
      <c r="L983" s="52"/>
      <c r="M983" s="52"/>
      <c r="N983" s="52"/>
      <c r="O983" s="52"/>
      <c r="P983" s="52"/>
    </row>
    <row r="984" ht="15.75" customHeight="1">
      <c r="K984" s="52"/>
      <c r="L984" s="52"/>
      <c r="M984" s="52"/>
      <c r="N984" s="52"/>
      <c r="O984" s="52"/>
      <c r="P984" s="52"/>
    </row>
    <row r="985" ht="15.75" customHeight="1">
      <c r="K985" s="52"/>
      <c r="L985" s="52"/>
      <c r="M985" s="52"/>
      <c r="N985" s="52"/>
      <c r="O985" s="52"/>
      <c r="P985" s="52"/>
    </row>
    <row r="986" ht="15.75" customHeight="1">
      <c r="K986" s="52"/>
      <c r="L986" s="52"/>
      <c r="M986" s="52"/>
      <c r="N986" s="52"/>
      <c r="O986" s="52"/>
      <c r="P986" s="52"/>
    </row>
    <row r="987" ht="15.75" customHeight="1">
      <c r="K987" s="52"/>
      <c r="L987" s="52"/>
      <c r="M987" s="52"/>
      <c r="N987" s="52"/>
      <c r="O987" s="52"/>
      <c r="P987" s="52"/>
    </row>
    <row r="988" ht="15.75" customHeight="1">
      <c r="K988" s="52"/>
      <c r="L988" s="52"/>
      <c r="M988" s="52"/>
      <c r="N988" s="52"/>
      <c r="O988" s="52"/>
      <c r="P988" s="52"/>
    </row>
    <row r="989" ht="15.75" customHeight="1">
      <c r="K989" s="52"/>
      <c r="L989" s="52"/>
      <c r="M989" s="52"/>
      <c r="N989" s="52"/>
      <c r="O989" s="52"/>
      <c r="P989" s="52"/>
    </row>
    <row r="990" ht="15.75" customHeight="1">
      <c r="K990" s="52"/>
      <c r="L990" s="52"/>
      <c r="M990" s="52"/>
      <c r="N990" s="52"/>
      <c r="O990" s="52"/>
      <c r="P990" s="52"/>
    </row>
    <row r="991" ht="15.75" customHeight="1">
      <c r="K991" s="52"/>
      <c r="L991" s="52"/>
      <c r="M991" s="52"/>
      <c r="N991" s="52"/>
      <c r="O991" s="52"/>
      <c r="P991" s="52"/>
    </row>
    <row r="992" ht="15.75" customHeight="1">
      <c r="K992" s="52"/>
      <c r="L992" s="52"/>
      <c r="M992" s="52"/>
      <c r="N992" s="52"/>
      <c r="O992" s="52"/>
      <c r="P992" s="52"/>
    </row>
    <row r="993" ht="15.75" customHeight="1">
      <c r="K993" s="52"/>
      <c r="L993" s="52"/>
      <c r="M993" s="52"/>
      <c r="N993" s="52"/>
      <c r="O993" s="52"/>
      <c r="P993" s="52"/>
    </row>
    <row r="994" ht="15.75" customHeight="1">
      <c r="K994" s="52"/>
      <c r="L994" s="52"/>
      <c r="M994" s="52"/>
      <c r="N994" s="52"/>
      <c r="O994" s="52"/>
      <c r="P994" s="52"/>
    </row>
    <row r="995" ht="15.75" customHeight="1">
      <c r="K995" s="52"/>
      <c r="L995" s="52"/>
      <c r="M995" s="52"/>
      <c r="N995" s="52"/>
      <c r="O995" s="52"/>
      <c r="P995" s="52"/>
    </row>
    <row r="996" ht="15.75" customHeight="1">
      <c r="K996" s="52"/>
      <c r="L996" s="52"/>
      <c r="M996" s="52"/>
      <c r="N996" s="52"/>
      <c r="O996" s="52"/>
      <c r="P996" s="52"/>
    </row>
    <row r="997" ht="15.75" customHeight="1">
      <c r="K997" s="52"/>
      <c r="L997" s="52"/>
      <c r="M997" s="52"/>
      <c r="N997" s="52"/>
      <c r="O997" s="52"/>
      <c r="P997" s="52"/>
    </row>
    <row r="998" ht="15.75" customHeight="1">
      <c r="K998" s="52"/>
      <c r="L998" s="52"/>
      <c r="M998" s="52"/>
      <c r="N998" s="52"/>
      <c r="O998" s="52"/>
      <c r="P998" s="52"/>
    </row>
    <row r="999" ht="15.75" customHeight="1">
      <c r="K999" s="52"/>
      <c r="L999" s="52"/>
      <c r="M999" s="52"/>
      <c r="N999" s="52"/>
      <c r="O999" s="52"/>
      <c r="P999" s="52"/>
    </row>
    <row r="1000" ht="15.75" customHeight="1">
      <c r="K1000" s="52"/>
      <c r="L1000" s="52"/>
      <c r="M1000" s="52"/>
      <c r="N1000" s="52"/>
      <c r="O1000" s="52"/>
      <c r="P1000" s="52"/>
    </row>
  </sheetData>
  <hyperlinks>
    <hyperlink display="Return to List of Topics Sheet" location="'List of Topics'!A1" ref="J1"/>
  </hyperlinks>
  <printOptions/>
  <pageMargins bottom="0.75" footer="0.0" header="0.0" left="0.7" right="0.7" top="0.75"/>
  <pageSetup orientation="portrait"/>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43"/>
    <col customWidth="1" min="2" max="2" width="11.0"/>
    <col customWidth="1" min="3" max="10" width="8.86"/>
    <col customWidth="1" min="11" max="12" width="16.14"/>
    <col customWidth="1" min="13" max="13" width="9.71"/>
    <col customWidth="1" min="14" max="14" width="8.86"/>
    <col customWidth="1" min="15" max="16" width="9.14"/>
    <col customWidth="1" min="17" max="17" width="11.43"/>
    <col customWidth="1" min="18" max="22" width="9.14"/>
    <col customWidth="1" min="23" max="28" width="8.86"/>
    <col customWidth="1" min="29" max="29" width="10.43"/>
    <col customWidth="1" min="30" max="30" width="8.86"/>
    <col customWidth="1" min="31" max="31" width="12.0"/>
    <col customWidth="1" min="32" max="33" width="8.86"/>
  </cols>
  <sheetData>
    <row r="1" ht="15.0" customHeight="1">
      <c r="A1" s="1"/>
      <c r="J1" s="3" t="s">
        <v>65</v>
      </c>
    </row>
    <row r="4" ht="15.0" customHeight="1">
      <c r="Q4" s="105"/>
    </row>
    <row r="5" ht="15.0" customHeight="1">
      <c r="L5" s="105"/>
    </row>
    <row r="7" ht="15.0" customHeight="1">
      <c r="K7" s="27" t="s">
        <v>407</v>
      </c>
      <c r="L7" s="27" t="s">
        <v>408</v>
      </c>
    </row>
    <row r="8" ht="15.0" customHeight="1">
      <c r="K8" s="105">
        <v>27963.0</v>
      </c>
      <c r="L8" s="105">
        <f>IF(DATE(YEAR(TODAY()),MONTH(K8),DAY(K8))&lt;TODAY(),DATE(YEAR(TODAY()+1),MONTH(K8),DAY(K8)),DATE(YEAR(TODAY()),MONTH(K8),DAY(K8)))</f>
        <v>45495</v>
      </c>
    </row>
    <row r="16" ht="15.0" customHeight="1">
      <c r="K16" s="27" t="s">
        <v>407</v>
      </c>
      <c r="L16" s="27" t="s">
        <v>131</v>
      </c>
      <c r="AE16" s="27" t="s">
        <v>407</v>
      </c>
      <c r="AF16" s="27" t="s">
        <v>131</v>
      </c>
    </row>
    <row r="17" ht="15.0" customHeight="1">
      <c r="K17" s="19"/>
      <c r="L17" s="19"/>
      <c r="AE17" s="97">
        <v>27988.0</v>
      </c>
      <c r="AF17" s="9">
        <f>IF(DATE(YEAR(TODAY()),MONTH(AE17),DAY(AE17))&lt;=TODAY(),YEAR(TODAY())-YEAR(AE17),YEAR(TODAY())-YEAR(AE17)-1)</f>
        <v>47</v>
      </c>
    </row>
    <row r="21" ht="15.75" customHeight="1"/>
    <row r="22" ht="15.75" customHeight="1"/>
    <row r="23" ht="15.75" customHeight="1"/>
    <row r="24" ht="15.75" customHeight="1"/>
    <row r="25" ht="15.75" customHeight="1"/>
    <row r="26" ht="15.75" customHeight="1"/>
    <row r="27" ht="15.75" customHeight="1"/>
    <row r="28" ht="15.75" customHeight="1"/>
    <row r="29" ht="15.0" customHeight="1">
      <c r="K29" s="106" t="s">
        <v>409</v>
      </c>
      <c r="AE29" s="107" t="s">
        <v>410</v>
      </c>
      <c r="AF29" s="9">
        <f t="shared" ref="AF29:AF30" si="1">DATEVALUE(AE29)</f>
        <v>35765</v>
      </c>
    </row>
    <row r="30" ht="15.0" customHeight="1">
      <c r="K30" s="107" t="s">
        <v>411</v>
      </c>
      <c r="L30" s="108"/>
      <c r="AE30" s="107" t="s">
        <v>412</v>
      </c>
      <c r="AF30" s="9">
        <f t="shared" si="1"/>
        <v>35767</v>
      </c>
    </row>
    <row r="31" ht="15.0" customHeight="1">
      <c r="K31" s="107" t="s">
        <v>413</v>
      </c>
      <c r="L31" s="19"/>
    </row>
    <row r="32" ht="15.0" customHeight="1">
      <c r="K32" s="107" t="s">
        <v>414</v>
      </c>
      <c r="L32" s="19"/>
    </row>
    <row r="33" ht="15.0" customHeight="1">
      <c r="K33" s="107" t="s">
        <v>410</v>
      </c>
      <c r="L33" s="19"/>
    </row>
    <row r="34" ht="15.0" customHeight="1">
      <c r="K34" s="107" t="s">
        <v>412</v>
      </c>
      <c r="L34" s="109"/>
    </row>
    <row r="35" ht="15.75" customHeight="1"/>
    <row r="36" ht="15.75" customHeight="1"/>
    <row r="37" ht="15.75" customHeight="1"/>
    <row r="38" ht="15.75" customHeight="1"/>
    <row r="39" ht="15.75" customHeight="1"/>
    <row r="40" ht="15.75" customHeight="1"/>
    <row r="41" ht="15.75" customHeight="1"/>
    <row r="42" ht="15.75" customHeight="1"/>
    <row r="43" ht="15.0" customHeight="1">
      <c r="M43" s="95"/>
    </row>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Return to List of Topics Sheet" location="'List of Topics'!A1" ref="J1"/>
  </hyperlinks>
  <printOptions/>
  <pageMargins bottom="0.75" footer="0.0" header="0.0" left="0.7" right="0.7" top="0.75"/>
  <pageSetup orientation="portrait"/>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43"/>
    <col customWidth="1" min="2" max="10" width="8.86"/>
    <col customWidth="1" min="11" max="11" width="31.29"/>
    <col customWidth="1" min="12" max="14" width="8.86"/>
    <col customWidth="1" min="15" max="21" width="9.14"/>
    <col customWidth="1" min="22" max="28" width="8.86"/>
    <col customWidth="1" min="29" max="29" width="31.29"/>
    <col customWidth="1" min="30" max="30" width="8.86"/>
  </cols>
  <sheetData>
    <row r="1" ht="15.0" customHeight="1">
      <c r="A1" s="1"/>
      <c r="J1" s="3" t="s">
        <v>65</v>
      </c>
    </row>
    <row r="5" ht="15.0" customHeight="1">
      <c r="O5" s="27"/>
      <c r="P5" s="27"/>
      <c r="Q5" s="27"/>
      <c r="R5" s="27"/>
      <c r="S5" s="27"/>
      <c r="T5" s="27"/>
      <c r="U5" s="27"/>
    </row>
    <row r="6" ht="15.0" customHeight="1">
      <c r="K6" s="7" t="s">
        <v>281</v>
      </c>
      <c r="L6" s="27" t="s">
        <v>282</v>
      </c>
      <c r="M6" s="27" t="s">
        <v>283</v>
      </c>
      <c r="N6" s="27" t="s">
        <v>284</v>
      </c>
    </row>
    <row r="7" ht="15.0" customHeight="1">
      <c r="K7" s="7" t="s">
        <v>285</v>
      </c>
      <c r="L7" s="7">
        <v>1.25</v>
      </c>
      <c r="M7" s="7">
        <v>1.35</v>
      </c>
      <c r="N7" s="7">
        <v>1.55</v>
      </c>
    </row>
    <row r="8" ht="15.0" customHeight="1">
      <c r="K8" s="7" t="s">
        <v>286</v>
      </c>
      <c r="L8" s="7">
        <v>1.15</v>
      </c>
      <c r="M8" s="7">
        <v>1.45</v>
      </c>
      <c r="N8" s="7">
        <v>1.25</v>
      </c>
    </row>
    <row r="9" ht="15.0" customHeight="1">
      <c r="K9" s="7" t="s">
        <v>287</v>
      </c>
      <c r="L9" s="7">
        <v>1.35</v>
      </c>
      <c r="M9" s="7">
        <v>1.45</v>
      </c>
      <c r="N9" s="7">
        <v>1.15</v>
      </c>
    </row>
    <row r="11" ht="15.0" customHeight="1">
      <c r="K11" s="7" t="s">
        <v>415</v>
      </c>
      <c r="L11" s="82"/>
      <c r="AC11" s="7" t="s">
        <v>415</v>
      </c>
      <c r="AD11" s="9">
        <f t="array" ref="AD11">INDEX(L7:N9,2,3)</f>
        <v>1.25</v>
      </c>
    </row>
    <row r="13" ht="15.0" customHeight="1">
      <c r="K13" s="7" t="s">
        <v>416</v>
      </c>
      <c r="L13" s="7">
        <v>1.0</v>
      </c>
    </row>
    <row r="14" ht="15.0" customHeight="1">
      <c r="K14" s="7" t="s">
        <v>417</v>
      </c>
      <c r="L14" s="7">
        <v>2.0</v>
      </c>
    </row>
    <row r="15" ht="15.0" customHeight="1">
      <c r="K15" s="7" t="s">
        <v>418</v>
      </c>
      <c r="L15" s="82"/>
      <c r="AC15" s="7" t="s">
        <v>418</v>
      </c>
      <c r="AD15" s="9">
        <f t="array" ref="AD15">INDEX(L7:N9,L13,L14)</f>
        <v>1.35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0" customHeight="1">
      <c r="B35" s="2"/>
    </row>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Return to List of Topics Sheet" location="'List of Topics'!A1" ref="J1"/>
  </hyperlinks>
  <printOptions/>
  <pageMargins bottom="0.75" footer="0.0" header="0.0" left="0.7" right="0.7" top="0.75"/>
  <pageSetup orientation="portrait"/>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43"/>
    <col customWidth="1" min="2" max="10" width="8.86"/>
    <col customWidth="1" min="11" max="11" width="19.43"/>
    <col customWidth="1" min="12" max="16" width="8.86"/>
    <col customWidth="1" min="17" max="23" width="9.14"/>
    <col customWidth="1" min="24" max="29" width="8.86"/>
    <col customWidth="1" min="30" max="30" width="9.14"/>
    <col customWidth="1" min="31" max="31" width="19.86"/>
    <col customWidth="1" min="32" max="35" width="8.86"/>
  </cols>
  <sheetData>
    <row r="1" ht="15.0" customHeight="1">
      <c r="A1" s="1"/>
      <c r="J1" s="3" t="s">
        <v>65</v>
      </c>
    </row>
    <row r="6" ht="15.0" customHeight="1">
      <c r="K6" s="2" t="s">
        <v>419</v>
      </c>
    </row>
    <row r="7" ht="15.0" customHeight="1">
      <c r="K7" s="27" t="s">
        <v>420</v>
      </c>
      <c r="L7" s="27" t="s">
        <v>218</v>
      </c>
    </row>
    <row r="8" ht="15.0" customHeight="1">
      <c r="K8" s="7">
        <v>200.0</v>
      </c>
      <c r="L8" s="23">
        <v>5325.0</v>
      </c>
    </row>
    <row r="9" ht="15.0" customHeight="1">
      <c r="K9" s="7">
        <v>250.0</v>
      </c>
      <c r="L9" s="23">
        <v>5430.0</v>
      </c>
    </row>
    <row r="10" ht="15.0" customHeight="1">
      <c r="K10" s="7">
        <v>300.0</v>
      </c>
      <c r="L10" s="23">
        <v>5640.0</v>
      </c>
    </row>
    <row r="11" ht="15.0" customHeight="1">
      <c r="K11" s="7">
        <v>350.0</v>
      </c>
      <c r="L11" s="23">
        <v>5565.0</v>
      </c>
    </row>
    <row r="12" ht="15.0" customHeight="1">
      <c r="K12" s="7">
        <v>400.0</v>
      </c>
      <c r="L12" s="23">
        <v>5235.0</v>
      </c>
    </row>
    <row r="13" ht="15.0" customHeight="1">
      <c r="L13" s="23"/>
    </row>
    <row r="14" ht="15.0" customHeight="1">
      <c r="K14" s="7" t="s">
        <v>421</v>
      </c>
      <c r="L14" s="24">
        <f>MAX(L8:L12)</f>
        <v>5640</v>
      </c>
    </row>
    <row r="15" ht="15.0" customHeight="1">
      <c r="K15" s="7" t="s">
        <v>422</v>
      </c>
      <c r="L15" s="19">
        <f t="array" ref="L15">INDEX(K8:K12,MATCH(L14,L8:L12,0))</f>
        <v>300</v>
      </c>
    </row>
    <row r="21" ht="15.75" customHeight="1"/>
    <row r="22" ht="15.75" customHeight="1"/>
    <row r="23" ht="15.75" customHeight="1"/>
    <row r="24" ht="15.75" customHeight="1"/>
    <row r="25" ht="15.75" customHeight="1"/>
    <row r="26" ht="15.75" customHeight="1"/>
    <row r="27" ht="15.0" customHeight="1">
      <c r="K27" s="2" t="s">
        <v>423</v>
      </c>
    </row>
    <row r="28" ht="15.0" customHeight="1">
      <c r="L28" s="77">
        <v>2.0</v>
      </c>
      <c r="M28" s="77">
        <v>3.0</v>
      </c>
      <c r="N28" s="77">
        <v>4.0</v>
      </c>
      <c r="O28" s="77">
        <v>5.0</v>
      </c>
    </row>
    <row r="29" ht="15.0" customHeight="1">
      <c r="K29" s="7">
        <v>200.0</v>
      </c>
      <c r="L29" s="23">
        <v>5235.0</v>
      </c>
      <c r="M29" s="23">
        <v>5175.0</v>
      </c>
      <c r="N29" s="23">
        <v>5025.0</v>
      </c>
      <c r="O29" s="23">
        <v>4935.0</v>
      </c>
    </row>
    <row r="30" ht="15.0" customHeight="1">
      <c r="K30" s="7">
        <v>250.0</v>
      </c>
      <c r="L30" s="23">
        <v>5465.0</v>
      </c>
      <c r="M30" s="23">
        <v>5285.0</v>
      </c>
      <c r="N30" s="23">
        <v>5190.0</v>
      </c>
      <c r="O30" s="23">
        <v>5085.0</v>
      </c>
    </row>
    <row r="31" ht="15.0" customHeight="1">
      <c r="K31" s="7">
        <v>300.0</v>
      </c>
      <c r="L31" s="23">
        <v>5355.0</v>
      </c>
      <c r="M31" s="23">
        <v>5325.0</v>
      </c>
      <c r="N31" s="23">
        <v>5265.0</v>
      </c>
      <c r="O31" s="23">
        <v>5100.0</v>
      </c>
    </row>
    <row r="32" ht="15.0" customHeight="1">
      <c r="K32" s="7">
        <v>350.0</v>
      </c>
      <c r="L32" s="23">
        <v>5215.0</v>
      </c>
      <c r="M32" s="23">
        <v>5195.0</v>
      </c>
      <c r="N32" s="23">
        <v>5130.0</v>
      </c>
      <c r="O32" s="23">
        <v>5125.0</v>
      </c>
    </row>
    <row r="33" ht="15.0" customHeight="1">
      <c r="K33" s="7">
        <v>400.0</v>
      </c>
      <c r="L33" s="23">
        <v>5145.0</v>
      </c>
      <c r="M33" s="23">
        <v>5085.0</v>
      </c>
      <c r="N33" s="23">
        <v>5015.0</v>
      </c>
      <c r="O33" s="23">
        <v>5005.0</v>
      </c>
    </row>
    <row r="34" ht="15.75" customHeight="1"/>
    <row r="35" ht="15.0" customHeight="1">
      <c r="K35" s="7" t="s">
        <v>424</v>
      </c>
      <c r="L35" s="19"/>
      <c r="M35" s="19"/>
      <c r="N35" s="19"/>
      <c r="O35" s="19"/>
      <c r="AE35" s="7" t="s">
        <v>424</v>
      </c>
      <c r="AF35" s="9">
        <f t="shared" ref="AF35:AI35" si="1">INDEX($K$29:$K$33,MATCH(MAX(L29:L33),L29:L33,0))</f>
        <v>250</v>
      </c>
      <c r="AG35" s="9">
        <f t="shared" si="1"/>
        <v>300</v>
      </c>
      <c r="AH35" s="9">
        <f t="shared" si="1"/>
        <v>300</v>
      </c>
      <c r="AI35" s="9">
        <f t="shared" si="1"/>
        <v>350</v>
      </c>
    </row>
    <row r="36" ht="15.75" customHeight="1"/>
    <row r="37" ht="15.75" customHeight="1"/>
    <row r="38" ht="15.75" customHeight="1"/>
    <row r="39" ht="15.75" customHeight="1"/>
    <row r="40" ht="15.75" customHeight="1"/>
    <row r="41" ht="15.75" customHeight="1"/>
    <row r="42" ht="15.75" customHeight="1"/>
    <row r="43" ht="15.75" customHeight="1"/>
    <row r="44" ht="15.75" customHeight="1"/>
    <row r="45" ht="15.0" customHeight="1">
      <c r="B45" s="2"/>
    </row>
    <row r="46" ht="15.75" customHeight="1"/>
    <row r="47" ht="15.0" customHeight="1">
      <c r="B47" s="29"/>
      <c r="C47" s="50"/>
    </row>
    <row r="48" ht="15.75" customHeight="1"/>
    <row r="49" ht="15.75" customHeight="1"/>
    <row r="50" ht="15.0" customHeight="1">
      <c r="B50" s="29"/>
    </row>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Return to List of Topics Sheet" location="'List of Topics'!A1" ref="J1"/>
  </hyperlinks>
  <printOptions/>
  <pageMargins bottom="0.75" footer="0.0" header="0.0" left="0.7" right="0.7" top="0.75"/>
  <pageSetup orientation="landscape"/>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43"/>
    <col customWidth="1" min="2" max="10" width="8.86"/>
    <col customWidth="1" min="11" max="11" width="14.29"/>
    <col customWidth="1" min="12" max="23" width="8.86"/>
    <col customWidth="1" min="24" max="26" width="9.14"/>
    <col customWidth="1" min="27" max="38" width="8.86"/>
    <col customWidth="1" min="39" max="39" width="10.29"/>
    <col customWidth="1" min="40" max="48" width="8.86"/>
  </cols>
  <sheetData>
    <row r="1" ht="15.0" customHeight="1">
      <c r="A1" s="1"/>
      <c r="J1" s="3" t="s">
        <v>65</v>
      </c>
    </row>
    <row r="21" ht="15.75" customHeight="1"/>
    <row r="22" ht="15.75" customHeight="1"/>
    <row r="23" ht="15.75" customHeight="1"/>
    <row r="24" ht="15.75" customHeight="1"/>
    <row r="25" ht="15.75" customHeight="1"/>
    <row r="26" ht="15.75" customHeight="1"/>
    <row r="27" ht="15.75" customHeight="1"/>
    <row r="28" ht="15.75" customHeight="1"/>
    <row r="29" ht="15.0" customHeight="1">
      <c r="K29" s="2" t="s">
        <v>425</v>
      </c>
    </row>
    <row r="30" ht="15.0" customHeight="1">
      <c r="K30" s="7" t="s">
        <v>426</v>
      </c>
      <c r="L30" s="7">
        <v>2.0</v>
      </c>
    </row>
    <row r="31" ht="15.75" customHeight="1"/>
    <row r="32" ht="15.0" customHeight="1">
      <c r="K32" s="7" t="s">
        <v>125</v>
      </c>
      <c r="L32" s="27" t="s">
        <v>427</v>
      </c>
      <c r="M32" s="27" t="s">
        <v>428</v>
      </c>
      <c r="N32" s="27" t="s">
        <v>429</v>
      </c>
      <c r="O32" s="27" t="s">
        <v>110</v>
      </c>
      <c r="P32" s="27" t="s">
        <v>111</v>
      </c>
      <c r="Q32" s="27" t="s">
        <v>112</v>
      </c>
      <c r="R32" s="27" t="s">
        <v>186</v>
      </c>
      <c r="S32" s="27" t="s">
        <v>201</v>
      </c>
      <c r="T32" s="27" t="s">
        <v>129</v>
      </c>
      <c r="U32" s="27" t="s">
        <v>430</v>
      </c>
      <c r="V32" s="27" t="s">
        <v>431</v>
      </c>
    </row>
    <row r="33" ht="15.0" customHeight="1">
      <c r="K33" s="7" t="s">
        <v>432</v>
      </c>
      <c r="L33" s="7">
        <v>3200.0</v>
      </c>
      <c r="M33" s="7">
        <v>4600.0</v>
      </c>
      <c r="N33" s="7">
        <v>5500.0</v>
      </c>
      <c r="O33" s="7">
        <v>2500.0</v>
      </c>
      <c r="P33" s="7">
        <v>3300.0</v>
      </c>
      <c r="Q33" s="7">
        <v>4200.0</v>
      </c>
      <c r="R33" s="7">
        <v>2900.0</v>
      </c>
      <c r="S33" s="7">
        <v>4500.0</v>
      </c>
      <c r="T33" s="7">
        <v>2750.0</v>
      </c>
    </row>
    <row r="34" ht="15.0" customHeight="1">
      <c r="K34" s="7" t="s">
        <v>433</v>
      </c>
      <c r="O34" s="7">
        <f t="shared" ref="O34:V34" si="1">OFFSET(O33,0,-$L$30)</f>
        <v>4600</v>
      </c>
      <c r="P34" s="7">
        <f t="shared" si="1"/>
        <v>5500</v>
      </c>
      <c r="Q34" s="7">
        <f t="shared" si="1"/>
        <v>2500</v>
      </c>
      <c r="R34" s="7">
        <f t="shared" si="1"/>
        <v>3300</v>
      </c>
      <c r="S34" s="7">
        <f t="shared" si="1"/>
        <v>4200</v>
      </c>
      <c r="T34" s="7">
        <f t="shared" si="1"/>
        <v>2900</v>
      </c>
      <c r="U34" s="7">
        <f t="shared" si="1"/>
        <v>4500</v>
      </c>
      <c r="V34" s="7">
        <f t="shared" si="1"/>
        <v>2750</v>
      </c>
    </row>
    <row r="35" ht="15.75" customHeight="1"/>
    <row r="36" ht="15.75" customHeight="1"/>
    <row r="37" ht="15.75" customHeight="1"/>
    <row r="38" ht="15.0" customHeight="1">
      <c r="K38" s="2" t="s">
        <v>434</v>
      </c>
    </row>
    <row r="39" ht="15.0" customHeight="1">
      <c r="K39" s="7" t="s">
        <v>435</v>
      </c>
      <c r="L39" s="110">
        <v>0.4</v>
      </c>
      <c r="M39" s="52" t="s">
        <v>436</v>
      </c>
      <c r="N39" s="8">
        <v>1.0</v>
      </c>
      <c r="O39" s="7" t="s">
        <v>437</v>
      </c>
    </row>
    <row r="40" ht="15.0" customHeight="1">
      <c r="L40" s="110">
        <v>0.6</v>
      </c>
      <c r="N40" s="8">
        <v>2.0</v>
      </c>
      <c r="O40" s="7" t="s">
        <v>438</v>
      </c>
    </row>
    <row r="41" ht="15.75" customHeight="1"/>
    <row r="42" ht="15.0" customHeight="1">
      <c r="K42" s="7" t="s">
        <v>125</v>
      </c>
      <c r="L42" s="27" t="s">
        <v>427</v>
      </c>
      <c r="M42" s="27" t="s">
        <v>428</v>
      </c>
      <c r="N42" s="27" t="s">
        <v>429</v>
      </c>
      <c r="O42" s="27" t="s">
        <v>110</v>
      </c>
      <c r="P42" s="27" t="s">
        <v>111</v>
      </c>
      <c r="Q42" s="27" t="s">
        <v>112</v>
      </c>
      <c r="R42" s="27" t="s">
        <v>186</v>
      </c>
      <c r="S42" s="27" t="s">
        <v>201</v>
      </c>
      <c r="T42" s="27" t="s">
        <v>129</v>
      </c>
      <c r="U42" s="27" t="s">
        <v>430</v>
      </c>
      <c r="V42" s="27" t="s">
        <v>431</v>
      </c>
      <c r="AD42" s="27" t="s">
        <v>110</v>
      </c>
      <c r="AE42" s="27" t="s">
        <v>111</v>
      </c>
      <c r="AF42" s="27" t="s">
        <v>112</v>
      </c>
      <c r="AG42" s="27" t="s">
        <v>186</v>
      </c>
      <c r="AH42" s="27" t="s">
        <v>201</v>
      </c>
      <c r="AI42" s="27" t="s">
        <v>129</v>
      </c>
      <c r="AJ42" s="27" t="s">
        <v>430</v>
      </c>
      <c r="AK42" s="27" t="s">
        <v>431</v>
      </c>
    </row>
    <row r="43" ht="15.0" customHeight="1">
      <c r="K43" s="7" t="s">
        <v>439</v>
      </c>
      <c r="L43" s="77">
        <v>1950.0</v>
      </c>
      <c r="M43" s="77">
        <v>2900.0</v>
      </c>
      <c r="N43" s="77">
        <v>4150.0</v>
      </c>
      <c r="O43" s="77">
        <v>2500.0</v>
      </c>
      <c r="P43" s="77">
        <v>3350.0</v>
      </c>
      <c r="Q43" s="77">
        <v>2850.0</v>
      </c>
      <c r="R43" s="77">
        <v>3550.0</v>
      </c>
      <c r="S43" s="77">
        <v>1850.0</v>
      </c>
      <c r="T43" s="77">
        <v>4200.0</v>
      </c>
      <c r="U43" s="77">
        <v>2300.0</v>
      </c>
    </row>
    <row r="44" ht="15.0" customHeight="1">
      <c r="K44" s="7" t="s">
        <v>228</v>
      </c>
      <c r="O44" s="19"/>
      <c r="P44" s="19"/>
      <c r="Q44" s="19"/>
      <c r="R44" s="19"/>
      <c r="S44" s="19"/>
      <c r="T44" s="19"/>
      <c r="U44" s="19"/>
      <c r="V44" s="19"/>
      <c r="AD44" s="111">
        <f t="shared" ref="AD44:AK44" si="2">$L$39*OFFSET(O43,0,-$N$39)+$L$40*OFFSET(O43,0,-$N$40)</f>
        <v>3400</v>
      </c>
      <c r="AE44" s="111">
        <f t="shared" si="2"/>
        <v>3490</v>
      </c>
      <c r="AF44" s="111">
        <f t="shared" si="2"/>
        <v>2840</v>
      </c>
      <c r="AG44" s="111">
        <f t="shared" si="2"/>
        <v>3150</v>
      </c>
      <c r="AH44" s="111">
        <f t="shared" si="2"/>
        <v>3130</v>
      </c>
      <c r="AI44" s="111">
        <f t="shared" si="2"/>
        <v>2870</v>
      </c>
      <c r="AJ44" s="111">
        <f t="shared" si="2"/>
        <v>2790</v>
      </c>
      <c r="AK44" s="111">
        <f t="shared" si="2"/>
        <v>3440</v>
      </c>
    </row>
    <row r="45" ht="15.75" customHeight="1"/>
    <row r="46" ht="15.75" customHeight="1"/>
    <row r="47" ht="15.75" customHeight="1"/>
    <row r="48" ht="15.0" customHeight="1">
      <c r="P48" s="27"/>
      <c r="Q48" s="27"/>
    </row>
    <row r="49" ht="15.0" customHeight="1">
      <c r="P49" s="23"/>
      <c r="Q49" s="23"/>
    </row>
    <row r="50" ht="15.0" customHeight="1">
      <c r="P50" s="23"/>
      <c r="Q50" s="23"/>
    </row>
    <row r="51" ht="15.0" customHeight="1">
      <c r="P51" s="23"/>
      <c r="Q51" s="23"/>
    </row>
    <row r="52" ht="15.0" customHeight="1">
      <c r="P52" s="23"/>
      <c r="Q52" s="23"/>
    </row>
    <row r="53" ht="15.0" customHeight="1">
      <c r="P53" s="23"/>
      <c r="Q53" s="23"/>
    </row>
    <row r="54" ht="15.0" customHeight="1">
      <c r="P54" s="23"/>
      <c r="Q54" s="23"/>
    </row>
    <row r="55" ht="15.0" customHeight="1">
      <c r="P55" s="23"/>
      <c r="Q55" s="23"/>
    </row>
    <row r="56" ht="15.0" customHeight="1">
      <c r="P56" s="23"/>
      <c r="Q56" s="23"/>
    </row>
    <row r="57" ht="15.0" customHeight="1">
      <c r="P57" s="23"/>
      <c r="Q57" s="23"/>
    </row>
    <row r="58" ht="15.0" customHeight="1">
      <c r="P58" s="23"/>
      <c r="Q58" s="23"/>
    </row>
    <row r="59" ht="15.0" customHeight="1">
      <c r="P59" s="23"/>
      <c r="Q59" s="23"/>
    </row>
    <row r="60" ht="15.0" customHeight="1">
      <c r="K60" s="27" t="s">
        <v>125</v>
      </c>
      <c r="L60" s="27" t="s">
        <v>432</v>
      </c>
      <c r="N60" s="7" t="s">
        <v>440</v>
      </c>
      <c r="O60" s="77"/>
      <c r="P60" s="23"/>
      <c r="Q60" s="23"/>
    </row>
    <row r="61" ht="15.0" customHeight="1">
      <c r="K61" s="112">
        <v>40544.0</v>
      </c>
      <c r="L61" s="77">
        <v>2450.0</v>
      </c>
      <c r="N61" s="9"/>
      <c r="P61" s="23"/>
      <c r="Q61" s="23"/>
    </row>
    <row r="62" ht="15.0" customHeight="1">
      <c r="K62" s="112">
        <v>40575.0</v>
      </c>
      <c r="L62" s="77">
        <v>3140.0</v>
      </c>
    </row>
    <row r="63" ht="15.0" customHeight="1">
      <c r="K63" s="112">
        <v>40603.0</v>
      </c>
      <c r="L63" s="77">
        <v>3250.0</v>
      </c>
    </row>
    <row r="64" ht="15.0" customHeight="1">
      <c r="K64" s="112">
        <v>40634.0</v>
      </c>
      <c r="L64" s="77">
        <v>4510.0</v>
      </c>
    </row>
    <row r="65" ht="15.0" customHeight="1">
      <c r="K65" s="112">
        <v>40664.0</v>
      </c>
      <c r="L65" s="77">
        <v>3680.0</v>
      </c>
    </row>
    <row r="66" ht="15.0" customHeight="1">
      <c r="L66" s="77"/>
    </row>
    <row r="67" ht="15.75" customHeight="1"/>
    <row r="68" ht="15.0" customHeight="1">
      <c r="K68" s="2" t="s">
        <v>441</v>
      </c>
      <c r="L68" s="77"/>
    </row>
    <row r="69" ht="15.75" customHeight="1"/>
    <row r="70" ht="15.75" customHeight="1"/>
    <row r="71" ht="15.75" customHeight="1"/>
    <row r="72" ht="15.75" customHeight="1"/>
    <row r="73" ht="15.75" customHeight="1"/>
    <row r="74" ht="15.75" customHeight="1"/>
    <row r="75" ht="15.75" customHeight="1"/>
    <row r="76" ht="15.75" customHeight="1"/>
    <row r="77" ht="15.0" customHeight="1">
      <c r="AM77" s="7" t="s">
        <v>442</v>
      </c>
      <c r="AN77" s="81"/>
    </row>
    <row r="78" ht="15.0" customHeight="1">
      <c r="AP78" s="27" t="s">
        <v>297</v>
      </c>
      <c r="AQ78" s="27" t="s">
        <v>315</v>
      </c>
      <c r="AR78" s="27" t="s">
        <v>321</v>
      </c>
      <c r="AS78" s="27" t="s">
        <v>443</v>
      </c>
    </row>
    <row r="79" ht="15.0" customHeight="1">
      <c r="AO79" s="112">
        <v>38353.0</v>
      </c>
      <c r="AP79" s="23">
        <v>6700.0</v>
      </c>
      <c r="AQ79" s="23">
        <v>7400.0</v>
      </c>
      <c r="AR79" s="23">
        <v>5800.0</v>
      </c>
      <c r="AS79" s="23">
        <v>9000.0</v>
      </c>
    </row>
    <row r="80" ht="15.0" customHeight="1">
      <c r="AN80" s="23"/>
      <c r="AO80" s="112">
        <v>38384.0</v>
      </c>
      <c r="AP80" s="23">
        <v>5800.0</v>
      </c>
      <c r="AQ80" s="23">
        <v>8900.0</v>
      </c>
      <c r="AR80" s="23">
        <v>5500.0</v>
      </c>
      <c r="AS80" s="23">
        <v>7900.0</v>
      </c>
    </row>
    <row r="81" ht="15.0" customHeight="1">
      <c r="AO81" s="112">
        <v>38412.0</v>
      </c>
      <c r="AP81" s="23">
        <v>5000.0</v>
      </c>
      <c r="AQ81" s="23">
        <v>7900.0</v>
      </c>
      <c r="AR81" s="23">
        <v>5900.0</v>
      </c>
      <c r="AS81" s="23">
        <v>8300.0</v>
      </c>
    </row>
    <row r="82" ht="15.0" customHeight="1">
      <c r="AO82" s="112">
        <v>38443.0</v>
      </c>
      <c r="AP82" s="23">
        <v>6700.0</v>
      </c>
      <c r="AQ82" s="23">
        <v>5800.0</v>
      </c>
      <c r="AR82" s="23">
        <v>6000.0</v>
      </c>
      <c r="AS82" s="23">
        <v>9700.0</v>
      </c>
    </row>
    <row r="83" ht="15.0" customHeight="1">
      <c r="AO83" s="112">
        <v>38473.0</v>
      </c>
      <c r="AP83" s="23">
        <v>9400.0</v>
      </c>
      <c r="AQ83" s="23">
        <v>7800.0</v>
      </c>
      <c r="AR83" s="23">
        <v>6700.0</v>
      </c>
      <c r="AS83" s="23">
        <v>8400.0</v>
      </c>
    </row>
    <row r="84" ht="15.0" customHeight="1">
      <c r="AO84" s="112">
        <v>38504.0</v>
      </c>
      <c r="AP84" s="23">
        <v>6200.0</v>
      </c>
      <c r="AQ84" s="23">
        <v>5800.0</v>
      </c>
      <c r="AR84" s="23">
        <v>9400.0</v>
      </c>
      <c r="AS84" s="23">
        <v>8500.0</v>
      </c>
    </row>
    <row r="85" ht="15.0" customHeight="1">
      <c r="AO85" s="112">
        <v>38534.0</v>
      </c>
      <c r="AP85" s="23">
        <v>8700.0</v>
      </c>
      <c r="AQ85" s="23">
        <v>5300.0</v>
      </c>
      <c r="AR85" s="23">
        <v>6900.0</v>
      </c>
      <c r="AS85" s="23">
        <v>7500.0</v>
      </c>
    </row>
    <row r="86" ht="15.75" customHeight="1"/>
    <row r="87" ht="15.0" customHeight="1">
      <c r="AV87" s="23"/>
    </row>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Return to List of Topics Sheet" location="'List of Topics'!A1" ref="J1"/>
  </hyperlinks>
  <printOptions/>
  <pageMargins bottom="0.75" footer="0.0" header="0.0" left="0.7" right="0.7" top="0.75"/>
  <pageSetup orientation="landscape"/>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43"/>
    <col customWidth="1" min="2" max="8" width="8.86"/>
    <col customWidth="1" min="9" max="9" width="9.86"/>
    <col customWidth="1" min="10" max="10" width="10.86"/>
    <col customWidth="1" min="11" max="11" width="14.29"/>
    <col customWidth="1" min="12" max="15" width="10.71"/>
    <col customWidth="1" min="16" max="35" width="8.86"/>
    <col customWidth="1" min="36" max="36" width="10.29"/>
    <col customWidth="1" min="37" max="50" width="8.86"/>
  </cols>
  <sheetData>
    <row r="1" ht="15.0" customHeight="1">
      <c r="A1" s="1"/>
      <c r="J1" s="3" t="s">
        <v>65</v>
      </c>
    </row>
    <row r="3" ht="15.0" customHeight="1">
      <c r="K3" s="7" t="s">
        <v>444</v>
      </c>
    </row>
    <row r="4" ht="15.0" customHeight="1">
      <c r="K4" s="27" t="s">
        <v>125</v>
      </c>
      <c r="L4" s="27" t="s">
        <v>445</v>
      </c>
      <c r="M4" s="27" t="s">
        <v>446</v>
      </c>
      <c r="N4" s="27" t="s">
        <v>447</v>
      </c>
      <c r="O4" s="27" t="s">
        <v>448</v>
      </c>
    </row>
    <row r="5" ht="15.0" customHeight="1">
      <c r="K5" s="112">
        <v>41275.0</v>
      </c>
      <c r="L5" s="7">
        <v>1043.0</v>
      </c>
      <c r="M5" s="7">
        <v>1047.0</v>
      </c>
      <c r="N5" s="7">
        <v>957.0</v>
      </c>
      <c r="O5" s="7">
        <v>1031.0</v>
      </c>
    </row>
    <row r="6" ht="15.0" customHeight="1">
      <c r="K6" s="112">
        <v>41306.0</v>
      </c>
      <c r="L6" s="7">
        <v>993.0</v>
      </c>
      <c r="M6" s="7">
        <v>832.0</v>
      </c>
      <c r="N6" s="7">
        <v>883.0</v>
      </c>
      <c r="O6" s="7">
        <v>796.0</v>
      </c>
    </row>
    <row r="7" ht="15.0" customHeight="1">
      <c r="K7" s="112">
        <v>41334.0</v>
      </c>
      <c r="L7" s="7">
        <v>968.0</v>
      </c>
      <c r="M7" s="7">
        <v>1114.0</v>
      </c>
      <c r="N7" s="7">
        <v>1206.0</v>
      </c>
      <c r="O7" s="7">
        <v>1048.0</v>
      </c>
    </row>
    <row r="8" ht="15.0" customHeight="1">
      <c r="K8" s="112">
        <v>41365.0</v>
      </c>
      <c r="L8" s="7">
        <v>1461.0</v>
      </c>
      <c r="M8" s="7">
        <v>1487.0</v>
      </c>
      <c r="N8" s="7">
        <v>1495.0</v>
      </c>
      <c r="O8" s="7">
        <v>1519.0</v>
      </c>
    </row>
    <row r="9" ht="15.0" customHeight="1">
      <c r="K9" s="112">
        <v>41395.0</v>
      </c>
      <c r="L9" s="7">
        <v>1137.0</v>
      </c>
      <c r="M9" s="7">
        <v>1183.0</v>
      </c>
      <c r="N9" s="7">
        <v>1035.0</v>
      </c>
      <c r="O9" s="7">
        <v>1045.0</v>
      </c>
    </row>
    <row r="10" ht="15.0" customHeight="1">
      <c r="K10" s="112">
        <v>41426.0</v>
      </c>
      <c r="L10" s="7">
        <v>1103.0</v>
      </c>
      <c r="M10" s="7">
        <v>999.0</v>
      </c>
      <c r="N10" s="7">
        <v>931.0</v>
      </c>
      <c r="O10" s="7">
        <v>1133.0</v>
      </c>
    </row>
    <row r="11" ht="15.0" customHeight="1">
      <c r="K11" s="112">
        <v>41456.0</v>
      </c>
      <c r="L11" s="7">
        <v>1140.0</v>
      </c>
      <c r="M11" s="7">
        <v>1025.0</v>
      </c>
      <c r="N11" s="7">
        <v>1124.0</v>
      </c>
      <c r="O11" s="7">
        <v>982.0</v>
      </c>
    </row>
    <row r="12" ht="15.0" customHeight="1">
      <c r="K12" s="112">
        <v>41487.0</v>
      </c>
      <c r="L12" s="7">
        <v>772.0</v>
      </c>
      <c r="M12" s="7">
        <v>927.0</v>
      </c>
      <c r="N12" s="7">
        <v>797.0</v>
      </c>
      <c r="O12" s="7">
        <v>922.0</v>
      </c>
    </row>
    <row r="13" ht="15.0" customHeight="1">
      <c r="K13" s="112">
        <v>41518.0</v>
      </c>
      <c r="L13" s="7">
        <v>1195.0</v>
      </c>
      <c r="M13" s="7">
        <v>1297.0</v>
      </c>
      <c r="N13" s="7">
        <v>1231.0</v>
      </c>
      <c r="O13" s="7">
        <v>1230.0</v>
      </c>
    </row>
    <row r="14" ht="15.0" customHeight="1">
      <c r="K14" s="112">
        <v>41548.0</v>
      </c>
      <c r="L14" s="7">
        <v>1140.0</v>
      </c>
      <c r="M14" s="7">
        <v>1358.0</v>
      </c>
      <c r="N14" s="7">
        <v>1267.0</v>
      </c>
      <c r="O14" s="7">
        <v>1253.0</v>
      </c>
    </row>
    <row r="15" ht="15.0" customHeight="1">
      <c r="K15" s="112">
        <v>41579.0</v>
      </c>
      <c r="L15" s="7">
        <v>1236.0</v>
      </c>
      <c r="M15" s="7">
        <v>1120.0</v>
      </c>
      <c r="N15" s="7">
        <v>1107.0</v>
      </c>
      <c r="O15" s="7">
        <v>1275.0</v>
      </c>
    </row>
    <row r="16" ht="15.0" customHeight="1">
      <c r="K16" s="112">
        <v>41609.0</v>
      </c>
      <c r="L16" s="7">
        <v>696.0</v>
      </c>
      <c r="M16" s="7">
        <v>573.0</v>
      </c>
      <c r="N16" s="7">
        <v>513.0</v>
      </c>
      <c r="O16" s="7">
        <v>687.0</v>
      </c>
    </row>
    <row r="17" ht="15.0" customHeight="1">
      <c r="K17" s="112">
        <v>41640.0</v>
      </c>
      <c r="L17" s="7">
        <v>749.0</v>
      </c>
      <c r="M17" s="7">
        <v>581.0</v>
      </c>
      <c r="N17" s="7">
        <v>481.0</v>
      </c>
      <c r="O17" s="7">
        <v>711.0</v>
      </c>
    </row>
    <row r="18" ht="15.0" customHeight="1">
      <c r="K18" s="112">
        <v>41671.0</v>
      </c>
      <c r="L18" s="7">
        <v>984.0</v>
      </c>
      <c r="M18" s="7">
        <v>1005.0</v>
      </c>
      <c r="N18" s="7">
        <v>998.0</v>
      </c>
      <c r="O18" s="7">
        <v>804.0</v>
      </c>
    </row>
    <row r="19" ht="15.0" customHeight="1">
      <c r="K19" s="112">
        <v>41699.0</v>
      </c>
      <c r="L19" s="7">
        <v>1114.0</v>
      </c>
      <c r="M19" s="7">
        <v>933.0</v>
      </c>
      <c r="N19" s="7">
        <v>1084.0</v>
      </c>
      <c r="O19" s="7">
        <v>963.0</v>
      </c>
    </row>
    <row r="20" ht="15.0" customHeight="1">
      <c r="K20" s="112">
        <v>41730.0</v>
      </c>
      <c r="L20" s="7">
        <v>758.0</v>
      </c>
      <c r="M20" s="7">
        <v>832.0</v>
      </c>
      <c r="N20" s="7">
        <v>950.0</v>
      </c>
      <c r="O20" s="7">
        <v>745.0</v>
      </c>
    </row>
    <row r="21" ht="15.0" customHeight="1">
      <c r="K21" s="112">
        <v>41760.0</v>
      </c>
      <c r="L21" s="7">
        <v>307.0</v>
      </c>
      <c r="M21" s="7">
        <v>418.0</v>
      </c>
      <c r="N21" s="7">
        <v>428.0</v>
      </c>
      <c r="O21" s="7">
        <v>508.0</v>
      </c>
    </row>
    <row r="22" ht="15.0" customHeight="1">
      <c r="B22" s="2"/>
      <c r="K22" s="112">
        <v>41791.0</v>
      </c>
      <c r="L22" s="7">
        <v>1055.0</v>
      </c>
      <c r="M22" s="7">
        <v>807.0</v>
      </c>
      <c r="N22" s="7">
        <v>865.0</v>
      </c>
      <c r="O22" s="7">
        <v>1102.0</v>
      </c>
      <c r="P22" s="27"/>
    </row>
    <row r="23" ht="15.0" customHeight="1">
      <c r="K23" s="112">
        <v>41821.0</v>
      </c>
      <c r="L23" s="7">
        <v>1108.0</v>
      </c>
      <c r="M23" s="7">
        <v>1149.0</v>
      </c>
      <c r="N23" s="7">
        <v>1240.0</v>
      </c>
      <c r="O23" s="7">
        <v>1275.0</v>
      </c>
    </row>
    <row r="24" ht="15.0" customHeight="1">
      <c r="B24" s="2"/>
      <c r="C24" s="2"/>
      <c r="D24" s="2"/>
      <c r="E24" s="2"/>
      <c r="F24" s="2"/>
      <c r="G24" s="2"/>
      <c r="H24" s="2"/>
      <c r="I24" s="2"/>
      <c r="K24" s="112">
        <v>41852.0</v>
      </c>
      <c r="L24" s="7">
        <v>1286.0</v>
      </c>
      <c r="M24" s="7">
        <v>1041.0</v>
      </c>
      <c r="N24" s="7">
        <v>919.0</v>
      </c>
      <c r="O24" s="7">
        <v>968.0</v>
      </c>
      <c r="Q24" s="27"/>
      <c r="R24" s="27"/>
      <c r="S24" s="27"/>
      <c r="T24" s="27"/>
      <c r="U24" s="27"/>
      <c r="V24" s="27"/>
    </row>
    <row r="25" ht="15.0" customHeight="1">
      <c r="B25" s="29"/>
      <c r="C25" s="29"/>
      <c r="D25" s="29"/>
      <c r="E25" s="29"/>
      <c r="F25" s="29"/>
      <c r="G25" s="29"/>
      <c r="H25" s="29"/>
      <c r="I25" s="29"/>
    </row>
    <row r="26" ht="15.0" customHeight="1">
      <c r="B26" s="29"/>
      <c r="C26" s="29"/>
      <c r="D26" s="29"/>
      <c r="E26" s="29"/>
      <c r="F26" s="29"/>
      <c r="G26" s="29"/>
      <c r="H26" s="29"/>
      <c r="I26" s="29"/>
      <c r="K26" s="7" t="s">
        <v>449</v>
      </c>
      <c r="AH26" s="7" t="s">
        <v>449</v>
      </c>
    </row>
    <row r="27" ht="15.0" customHeight="1">
      <c r="L27" s="27" t="s">
        <v>450</v>
      </c>
      <c r="M27" s="27" t="s">
        <v>451</v>
      </c>
      <c r="AI27" s="27" t="s">
        <v>450</v>
      </c>
      <c r="AJ27" s="27" t="s">
        <v>451</v>
      </c>
    </row>
    <row r="28" ht="15.0" customHeight="1">
      <c r="K28" s="27" t="s">
        <v>445</v>
      </c>
      <c r="L28" s="113"/>
      <c r="M28" s="113"/>
      <c r="AH28" s="27" t="s">
        <v>445</v>
      </c>
      <c r="AI28" s="114" t="str">
        <f t="shared" ref="AI28:AI31" si="1">AVERAGE(INDIRECT(AH28))</f>
        <v>#REF!</v>
      </c>
      <c r="AJ28" s="114" t="str">
        <f t="shared" ref="AJ28:AJ31" si="2">STDEV(INDIRECT(AH28:AH31))</f>
        <v>#REF!</v>
      </c>
    </row>
    <row r="29" ht="15.0" customHeight="1">
      <c r="K29" s="27" t="s">
        <v>446</v>
      </c>
      <c r="L29" s="113"/>
      <c r="M29" s="113"/>
      <c r="AH29" s="27" t="s">
        <v>446</v>
      </c>
      <c r="AI29" s="114" t="str">
        <f t="shared" si="1"/>
        <v>#REF!</v>
      </c>
      <c r="AJ29" s="114" t="str">
        <f t="shared" si="2"/>
        <v>#REF!</v>
      </c>
    </row>
    <row r="30" ht="15.0" customHeight="1">
      <c r="K30" s="27" t="s">
        <v>447</v>
      </c>
      <c r="L30" s="113"/>
      <c r="M30" s="113"/>
      <c r="AH30" s="27" t="s">
        <v>447</v>
      </c>
      <c r="AI30" s="114" t="str">
        <f t="shared" si="1"/>
        <v>#REF!</v>
      </c>
      <c r="AJ30" s="114" t="str">
        <f t="shared" si="2"/>
        <v>#REF!</v>
      </c>
    </row>
    <row r="31" ht="15.0" customHeight="1">
      <c r="K31" s="27" t="s">
        <v>448</v>
      </c>
      <c r="L31" s="113"/>
      <c r="M31" s="113"/>
      <c r="AH31" s="27" t="s">
        <v>448</v>
      </c>
      <c r="AI31" s="114" t="str">
        <f t="shared" si="1"/>
        <v>#REF!</v>
      </c>
      <c r="AJ31" s="114" t="str">
        <f t="shared" si="2"/>
        <v>#REF!</v>
      </c>
    </row>
    <row r="32" ht="15.75" customHeight="1"/>
    <row r="33" ht="15.0" customHeight="1">
      <c r="K33" s="7" t="s">
        <v>452</v>
      </c>
      <c r="AH33" s="7" t="s">
        <v>452</v>
      </c>
    </row>
    <row r="34" ht="15.0" customHeight="1">
      <c r="L34" s="27" t="s">
        <v>445</v>
      </c>
      <c r="M34" s="27" t="s">
        <v>446</v>
      </c>
      <c r="N34" s="27" t="s">
        <v>447</v>
      </c>
      <c r="O34" s="27" t="s">
        <v>448</v>
      </c>
      <c r="AI34" s="27" t="s">
        <v>445</v>
      </c>
      <c r="AJ34" s="27" t="s">
        <v>446</v>
      </c>
      <c r="AK34" s="27" t="s">
        <v>447</v>
      </c>
      <c r="AL34" s="27" t="s">
        <v>448</v>
      </c>
    </row>
    <row r="35" ht="15.0" customHeight="1">
      <c r="K35" s="27" t="s">
        <v>445</v>
      </c>
      <c r="L35" s="115"/>
      <c r="M35" s="115"/>
      <c r="N35" s="115"/>
      <c r="O35" s="115"/>
      <c r="AH35" s="27" t="s">
        <v>445</v>
      </c>
      <c r="AI35" s="86" t="str">
        <f t="shared" ref="AI35:AL35" si="3">CORREL(INDIRECT($AH35),INDIRECT(AI$34))</f>
        <v>#REF!</v>
      </c>
      <c r="AJ35" s="86" t="str">
        <f t="shared" si="3"/>
        <v>#REF!</v>
      </c>
      <c r="AK35" s="86" t="str">
        <f t="shared" si="3"/>
        <v>#REF!</v>
      </c>
      <c r="AL35" s="86" t="str">
        <f t="shared" si="3"/>
        <v>#REF!</v>
      </c>
    </row>
    <row r="36" ht="15.0" customHeight="1">
      <c r="K36" s="27" t="s">
        <v>446</v>
      </c>
      <c r="L36" s="115"/>
      <c r="M36" s="115"/>
      <c r="N36" s="115"/>
      <c r="O36" s="115"/>
      <c r="AH36" s="27" t="s">
        <v>446</v>
      </c>
      <c r="AI36" s="86" t="str">
        <f t="shared" ref="AI36:AL36" si="4">CORREL(INDIRECT($AH36),INDIRECT(AI$34))</f>
        <v>#REF!</v>
      </c>
      <c r="AJ36" s="86" t="str">
        <f t="shared" si="4"/>
        <v>#REF!</v>
      </c>
      <c r="AK36" s="86" t="str">
        <f t="shared" si="4"/>
        <v>#REF!</v>
      </c>
      <c r="AL36" s="86" t="str">
        <f t="shared" si="4"/>
        <v>#REF!</v>
      </c>
    </row>
    <row r="37" ht="15.0" customHeight="1">
      <c r="K37" s="27" t="s">
        <v>447</v>
      </c>
      <c r="L37" s="115"/>
      <c r="M37" s="115"/>
      <c r="N37" s="115"/>
      <c r="O37" s="115"/>
      <c r="AH37" s="27" t="s">
        <v>447</v>
      </c>
      <c r="AI37" s="86" t="str">
        <f t="shared" ref="AI37:AL37" si="5">CORREL(INDIRECT($AH37),INDIRECT(AI$34))</f>
        <v>#REF!</v>
      </c>
      <c r="AJ37" s="86" t="str">
        <f t="shared" si="5"/>
        <v>#REF!</v>
      </c>
      <c r="AK37" s="86" t="str">
        <f t="shared" si="5"/>
        <v>#REF!</v>
      </c>
      <c r="AL37" s="86" t="str">
        <f t="shared" si="5"/>
        <v>#REF!</v>
      </c>
    </row>
    <row r="38" ht="15.0" customHeight="1">
      <c r="K38" s="27" t="s">
        <v>448</v>
      </c>
      <c r="L38" s="115"/>
      <c r="M38" s="115"/>
      <c r="N38" s="115"/>
      <c r="O38" s="115"/>
      <c r="AH38" s="27" t="s">
        <v>448</v>
      </c>
      <c r="AI38" s="86" t="str">
        <f t="shared" ref="AI38:AL38" si="6">CORREL(INDIRECT($AH38),INDIRECT(AI$34))</f>
        <v>#REF!</v>
      </c>
      <c r="AJ38" s="86" t="str">
        <f t="shared" si="6"/>
        <v>#REF!</v>
      </c>
      <c r="AK38" s="86" t="str">
        <f t="shared" si="6"/>
        <v>#REF!</v>
      </c>
      <c r="AL38" s="86" t="str">
        <f t="shared" si="6"/>
        <v>#REF!</v>
      </c>
    </row>
    <row r="39" ht="15.75" customHeight="1"/>
    <row r="40" ht="15.75" customHeight="1"/>
    <row r="41" ht="15.0" customHeight="1">
      <c r="P41" s="27"/>
      <c r="Q41" s="27"/>
      <c r="R41" s="27"/>
      <c r="S41" s="27"/>
      <c r="T41" s="27"/>
      <c r="U41" s="27"/>
      <c r="V41" s="27"/>
      <c r="AA41" s="27"/>
      <c r="AB41" s="27"/>
      <c r="AC41" s="27"/>
      <c r="AD41" s="27"/>
      <c r="AE41" s="27"/>
      <c r="AF41" s="27"/>
      <c r="AG41" s="27"/>
    </row>
    <row r="42" ht="15.0" customHeight="1">
      <c r="L42" s="77"/>
      <c r="M42" s="77"/>
      <c r="N42" s="77"/>
      <c r="O42" s="77"/>
      <c r="P42" s="77"/>
      <c r="Q42" s="77"/>
      <c r="R42" s="77"/>
      <c r="S42" s="77"/>
      <c r="T42" s="77"/>
      <c r="U42" s="77"/>
    </row>
    <row r="43" ht="15.0" customHeight="1">
      <c r="AA43" s="77"/>
      <c r="AB43" s="77"/>
      <c r="AC43" s="77"/>
      <c r="AD43" s="77"/>
      <c r="AE43" s="77"/>
      <c r="AF43" s="77"/>
      <c r="AG43" s="77"/>
      <c r="AH43" s="77"/>
    </row>
    <row r="44" ht="15.75" customHeight="1"/>
    <row r="45" ht="15.75" customHeight="1"/>
    <row r="46" ht="15.0" customHeight="1">
      <c r="K46" s="27"/>
      <c r="L46" s="27"/>
      <c r="O46" s="77"/>
    </row>
    <row r="47" ht="15.0" customHeight="1">
      <c r="K47" s="112"/>
      <c r="L47" s="77"/>
      <c r="P47" s="27"/>
      <c r="Q47" s="27"/>
    </row>
    <row r="48" ht="15.0" customHeight="1">
      <c r="K48" s="112"/>
      <c r="L48" s="77"/>
      <c r="P48" s="23"/>
      <c r="Q48" s="23"/>
    </row>
    <row r="49" ht="15.0" customHeight="1">
      <c r="K49" s="112"/>
      <c r="L49" s="77"/>
      <c r="P49" s="23"/>
      <c r="Q49" s="23"/>
    </row>
    <row r="50" ht="15.0" customHeight="1">
      <c r="K50" s="112"/>
      <c r="L50" s="77"/>
      <c r="P50" s="23"/>
      <c r="Q50" s="23"/>
    </row>
    <row r="51" ht="15.0" customHeight="1">
      <c r="K51" s="112"/>
      <c r="L51" s="77"/>
      <c r="P51" s="23"/>
      <c r="Q51" s="23"/>
    </row>
    <row r="52" ht="15.0" customHeight="1">
      <c r="L52" s="77"/>
      <c r="M52" s="112"/>
      <c r="N52" s="23"/>
      <c r="O52" s="23"/>
      <c r="P52" s="23"/>
      <c r="Q52" s="23"/>
    </row>
    <row r="53" ht="15.0" customHeight="1">
      <c r="M53" s="112"/>
      <c r="N53" s="23"/>
      <c r="O53" s="23"/>
      <c r="P53" s="23"/>
      <c r="Q53" s="23"/>
    </row>
    <row r="54" ht="15.0" customHeight="1">
      <c r="M54" s="112"/>
      <c r="N54" s="23"/>
      <c r="O54" s="23"/>
      <c r="P54" s="23"/>
      <c r="Q54" s="23"/>
    </row>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0" customHeight="1">
      <c r="AJ70" s="7" t="s">
        <v>442</v>
      </c>
      <c r="AK70" s="23"/>
    </row>
    <row r="71" ht="15.0" customHeight="1">
      <c r="AM71" s="27" t="s">
        <v>297</v>
      </c>
      <c r="AN71" s="27" t="s">
        <v>315</v>
      </c>
      <c r="AO71" s="27" t="s">
        <v>321</v>
      </c>
      <c r="AP71" s="27" t="s">
        <v>443</v>
      </c>
    </row>
    <row r="72" ht="15.0" customHeight="1">
      <c r="AL72" s="112">
        <v>38353.0</v>
      </c>
      <c r="AM72" s="23">
        <v>6700.0</v>
      </c>
      <c r="AN72" s="23">
        <v>7400.0</v>
      </c>
      <c r="AO72" s="23">
        <v>5800.0</v>
      </c>
      <c r="AP72" s="23">
        <v>9000.0</v>
      </c>
    </row>
    <row r="73" ht="15.0" customHeight="1">
      <c r="AK73" s="23"/>
      <c r="AL73" s="112">
        <v>38384.0</v>
      </c>
      <c r="AM73" s="23">
        <v>5800.0</v>
      </c>
      <c r="AN73" s="23">
        <v>8900.0</v>
      </c>
      <c r="AO73" s="23">
        <v>5500.0</v>
      </c>
      <c r="AP73" s="23">
        <v>7900.0</v>
      </c>
    </row>
    <row r="74" ht="15.0" customHeight="1">
      <c r="AL74" s="112">
        <v>38412.0</v>
      </c>
      <c r="AM74" s="23">
        <v>5000.0</v>
      </c>
      <c r="AN74" s="23">
        <v>7900.0</v>
      </c>
      <c r="AO74" s="23">
        <v>5900.0</v>
      </c>
      <c r="AP74" s="23">
        <v>8300.0</v>
      </c>
    </row>
    <row r="75" ht="15.0" customHeight="1">
      <c r="AL75" s="112">
        <v>38443.0</v>
      </c>
      <c r="AM75" s="23">
        <v>6700.0</v>
      </c>
      <c r="AN75" s="23">
        <v>5800.0</v>
      </c>
      <c r="AO75" s="23">
        <v>6000.0</v>
      </c>
      <c r="AP75" s="23">
        <v>9700.0</v>
      </c>
    </row>
    <row r="76" ht="15.0" customHeight="1">
      <c r="AL76" s="112">
        <v>38473.0</v>
      </c>
      <c r="AM76" s="23">
        <v>9400.0</v>
      </c>
      <c r="AN76" s="23">
        <v>7800.0</v>
      </c>
      <c r="AO76" s="23">
        <v>6700.0</v>
      </c>
      <c r="AP76" s="23">
        <v>8400.0</v>
      </c>
    </row>
    <row r="77" ht="15.0" customHeight="1">
      <c r="AL77" s="112">
        <v>38504.0</v>
      </c>
      <c r="AM77" s="23">
        <v>6200.0</v>
      </c>
      <c r="AN77" s="23">
        <v>5800.0</v>
      </c>
      <c r="AO77" s="23">
        <v>9400.0</v>
      </c>
      <c r="AP77" s="23">
        <v>8500.0</v>
      </c>
    </row>
    <row r="78" ht="15.0" customHeight="1">
      <c r="AL78" s="112">
        <v>38534.0</v>
      </c>
      <c r="AM78" s="23">
        <v>8700.0</v>
      </c>
      <c r="AN78" s="23">
        <v>5300.0</v>
      </c>
      <c r="AO78" s="23">
        <v>6900.0</v>
      </c>
      <c r="AP78" s="23">
        <v>7500.0</v>
      </c>
    </row>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Return to List of Topics Sheet" location="'List of Topics'!A1" ref="J1"/>
  </hyperlinks>
  <printOptions/>
  <pageMargins bottom="0.75" footer="0.0" header="0.0" left="0.7" right="0.7" top="0.75"/>
  <pageSetup orientation="portrait"/>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43"/>
    <col customWidth="1" min="2" max="10" width="8.86"/>
    <col customWidth="1" min="11" max="11" width="9.29"/>
    <col customWidth="1" min="12" max="12" width="17.43"/>
    <col customWidth="1" min="13" max="13" width="14.29"/>
    <col customWidth="1" min="14" max="14" width="11.43"/>
    <col customWidth="1" min="15" max="15" width="10.71"/>
    <col customWidth="1" min="16" max="16" width="10.14"/>
    <col customWidth="1" min="17" max="35" width="8.86"/>
  </cols>
  <sheetData>
    <row r="1" ht="15.0" customHeight="1">
      <c r="A1" s="1"/>
      <c r="J1" s="3" t="s">
        <v>65</v>
      </c>
    </row>
    <row r="3" ht="15.0" customHeight="1">
      <c r="K3" s="53" t="s">
        <v>130</v>
      </c>
      <c r="L3" s="53" t="s">
        <v>407</v>
      </c>
      <c r="M3" s="7" t="s">
        <v>134</v>
      </c>
      <c r="N3" s="7" t="s">
        <v>135</v>
      </c>
      <c r="O3" s="7" t="s">
        <v>136</v>
      </c>
      <c r="P3" s="7" t="s">
        <v>137</v>
      </c>
      <c r="R3" s="2" t="s">
        <v>453</v>
      </c>
    </row>
    <row r="4" ht="15.0" customHeight="1">
      <c r="K4" s="7">
        <v>1.0</v>
      </c>
      <c r="L4" s="116">
        <v>21767.0</v>
      </c>
      <c r="M4" s="7" t="s">
        <v>138</v>
      </c>
      <c r="N4" s="7" t="s">
        <v>141</v>
      </c>
      <c r="O4" s="7">
        <v>1.0</v>
      </c>
      <c r="P4" s="23">
        <v>65400.0</v>
      </c>
    </row>
    <row r="5" ht="15.0" customHeight="1">
      <c r="K5" s="7">
        <v>2.0</v>
      </c>
      <c r="L5" s="116">
        <v>28413.0</v>
      </c>
      <c r="M5" s="7" t="s">
        <v>140</v>
      </c>
      <c r="N5" s="7" t="s">
        <v>454</v>
      </c>
      <c r="O5" s="7">
        <v>2.0</v>
      </c>
      <c r="P5" s="23">
        <v>62000.0</v>
      </c>
    </row>
    <row r="6" ht="15.0" customHeight="1">
      <c r="K6" s="7">
        <v>3.0</v>
      </c>
      <c r="L6" s="116">
        <v>29589.0</v>
      </c>
      <c r="M6" s="7" t="s">
        <v>138</v>
      </c>
      <c r="N6" s="7" t="s">
        <v>139</v>
      </c>
      <c r="O6" s="7">
        <v>0.0</v>
      </c>
      <c r="P6" s="23">
        <v>63200.0</v>
      </c>
    </row>
    <row r="7" ht="15.0" customHeight="1">
      <c r="K7" s="7">
        <v>4.0</v>
      </c>
      <c r="L7" s="116">
        <v>18023.0</v>
      </c>
      <c r="M7" s="7" t="s">
        <v>138</v>
      </c>
      <c r="N7" s="7" t="s">
        <v>142</v>
      </c>
      <c r="O7" s="7">
        <v>2.0</v>
      </c>
      <c r="P7" s="23">
        <v>52000.0</v>
      </c>
    </row>
    <row r="8" ht="15.0" customHeight="1">
      <c r="K8" s="7">
        <v>5.0</v>
      </c>
      <c r="L8" s="116">
        <v>31871.0</v>
      </c>
      <c r="M8" s="7" t="s">
        <v>140</v>
      </c>
      <c r="N8" s="7" t="s">
        <v>455</v>
      </c>
      <c r="O8" s="7">
        <v>3.0</v>
      </c>
      <c r="P8" s="23">
        <v>81400.0</v>
      </c>
    </row>
    <row r="9" ht="15.0" customHeight="1">
      <c r="K9" s="7">
        <v>6.0</v>
      </c>
      <c r="L9" s="116">
        <v>18079.0</v>
      </c>
      <c r="M9" s="7" t="s">
        <v>140</v>
      </c>
      <c r="N9" s="7" t="s">
        <v>142</v>
      </c>
      <c r="O9" s="7">
        <v>3.0</v>
      </c>
      <c r="P9" s="23">
        <v>46300.0</v>
      </c>
      <c r="R9" s="2" t="s">
        <v>456</v>
      </c>
    </row>
    <row r="10" ht="15.0" customHeight="1">
      <c r="K10" s="7">
        <v>7.0</v>
      </c>
      <c r="L10" s="116">
        <v>18040.0</v>
      </c>
      <c r="M10" s="7" t="s">
        <v>140</v>
      </c>
      <c r="N10" s="7" t="s">
        <v>141</v>
      </c>
      <c r="O10" s="7">
        <v>2.0</v>
      </c>
      <c r="P10" s="23">
        <v>49600.0</v>
      </c>
    </row>
    <row r="11" ht="15.0" customHeight="1">
      <c r="K11" s="7">
        <v>8.0</v>
      </c>
      <c r="L11" s="116">
        <v>19297.0</v>
      </c>
      <c r="M11" s="7" t="s">
        <v>138</v>
      </c>
      <c r="N11" s="7" t="s">
        <v>455</v>
      </c>
      <c r="O11" s="7">
        <v>1.0</v>
      </c>
      <c r="P11" s="23">
        <v>45900.0</v>
      </c>
    </row>
    <row r="12" ht="15.0" customHeight="1">
      <c r="K12" s="7">
        <v>9.0</v>
      </c>
      <c r="L12" s="116">
        <v>20837.0</v>
      </c>
      <c r="M12" s="7" t="s">
        <v>138</v>
      </c>
      <c r="N12" s="7" t="s">
        <v>455</v>
      </c>
      <c r="O12" s="7">
        <v>3.0</v>
      </c>
      <c r="P12" s="23">
        <v>47700.0</v>
      </c>
    </row>
    <row r="13" ht="15.0" customHeight="1">
      <c r="K13" s="7">
        <v>10.0</v>
      </c>
      <c r="L13" s="116">
        <v>31308.0</v>
      </c>
      <c r="M13" s="7" t="s">
        <v>140</v>
      </c>
      <c r="N13" s="7" t="s">
        <v>142</v>
      </c>
      <c r="O13" s="7">
        <v>1.0</v>
      </c>
      <c r="P13" s="23">
        <v>59900.0</v>
      </c>
    </row>
    <row r="14" ht="15.0" customHeight="1">
      <c r="K14" s="7">
        <v>11.0</v>
      </c>
      <c r="L14" s="116">
        <v>19559.0</v>
      </c>
      <c r="M14" s="7" t="s">
        <v>138</v>
      </c>
      <c r="N14" s="7" t="s">
        <v>139</v>
      </c>
      <c r="O14" s="7">
        <v>1.0</v>
      </c>
      <c r="P14" s="23">
        <v>48100.0</v>
      </c>
    </row>
    <row r="15" ht="15.0" customHeight="1">
      <c r="K15" s="7">
        <v>12.0</v>
      </c>
      <c r="L15" s="116">
        <v>17146.0</v>
      </c>
      <c r="M15" s="7" t="s">
        <v>140</v>
      </c>
      <c r="N15" s="7" t="s">
        <v>454</v>
      </c>
      <c r="O15" s="7">
        <v>0.0</v>
      </c>
      <c r="P15" s="23">
        <v>58100.0</v>
      </c>
    </row>
    <row r="16" ht="15.0" customHeight="1">
      <c r="K16" s="7">
        <v>13.0</v>
      </c>
      <c r="L16" s="116">
        <v>31500.0</v>
      </c>
      <c r="M16" s="7" t="s">
        <v>140</v>
      </c>
      <c r="N16" s="7" t="s">
        <v>455</v>
      </c>
      <c r="O16" s="7">
        <v>2.0</v>
      </c>
      <c r="P16" s="23">
        <v>56000.0</v>
      </c>
    </row>
    <row r="17" ht="15.0" customHeight="1">
      <c r="K17" s="7">
        <v>14.0</v>
      </c>
      <c r="L17" s="116">
        <v>19340.0</v>
      </c>
      <c r="M17" s="7" t="s">
        <v>140</v>
      </c>
      <c r="N17" s="7" t="s">
        <v>142</v>
      </c>
      <c r="O17" s="7">
        <v>2.0</v>
      </c>
      <c r="P17" s="23">
        <v>53400.0</v>
      </c>
    </row>
    <row r="18" ht="15.0" customHeight="1">
      <c r="K18" s="7">
        <v>15.0</v>
      </c>
      <c r="L18" s="116">
        <v>28288.0</v>
      </c>
      <c r="M18" s="7" t="s">
        <v>140</v>
      </c>
      <c r="N18" s="7" t="s">
        <v>142</v>
      </c>
      <c r="O18" s="7">
        <v>2.0</v>
      </c>
      <c r="P18" s="23">
        <v>39000.0</v>
      </c>
    </row>
    <row r="19" ht="15.0" customHeight="1">
      <c r="K19" s="7">
        <v>16.0</v>
      </c>
      <c r="L19" s="116">
        <v>32831.0</v>
      </c>
      <c r="M19" s="7" t="s">
        <v>138</v>
      </c>
      <c r="N19" s="7" t="s">
        <v>454</v>
      </c>
      <c r="O19" s="7">
        <v>1.0</v>
      </c>
      <c r="P19" s="23">
        <v>61500.0</v>
      </c>
    </row>
    <row r="20" ht="15.0" customHeight="1">
      <c r="K20" s="7">
        <v>17.0</v>
      </c>
      <c r="L20" s="116">
        <v>21069.0</v>
      </c>
      <c r="M20" s="7" t="s">
        <v>138</v>
      </c>
      <c r="N20" s="7" t="s">
        <v>139</v>
      </c>
      <c r="O20" s="7">
        <v>0.0</v>
      </c>
      <c r="P20" s="23">
        <v>37700.0</v>
      </c>
    </row>
    <row r="21" ht="15.0" customHeight="1">
      <c r="K21" s="7">
        <v>18.0</v>
      </c>
      <c r="L21" s="116">
        <v>25841.0</v>
      </c>
      <c r="M21" s="7" t="s">
        <v>140</v>
      </c>
      <c r="N21" s="7" t="s">
        <v>455</v>
      </c>
      <c r="O21" s="7">
        <v>2.0</v>
      </c>
      <c r="P21" s="23">
        <v>36700.0</v>
      </c>
    </row>
    <row r="22" ht="15.0" customHeight="1">
      <c r="K22" s="7">
        <v>19.0</v>
      </c>
      <c r="L22" s="116">
        <v>26961.0</v>
      </c>
      <c r="M22" s="7" t="s">
        <v>138</v>
      </c>
      <c r="N22" s="7" t="s">
        <v>454</v>
      </c>
      <c r="O22" s="7">
        <v>2.0</v>
      </c>
      <c r="P22" s="23">
        <v>45200.0</v>
      </c>
    </row>
    <row r="23" ht="15.0" customHeight="1">
      <c r="K23" s="7">
        <v>20.0</v>
      </c>
      <c r="L23" s="116">
        <v>28649.0</v>
      </c>
      <c r="M23" s="7" t="s">
        <v>138</v>
      </c>
      <c r="N23" s="7" t="s">
        <v>141</v>
      </c>
      <c r="O23" s="7">
        <v>0.0</v>
      </c>
      <c r="P23" s="23">
        <v>59000.0</v>
      </c>
    </row>
    <row r="24" ht="15.0" customHeight="1">
      <c r="K24" s="7">
        <v>21.0</v>
      </c>
      <c r="L24" s="116">
        <v>33112.0</v>
      </c>
      <c r="M24" s="7" t="s">
        <v>140</v>
      </c>
      <c r="N24" s="7" t="s">
        <v>139</v>
      </c>
      <c r="O24" s="7">
        <v>2.0</v>
      </c>
      <c r="P24" s="23">
        <v>54300.0</v>
      </c>
    </row>
    <row r="25" ht="15.0" customHeight="1">
      <c r="K25" s="7">
        <v>22.0</v>
      </c>
      <c r="L25" s="116">
        <v>17207.0</v>
      </c>
      <c r="M25" s="7" t="s">
        <v>138</v>
      </c>
      <c r="N25" s="7" t="s">
        <v>142</v>
      </c>
      <c r="O25" s="7">
        <v>1.0</v>
      </c>
      <c r="P25" s="23">
        <v>62100.0</v>
      </c>
    </row>
    <row r="26" ht="15.0" customHeight="1">
      <c r="K26" s="7">
        <v>23.0</v>
      </c>
      <c r="L26" s="116">
        <v>32599.0</v>
      </c>
      <c r="M26" s="7" t="s">
        <v>138</v>
      </c>
      <c r="N26" s="7" t="s">
        <v>455</v>
      </c>
      <c r="O26" s="7">
        <v>0.0</v>
      </c>
      <c r="P26" s="23">
        <v>78000.0</v>
      </c>
    </row>
    <row r="27" ht="15.0" customHeight="1">
      <c r="K27" s="7">
        <v>24.0</v>
      </c>
      <c r="L27" s="116">
        <v>25639.0</v>
      </c>
      <c r="M27" s="7" t="s">
        <v>138</v>
      </c>
      <c r="N27" s="7" t="s">
        <v>454</v>
      </c>
      <c r="O27" s="7">
        <v>0.0</v>
      </c>
      <c r="P27" s="23">
        <v>43200.0</v>
      </c>
    </row>
    <row r="28" ht="15.0" customHeight="1">
      <c r="K28" s="7">
        <v>25.0</v>
      </c>
      <c r="L28" s="116">
        <v>25655.0</v>
      </c>
      <c r="M28" s="7" t="s">
        <v>138</v>
      </c>
      <c r="N28" s="7" t="s">
        <v>139</v>
      </c>
      <c r="O28" s="7">
        <v>1.0</v>
      </c>
      <c r="P28" s="23">
        <v>44500.0</v>
      </c>
    </row>
    <row r="29" ht="15.0" customHeight="1">
      <c r="K29" s="7">
        <v>26.0</v>
      </c>
      <c r="L29" s="116">
        <v>23137.0</v>
      </c>
      <c r="M29" s="7" t="s">
        <v>138</v>
      </c>
      <c r="N29" s="7" t="s">
        <v>455</v>
      </c>
      <c r="O29" s="7">
        <v>1.0</v>
      </c>
      <c r="P29" s="23">
        <v>43300.0</v>
      </c>
    </row>
    <row r="30" ht="15.0" customHeight="1">
      <c r="K30" s="7">
        <v>27.0</v>
      </c>
      <c r="L30" s="116">
        <v>21677.0</v>
      </c>
      <c r="M30" s="7" t="s">
        <v>138</v>
      </c>
      <c r="N30" s="7" t="s">
        <v>142</v>
      </c>
      <c r="O30" s="7">
        <v>3.0</v>
      </c>
      <c r="P30" s="23">
        <v>45400.0</v>
      </c>
    </row>
    <row r="31" ht="15.0" customHeight="1">
      <c r="K31" s="7">
        <v>28.0</v>
      </c>
      <c r="L31" s="116">
        <v>31842.0</v>
      </c>
      <c r="M31" s="7" t="s">
        <v>138</v>
      </c>
      <c r="N31" s="7" t="s">
        <v>455</v>
      </c>
      <c r="O31" s="7">
        <v>2.0</v>
      </c>
      <c r="P31" s="23">
        <v>53900.0</v>
      </c>
    </row>
    <row r="32" ht="15.0" customHeight="1">
      <c r="K32" s="7">
        <v>29.0</v>
      </c>
      <c r="L32" s="116">
        <v>21225.0</v>
      </c>
      <c r="M32" s="7" t="s">
        <v>138</v>
      </c>
      <c r="N32" s="7" t="s">
        <v>141</v>
      </c>
      <c r="O32" s="7">
        <v>1.0</v>
      </c>
      <c r="P32" s="23">
        <v>44100.0</v>
      </c>
      <c r="R32" s="2" t="s">
        <v>457</v>
      </c>
    </row>
    <row r="33" ht="15.0" customHeight="1">
      <c r="K33" s="7">
        <v>30.0</v>
      </c>
      <c r="L33" s="116">
        <v>20305.0</v>
      </c>
      <c r="M33" s="7" t="s">
        <v>140</v>
      </c>
      <c r="N33" s="7" t="s">
        <v>139</v>
      </c>
      <c r="O33" s="7">
        <v>2.0</v>
      </c>
      <c r="P33" s="23">
        <v>31000.0</v>
      </c>
    </row>
    <row r="34" ht="15.0" customHeight="1">
      <c r="K34" s="7">
        <v>31.0</v>
      </c>
      <c r="L34" s="116">
        <v>30995.0</v>
      </c>
      <c r="M34" s="7" t="s">
        <v>138</v>
      </c>
      <c r="N34" s="7" t="s">
        <v>142</v>
      </c>
      <c r="O34" s="7">
        <v>2.0</v>
      </c>
      <c r="P34" s="23">
        <v>67400.0</v>
      </c>
    </row>
    <row r="35" ht="15.0" customHeight="1">
      <c r="K35" s="7">
        <v>32.0</v>
      </c>
      <c r="L35" s="116">
        <v>22322.0</v>
      </c>
      <c r="M35" s="7" t="s">
        <v>140</v>
      </c>
      <c r="N35" s="7" t="s">
        <v>139</v>
      </c>
      <c r="O35" s="7">
        <v>1.0</v>
      </c>
      <c r="P35" s="23">
        <v>59300.0</v>
      </c>
    </row>
    <row r="36" ht="15.0" customHeight="1">
      <c r="K36" s="7">
        <v>33.0</v>
      </c>
      <c r="L36" s="116">
        <v>22372.0</v>
      </c>
      <c r="M36" s="7" t="s">
        <v>140</v>
      </c>
      <c r="N36" s="7" t="s">
        <v>139</v>
      </c>
      <c r="O36" s="7">
        <v>1.0</v>
      </c>
      <c r="P36" s="23">
        <v>48600.0</v>
      </c>
    </row>
    <row r="37" ht="15.0" customHeight="1">
      <c r="K37" s="7">
        <v>34.0</v>
      </c>
      <c r="L37" s="116">
        <v>22574.0</v>
      </c>
      <c r="M37" s="7" t="s">
        <v>138</v>
      </c>
      <c r="N37" s="7" t="s">
        <v>141</v>
      </c>
      <c r="O37" s="7">
        <v>0.0</v>
      </c>
      <c r="P37" s="23">
        <v>58400.0</v>
      </c>
    </row>
    <row r="38" ht="15.0" customHeight="1">
      <c r="K38" s="7">
        <v>35.0</v>
      </c>
      <c r="L38" s="116">
        <v>25683.0</v>
      </c>
      <c r="M38" s="7" t="s">
        <v>138</v>
      </c>
      <c r="N38" s="7" t="s">
        <v>455</v>
      </c>
      <c r="O38" s="7">
        <v>2.0</v>
      </c>
      <c r="P38" s="23">
        <v>65500.0</v>
      </c>
    </row>
    <row r="39" ht="15.0" customHeight="1">
      <c r="K39" s="7">
        <v>36.0</v>
      </c>
      <c r="L39" s="116">
        <v>28173.0</v>
      </c>
      <c r="M39" s="7" t="s">
        <v>138</v>
      </c>
      <c r="N39" s="7" t="s">
        <v>455</v>
      </c>
      <c r="O39" s="7">
        <v>0.0</v>
      </c>
      <c r="P39" s="23">
        <v>46900.0</v>
      </c>
    </row>
    <row r="40" ht="15.0" customHeight="1">
      <c r="K40" s="7">
        <v>37.0</v>
      </c>
      <c r="L40" s="116">
        <v>31150.0</v>
      </c>
      <c r="M40" s="7" t="s">
        <v>138</v>
      </c>
      <c r="N40" s="7" t="s">
        <v>455</v>
      </c>
      <c r="O40" s="7">
        <v>2.0</v>
      </c>
      <c r="P40" s="23">
        <v>41000.0</v>
      </c>
    </row>
    <row r="41" ht="15.0" customHeight="1">
      <c r="K41" s="7">
        <v>38.0</v>
      </c>
      <c r="L41" s="116">
        <v>24243.0</v>
      </c>
      <c r="M41" s="7" t="s">
        <v>138</v>
      </c>
      <c r="N41" s="7" t="s">
        <v>139</v>
      </c>
      <c r="O41" s="7">
        <v>0.0</v>
      </c>
      <c r="P41" s="23">
        <v>89300.0</v>
      </c>
      <c r="R41" s="2" t="s">
        <v>458</v>
      </c>
    </row>
    <row r="42" ht="15.0" customHeight="1">
      <c r="K42" s="7">
        <v>39.0</v>
      </c>
      <c r="L42" s="116">
        <v>25504.0</v>
      </c>
      <c r="M42" s="7" t="s">
        <v>140</v>
      </c>
      <c r="N42" s="7" t="s">
        <v>142</v>
      </c>
      <c r="O42" s="7">
        <v>3.0</v>
      </c>
      <c r="P42" s="23">
        <v>71800.0</v>
      </c>
    </row>
    <row r="43" ht="15.0" customHeight="1">
      <c r="K43" s="7">
        <v>40.0</v>
      </c>
      <c r="L43" s="116">
        <v>21519.0</v>
      </c>
      <c r="M43" s="7" t="s">
        <v>138</v>
      </c>
      <c r="N43" s="7" t="s">
        <v>141</v>
      </c>
      <c r="O43" s="7">
        <v>1.0</v>
      </c>
      <c r="P43" s="23">
        <v>95000.0</v>
      </c>
    </row>
    <row r="44" ht="15.0" customHeight="1">
      <c r="K44" s="7">
        <v>41.0</v>
      </c>
      <c r="L44" s="116">
        <v>22916.0</v>
      </c>
      <c r="M44" s="7" t="s">
        <v>138</v>
      </c>
      <c r="N44" s="7" t="s">
        <v>141</v>
      </c>
      <c r="O44" s="7">
        <v>1.0</v>
      </c>
      <c r="P44" s="23">
        <v>49700.0</v>
      </c>
    </row>
    <row r="45" ht="15.0" customHeight="1">
      <c r="K45" s="7">
        <v>42.0</v>
      </c>
      <c r="L45" s="116">
        <v>24862.0</v>
      </c>
      <c r="M45" s="7" t="s">
        <v>138</v>
      </c>
      <c r="N45" s="7" t="s">
        <v>139</v>
      </c>
      <c r="O45" s="7">
        <v>2.0</v>
      </c>
      <c r="P45" s="23">
        <v>71700.0</v>
      </c>
    </row>
    <row r="46" ht="15.0" customHeight="1">
      <c r="K46" s="7">
        <v>43.0</v>
      </c>
      <c r="L46" s="116">
        <v>32431.0</v>
      </c>
      <c r="M46" s="7" t="s">
        <v>140</v>
      </c>
      <c r="N46" s="7" t="s">
        <v>454</v>
      </c>
      <c r="O46" s="7">
        <v>0.0</v>
      </c>
      <c r="P46" s="23">
        <v>52900.0</v>
      </c>
    </row>
    <row r="47" ht="15.0" customHeight="1">
      <c r="K47" s="7">
        <v>44.0</v>
      </c>
      <c r="L47" s="116">
        <v>28532.0</v>
      </c>
      <c r="M47" s="7" t="s">
        <v>140</v>
      </c>
      <c r="N47" s="7" t="s">
        <v>455</v>
      </c>
      <c r="O47" s="7">
        <v>0.0</v>
      </c>
      <c r="P47" s="23">
        <v>58300.0</v>
      </c>
      <c r="R47" s="2" t="s">
        <v>459</v>
      </c>
    </row>
    <row r="48" ht="15.0" customHeight="1">
      <c r="K48" s="7">
        <v>45.0</v>
      </c>
      <c r="L48" s="116">
        <v>27199.0</v>
      </c>
      <c r="M48" s="7" t="s">
        <v>138</v>
      </c>
      <c r="N48" s="7" t="s">
        <v>142</v>
      </c>
      <c r="O48" s="7">
        <v>2.0</v>
      </c>
      <c r="P48" s="23">
        <v>82000.0</v>
      </c>
    </row>
    <row r="49" ht="15.0" customHeight="1">
      <c r="K49" s="7">
        <v>46.0</v>
      </c>
      <c r="L49" s="116">
        <v>32773.0</v>
      </c>
      <c r="M49" s="7" t="s">
        <v>138</v>
      </c>
      <c r="N49" s="7" t="s">
        <v>454</v>
      </c>
      <c r="O49" s="7">
        <v>0.0</v>
      </c>
      <c r="P49" s="23">
        <v>41300.0</v>
      </c>
    </row>
    <row r="50" ht="15.0" customHeight="1">
      <c r="K50" s="7">
        <v>47.0</v>
      </c>
      <c r="L50" s="116">
        <v>30522.0</v>
      </c>
      <c r="M50" s="7" t="s">
        <v>140</v>
      </c>
      <c r="N50" s="7" t="s">
        <v>454</v>
      </c>
      <c r="O50" s="7">
        <v>1.0</v>
      </c>
      <c r="P50" s="23">
        <v>72000.0</v>
      </c>
    </row>
    <row r="51" ht="15.0" customHeight="1">
      <c r="K51" s="7">
        <v>48.0</v>
      </c>
      <c r="L51" s="116">
        <v>20554.0</v>
      </c>
      <c r="M51" s="7" t="s">
        <v>140</v>
      </c>
      <c r="N51" s="7" t="s">
        <v>142</v>
      </c>
      <c r="O51" s="7">
        <v>2.0</v>
      </c>
      <c r="P51" s="23">
        <v>73500.0</v>
      </c>
    </row>
    <row r="52" ht="15.0" customHeight="1">
      <c r="K52" s="7">
        <v>49.0</v>
      </c>
      <c r="L52" s="116">
        <v>32548.0</v>
      </c>
      <c r="M52" s="7" t="s">
        <v>138</v>
      </c>
      <c r="N52" s="7" t="s">
        <v>139</v>
      </c>
      <c r="O52" s="7">
        <v>2.0</v>
      </c>
      <c r="P52" s="23">
        <v>55200.0</v>
      </c>
    </row>
    <row r="53" ht="15.0" customHeight="1">
      <c r="K53" s="7">
        <v>50.0</v>
      </c>
      <c r="L53" s="116">
        <v>22260.0</v>
      </c>
      <c r="M53" s="7" t="s">
        <v>140</v>
      </c>
      <c r="N53" s="7" t="s">
        <v>455</v>
      </c>
      <c r="O53" s="7">
        <v>1.0</v>
      </c>
      <c r="P53" s="23">
        <v>57000.0</v>
      </c>
    </row>
    <row r="54" ht="15.0" customHeight="1">
      <c r="K54" s="7">
        <v>51.0</v>
      </c>
      <c r="L54" s="116">
        <v>20673.0</v>
      </c>
      <c r="M54" s="7" t="s">
        <v>138</v>
      </c>
      <c r="N54" s="7" t="s">
        <v>455</v>
      </c>
      <c r="O54" s="7">
        <v>2.0</v>
      </c>
      <c r="P54" s="23">
        <v>84300.0</v>
      </c>
    </row>
    <row r="55" ht="15.0" customHeight="1">
      <c r="K55" s="7">
        <v>52.0</v>
      </c>
      <c r="L55" s="116">
        <v>29849.0</v>
      </c>
      <c r="M55" s="7" t="s">
        <v>138</v>
      </c>
      <c r="N55" s="7" t="s">
        <v>142</v>
      </c>
      <c r="O55" s="7">
        <v>2.0</v>
      </c>
      <c r="P55" s="23">
        <v>68900.0</v>
      </c>
      <c r="Z55" s="2"/>
      <c r="AG55" s="2"/>
    </row>
    <row r="56" ht="15.0" customHeight="1">
      <c r="K56" s="7">
        <v>53.0</v>
      </c>
      <c r="L56" s="116">
        <v>23042.0</v>
      </c>
      <c r="M56" s="7" t="s">
        <v>138</v>
      </c>
      <c r="N56" s="7" t="s">
        <v>454</v>
      </c>
      <c r="O56" s="7">
        <v>2.0</v>
      </c>
      <c r="P56" s="23">
        <v>59000.0</v>
      </c>
    </row>
    <row r="57" ht="15.0" customHeight="1">
      <c r="K57" s="7">
        <v>54.0</v>
      </c>
      <c r="L57" s="116">
        <v>27005.0</v>
      </c>
      <c r="M57" s="7" t="s">
        <v>140</v>
      </c>
      <c r="N57" s="7" t="s">
        <v>139</v>
      </c>
      <c r="O57" s="7">
        <v>0.0</v>
      </c>
      <c r="P57" s="23">
        <v>83200.0</v>
      </c>
    </row>
    <row r="58" ht="15.0" customHeight="1">
      <c r="K58" s="7">
        <v>55.0</v>
      </c>
      <c r="L58" s="116">
        <v>32480.0</v>
      </c>
      <c r="M58" s="7" t="s">
        <v>138</v>
      </c>
      <c r="N58" s="7" t="s">
        <v>454</v>
      </c>
      <c r="O58" s="7">
        <v>0.0</v>
      </c>
      <c r="P58" s="23">
        <v>52400.0</v>
      </c>
    </row>
    <row r="59" ht="15.0" customHeight="1">
      <c r="K59" s="117"/>
      <c r="L59" s="117"/>
      <c r="M59" s="117"/>
      <c r="N59" s="117"/>
      <c r="O59" s="117"/>
      <c r="P59" s="117"/>
    </row>
    <row r="60" ht="15.75" customHeight="1"/>
    <row r="61" ht="15.0" customHeight="1">
      <c r="K61" s="52"/>
      <c r="L61" s="117"/>
      <c r="P61" s="23"/>
    </row>
    <row r="62" ht="15.75" customHeight="1"/>
    <row r="63" ht="15.0" customHeight="1">
      <c r="K63" s="2" t="s">
        <v>460</v>
      </c>
      <c r="N63" s="2" t="s">
        <v>461</v>
      </c>
    </row>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0" customHeight="1">
      <c r="K91" s="2" t="s">
        <v>462</v>
      </c>
    </row>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0" customHeight="1">
      <c r="K106" s="27" t="s">
        <v>125</v>
      </c>
      <c r="L106" s="27" t="s">
        <v>463</v>
      </c>
      <c r="M106" s="27" t="s">
        <v>464</v>
      </c>
    </row>
    <row r="107" ht="15.0" customHeight="1">
      <c r="K107" s="112">
        <v>41275.0</v>
      </c>
      <c r="L107" s="23">
        <v>1015.0</v>
      </c>
      <c r="M107" s="23">
        <v>1779.0</v>
      </c>
    </row>
    <row r="108" ht="15.0" customHeight="1">
      <c r="K108" s="112">
        <v>41306.0</v>
      </c>
      <c r="L108" s="23">
        <v>1693.0</v>
      </c>
      <c r="M108" s="23">
        <v>1768.0</v>
      </c>
    </row>
    <row r="109" ht="15.0" customHeight="1">
      <c r="K109" s="112">
        <v>41334.0</v>
      </c>
      <c r="L109" s="23">
        <v>1555.0</v>
      </c>
      <c r="M109" s="23">
        <v>4476.0</v>
      </c>
    </row>
    <row r="110" ht="15.0" customHeight="1">
      <c r="K110" s="112">
        <v>41365.0</v>
      </c>
      <c r="L110" s="23">
        <v>3681.0</v>
      </c>
      <c r="M110" s="23">
        <v>3565.0</v>
      </c>
    </row>
    <row r="111" ht="15.0" customHeight="1">
      <c r="K111" s="112">
        <v>41395.0</v>
      </c>
      <c r="L111" s="23">
        <v>1737.0</v>
      </c>
      <c r="M111" s="23">
        <v>3475.0</v>
      </c>
    </row>
    <row r="112" ht="15.0" customHeight="1">
      <c r="K112" s="112">
        <v>41426.0</v>
      </c>
      <c r="L112" s="23">
        <v>3669.0</v>
      </c>
      <c r="M112" s="23">
        <v>2186.0</v>
      </c>
    </row>
    <row r="113" ht="15.0" customHeight="1">
      <c r="K113" s="112">
        <v>41456.0</v>
      </c>
      <c r="L113" s="23">
        <v>2978.0</v>
      </c>
      <c r="M113" s="23">
        <v>4363.0</v>
      </c>
    </row>
    <row r="114" ht="15.0" customHeight="1">
      <c r="K114" s="112">
        <v>41487.0</v>
      </c>
      <c r="L114" s="23">
        <v>1304.0</v>
      </c>
      <c r="M114" s="23">
        <v>2412.0</v>
      </c>
    </row>
    <row r="115" ht="15.0" customHeight="1">
      <c r="K115" s="112">
        <v>41518.0</v>
      </c>
      <c r="L115" s="23">
        <v>2456.0</v>
      </c>
      <c r="M115" s="23">
        <v>4433.0</v>
      </c>
    </row>
    <row r="116" ht="15.0" customHeight="1">
      <c r="K116" s="112">
        <v>41548.0</v>
      </c>
      <c r="L116" s="23">
        <v>2613.0</v>
      </c>
      <c r="M116" s="23">
        <v>1572.0</v>
      </c>
    </row>
    <row r="117" ht="15.0" customHeight="1">
      <c r="K117" s="112">
        <v>41579.0</v>
      </c>
      <c r="L117" s="23">
        <v>4114.0</v>
      </c>
      <c r="M117" s="23">
        <v>2861.0</v>
      </c>
    </row>
    <row r="118" ht="15.0" customHeight="1">
      <c r="K118" s="112">
        <v>41609.0</v>
      </c>
      <c r="L118" s="23">
        <v>3316.0</v>
      </c>
      <c r="M118" s="23">
        <v>3251.0</v>
      </c>
    </row>
    <row r="119" ht="15.0" customHeight="1">
      <c r="K119" s="112">
        <v>41640.0</v>
      </c>
      <c r="L119" s="23">
        <v>1811.0</v>
      </c>
      <c r="M119" s="23">
        <v>4382.0</v>
      </c>
    </row>
    <row r="120" ht="15.0" customHeight="1">
      <c r="K120" s="112">
        <v>41671.0</v>
      </c>
      <c r="L120" s="23">
        <v>3553.0</v>
      </c>
      <c r="M120" s="23">
        <v>3833.0</v>
      </c>
    </row>
    <row r="121" ht="15.0" customHeight="1">
      <c r="K121" s="112">
        <v>41699.0</v>
      </c>
      <c r="L121" s="23">
        <v>1108.0</v>
      </c>
      <c r="M121" s="23">
        <v>4373.0</v>
      </c>
    </row>
    <row r="122" ht="15.0" customHeight="1">
      <c r="K122" s="112">
        <v>41730.0</v>
      </c>
      <c r="L122" s="23">
        <v>1810.0</v>
      </c>
      <c r="M122" s="23">
        <v>2839.0</v>
      </c>
    </row>
    <row r="123" ht="15.0" customHeight="1">
      <c r="K123" s="112">
        <v>41760.0</v>
      </c>
      <c r="L123" s="23">
        <v>2167.0</v>
      </c>
      <c r="M123" s="23">
        <v>4476.0</v>
      </c>
    </row>
    <row r="124" ht="15.0" customHeight="1">
      <c r="B124" s="2"/>
      <c r="K124" s="112">
        <v>41791.0</v>
      </c>
      <c r="L124" s="23">
        <v>2355.0</v>
      </c>
      <c r="M124" s="23">
        <v>3744.0</v>
      </c>
    </row>
    <row r="125" ht="15.0" customHeight="1">
      <c r="K125" s="112">
        <v>41821.0</v>
      </c>
      <c r="L125" s="23">
        <v>1698.0</v>
      </c>
      <c r="M125" s="23">
        <v>1216.0</v>
      </c>
    </row>
    <row r="126" ht="15.0" customHeight="1">
      <c r="B126" s="2"/>
      <c r="K126" s="112">
        <v>41852.0</v>
      </c>
      <c r="L126" s="23">
        <v>3814.0</v>
      </c>
      <c r="M126" s="23">
        <v>4351.0</v>
      </c>
    </row>
    <row r="127" ht="15.0" customHeight="1">
      <c r="K127" s="112">
        <v>41883.0</v>
      </c>
      <c r="L127" s="23">
        <v>4619.0</v>
      </c>
      <c r="M127" s="23">
        <v>3058.0</v>
      </c>
    </row>
    <row r="128" ht="15.0" customHeight="1">
      <c r="K128" s="112">
        <v>41913.0</v>
      </c>
      <c r="L128" s="23">
        <v>3868.0</v>
      </c>
      <c r="M128" s="23">
        <v>4497.0</v>
      </c>
    </row>
    <row r="129" ht="15.75" customHeight="1"/>
    <row r="130" ht="15.75" customHeight="1"/>
    <row r="131" ht="15.75" customHeight="1"/>
    <row r="132" ht="15.75" customHeight="1"/>
    <row r="133" ht="15.0" customHeight="1">
      <c r="B133" s="2"/>
    </row>
    <row r="134" ht="15.75" customHeight="1"/>
    <row r="135" ht="15.75" customHeight="1"/>
    <row r="136" ht="15.75" customHeight="1"/>
    <row r="137" ht="15.75" customHeight="1"/>
    <row r="138" ht="15.0" customHeight="1">
      <c r="B138" s="50"/>
    </row>
    <row r="139" ht="15.75" customHeight="1"/>
    <row r="140" ht="15.75" customHeight="1"/>
    <row r="141" ht="15.0" customHeight="1">
      <c r="B141" s="2"/>
    </row>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Return to List of Topics Sheet" location="'List of Topics'!A1" ref="J1"/>
  </hyperlinks>
  <printOptions/>
  <pageMargins bottom="0.75" footer="0.0" header="0.0" left="0.7" right="0.7" top="0.75"/>
  <pageSetup orientation="portrait"/>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43"/>
    <col customWidth="1" min="2" max="2" width="9.71"/>
    <col customWidth="1" min="3" max="3" width="11.43"/>
    <col customWidth="1" min="4" max="4" width="10.14"/>
    <col customWidth="1" min="5" max="5" width="9.71"/>
    <col customWidth="1" min="6" max="6" width="10.86"/>
    <col customWidth="1" min="7" max="11" width="8.86"/>
    <col customWidth="1" min="12" max="18" width="9.14"/>
    <col customWidth="1" min="19" max="22" width="8.86"/>
    <col customWidth="1" min="23" max="26" width="9.14"/>
    <col customWidth="1" min="27" max="27" width="9.71"/>
    <col customWidth="1" min="28" max="28" width="11.43"/>
    <col customWidth="1" min="29" max="29" width="10.14"/>
    <col customWidth="1" min="30" max="30" width="9.71"/>
    <col customWidth="1" min="31" max="31" width="10.86"/>
    <col customWidth="1" min="32" max="32" width="8.86"/>
    <col customWidth="1" min="33" max="33" width="14.0"/>
    <col customWidth="1" min="34" max="34" width="8.86"/>
  </cols>
  <sheetData>
    <row r="1" ht="15.0" customHeight="1">
      <c r="A1" s="1"/>
      <c r="J1" s="3" t="s">
        <v>65</v>
      </c>
    </row>
    <row r="3" ht="15.0" customHeight="1">
      <c r="K3" s="2" t="s">
        <v>465</v>
      </c>
      <c r="AA3" s="53" t="s">
        <v>402</v>
      </c>
      <c r="AB3" s="53" t="s">
        <v>172</v>
      </c>
      <c r="AC3" s="53" t="s">
        <v>171</v>
      </c>
      <c r="AD3" s="53" t="s">
        <v>466</v>
      </c>
      <c r="AE3" s="53" t="s">
        <v>467</v>
      </c>
      <c r="AF3" s="53" t="s">
        <v>134</v>
      </c>
      <c r="AG3" s="27" t="s">
        <v>468</v>
      </c>
      <c r="AH3" s="118" t="s">
        <v>469</v>
      </c>
    </row>
    <row r="4" ht="15.0" customHeight="1">
      <c r="AA4" s="119">
        <v>41343.0</v>
      </c>
      <c r="AB4" s="120">
        <v>1.0</v>
      </c>
      <c r="AC4" s="53" t="s">
        <v>174</v>
      </c>
      <c r="AD4" s="53" t="s">
        <v>115</v>
      </c>
      <c r="AE4" s="121" t="s">
        <v>470</v>
      </c>
      <c r="AF4" s="53" t="s">
        <v>140</v>
      </c>
      <c r="AG4" s="7">
        <v>4.0</v>
      </c>
      <c r="AH4" s="122">
        <v>136.97</v>
      </c>
    </row>
    <row r="5" ht="15.0" customHeight="1">
      <c r="AA5" s="119">
        <v>41343.0</v>
      </c>
      <c r="AB5" s="120">
        <v>1.0</v>
      </c>
      <c r="AC5" s="53" t="s">
        <v>174</v>
      </c>
      <c r="AD5" s="53" t="s">
        <v>115</v>
      </c>
      <c r="AE5" s="53" t="s">
        <v>471</v>
      </c>
      <c r="AF5" s="53" t="s">
        <v>140</v>
      </c>
      <c r="AG5" s="7">
        <v>1.0</v>
      </c>
      <c r="AH5" s="122">
        <v>25.55</v>
      </c>
    </row>
    <row r="6" ht="15.0" customHeight="1">
      <c r="AA6" s="119">
        <v>41343.0</v>
      </c>
      <c r="AB6" s="120">
        <v>1.0</v>
      </c>
      <c r="AC6" s="53" t="s">
        <v>178</v>
      </c>
      <c r="AD6" s="53" t="s">
        <v>115</v>
      </c>
      <c r="AE6" s="121" t="s">
        <v>470</v>
      </c>
      <c r="AF6" s="53" t="s">
        <v>140</v>
      </c>
      <c r="AG6" s="7">
        <v>5.0</v>
      </c>
      <c r="AH6" s="122">
        <v>113.95</v>
      </c>
    </row>
    <row r="7" ht="15.0" customHeight="1">
      <c r="AA7" s="119">
        <v>41343.0</v>
      </c>
      <c r="AB7" s="120">
        <v>1.0</v>
      </c>
      <c r="AC7" s="53" t="s">
        <v>178</v>
      </c>
      <c r="AD7" s="53" t="s">
        <v>472</v>
      </c>
      <c r="AE7" s="53" t="s">
        <v>470</v>
      </c>
      <c r="AF7" s="53" t="s">
        <v>140</v>
      </c>
      <c r="AG7" s="7">
        <v>1.0</v>
      </c>
      <c r="AH7" s="122">
        <v>6.82</v>
      </c>
    </row>
    <row r="8" ht="15.0" customHeight="1">
      <c r="AA8" s="119">
        <v>41343.0</v>
      </c>
      <c r="AB8" s="120">
        <v>1.0</v>
      </c>
      <c r="AC8" s="53" t="s">
        <v>178</v>
      </c>
      <c r="AD8" s="53" t="s">
        <v>115</v>
      </c>
      <c r="AE8" s="121" t="s">
        <v>471</v>
      </c>
      <c r="AF8" s="53" t="s">
        <v>138</v>
      </c>
      <c r="AG8" s="7">
        <v>4.0</v>
      </c>
      <c r="AH8" s="122">
        <v>147.32</v>
      </c>
    </row>
    <row r="9" ht="15.0" customHeight="1">
      <c r="K9" s="2" t="s">
        <v>473</v>
      </c>
      <c r="AA9" s="119">
        <v>41343.0</v>
      </c>
      <c r="AB9" s="120">
        <v>1.0</v>
      </c>
      <c r="AC9" s="53" t="s">
        <v>178</v>
      </c>
      <c r="AD9" s="53" t="s">
        <v>472</v>
      </c>
      <c r="AE9" s="53" t="s">
        <v>470</v>
      </c>
      <c r="AF9" s="53" t="s">
        <v>140</v>
      </c>
      <c r="AG9" s="7">
        <v>5.0</v>
      </c>
      <c r="AH9" s="122">
        <v>142.15</v>
      </c>
    </row>
    <row r="10" ht="15.0" customHeight="1">
      <c r="AA10" s="119">
        <v>41344.0</v>
      </c>
      <c r="AB10" s="120">
        <v>2.0</v>
      </c>
      <c r="AC10" s="53" t="s">
        <v>176</v>
      </c>
      <c r="AD10" s="53" t="s">
        <v>115</v>
      </c>
      <c r="AE10" s="53" t="s">
        <v>471</v>
      </c>
      <c r="AF10" s="53" t="s">
        <v>138</v>
      </c>
      <c r="AG10" s="7">
        <v>1.0</v>
      </c>
      <c r="AH10" s="122">
        <v>18.65</v>
      </c>
    </row>
    <row r="11" ht="15.0" customHeight="1">
      <c r="AA11" s="119">
        <v>41344.0</v>
      </c>
      <c r="AB11" s="120">
        <v>2.0</v>
      </c>
      <c r="AC11" s="53" t="s">
        <v>176</v>
      </c>
      <c r="AD11" s="53" t="s">
        <v>474</v>
      </c>
      <c r="AE11" s="53" t="s">
        <v>470</v>
      </c>
      <c r="AF11" s="53" t="s">
        <v>138</v>
      </c>
      <c r="AG11" s="7">
        <v>4.0</v>
      </c>
      <c r="AH11" s="122">
        <v>178.34</v>
      </c>
    </row>
    <row r="12" ht="15.0" customHeight="1">
      <c r="AA12" s="119">
        <v>41344.0</v>
      </c>
      <c r="AB12" s="120">
        <v>2.0</v>
      </c>
      <c r="AC12" s="53" t="s">
        <v>176</v>
      </c>
      <c r="AD12" s="53" t="s">
        <v>115</v>
      </c>
      <c r="AE12" s="53" t="s">
        <v>475</v>
      </c>
      <c r="AF12" s="53" t="s">
        <v>138</v>
      </c>
      <c r="AG12" s="7">
        <v>2.0</v>
      </c>
      <c r="AH12" s="122">
        <v>25.83</v>
      </c>
    </row>
    <row r="13" ht="15.0" customHeight="1">
      <c r="AA13" s="119">
        <v>41345.0</v>
      </c>
      <c r="AB13" s="120">
        <v>3.0</v>
      </c>
      <c r="AC13" s="53" t="s">
        <v>174</v>
      </c>
      <c r="AD13" s="53" t="s">
        <v>476</v>
      </c>
      <c r="AE13" s="53" t="s">
        <v>471</v>
      </c>
      <c r="AF13" s="53" t="s">
        <v>140</v>
      </c>
      <c r="AG13" s="7">
        <v>1.0</v>
      </c>
      <c r="AH13" s="122">
        <v>18.13</v>
      </c>
    </row>
    <row r="14" ht="15.0" customHeight="1">
      <c r="AA14" s="119">
        <v>41345.0</v>
      </c>
      <c r="AB14" s="120">
        <v>3.0</v>
      </c>
      <c r="AC14" s="53" t="s">
        <v>174</v>
      </c>
      <c r="AD14" s="53" t="s">
        <v>472</v>
      </c>
      <c r="AE14" s="121" t="s">
        <v>471</v>
      </c>
      <c r="AF14" s="53" t="s">
        <v>140</v>
      </c>
      <c r="AG14" s="7">
        <v>2.0</v>
      </c>
      <c r="AH14" s="122">
        <v>54.52</v>
      </c>
    </row>
    <row r="15" ht="15.0" customHeight="1">
      <c r="AA15" s="119">
        <v>41345.0</v>
      </c>
      <c r="AB15" s="120">
        <v>3.0</v>
      </c>
      <c r="AC15" s="53" t="s">
        <v>178</v>
      </c>
      <c r="AD15" s="53" t="s">
        <v>474</v>
      </c>
      <c r="AE15" s="53" t="s">
        <v>470</v>
      </c>
      <c r="AF15" s="53" t="s">
        <v>138</v>
      </c>
      <c r="AG15" s="7">
        <v>2.0</v>
      </c>
      <c r="AH15" s="122">
        <v>61.93</v>
      </c>
    </row>
    <row r="16" ht="15.0" customHeight="1">
      <c r="AA16" s="119">
        <v>41346.0</v>
      </c>
      <c r="AB16" s="120">
        <v>4.0</v>
      </c>
      <c r="AC16" s="53" t="s">
        <v>174</v>
      </c>
      <c r="AD16" s="53" t="s">
        <v>472</v>
      </c>
      <c r="AE16" s="121" t="s">
        <v>470</v>
      </c>
      <c r="AF16" s="53" t="s">
        <v>138</v>
      </c>
      <c r="AG16" s="7">
        <v>3.0</v>
      </c>
      <c r="AH16" s="122">
        <v>147.68</v>
      </c>
    </row>
    <row r="17" ht="15.0" customHeight="1">
      <c r="AA17" s="119">
        <v>41346.0</v>
      </c>
      <c r="AB17" s="120">
        <v>4.0</v>
      </c>
      <c r="AC17" s="53" t="s">
        <v>178</v>
      </c>
      <c r="AD17" s="53" t="s">
        <v>472</v>
      </c>
      <c r="AE17" s="53" t="s">
        <v>471</v>
      </c>
      <c r="AF17" s="53" t="s">
        <v>138</v>
      </c>
      <c r="AG17" s="7">
        <v>1.0</v>
      </c>
      <c r="AH17" s="122">
        <v>27.24</v>
      </c>
    </row>
    <row r="18" ht="15.0" customHeight="1">
      <c r="AA18" s="119">
        <v>41347.0</v>
      </c>
      <c r="AB18" s="120">
        <v>5.0</v>
      </c>
      <c r="AC18" s="53" t="s">
        <v>174</v>
      </c>
      <c r="AD18" s="53" t="s">
        <v>115</v>
      </c>
      <c r="AE18" s="53" t="s">
        <v>471</v>
      </c>
      <c r="AF18" s="53" t="s">
        <v>140</v>
      </c>
      <c r="AG18" s="7">
        <v>3.0</v>
      </c>
      <c r="AH18" s="122">
        <v>46.18</v>
      </c>
    </row>
    <row r="19" ht="15.0" customHeight="1">
      <c r="AA19" s="119">
        <v>41347.0</v>
      </c>
      <c r="AB19" s="120">
        <v>5.0</v>
      </c>
      <c r="AC19" s="53" t="s">
        <v>178</v>
      </c>
      <c r="AD19" s="53" t="s">
        <v>115</v>
      </c>
      <c r="AE19" s="53" t="s">
        <v>470</v>
      </c>
      <c r="AF19" s="53" t="s">
        <v>138</v>
      </c>
      <c r="AG19" s="7">
        <v>5.0</v>
      </c>
      <c r="AH19" s="122">
        <v>107.44</v>
      </c>
    </row>
    <row r="20" ht="15.0" customHeight="1">
      <c r="AA20" s="119">
        <v>41347.0</v>
      </c>
      <c r="AB20" s="120">
        <v>5.0</v>
      </c>
      <c r="AC20" s="53" t="s">
        <v>178</v>
      </c>
      <c r="AD20" s="53" t="s">
        <v>474</v>
      </c>
      <c r="AE20" s="121" t="s">
        <v>475</v>
      </c>
      <c r="AF20" s="53" t="s">
        <v>140</v>
      </c>
      <c r="AG20" s="7">
        <v>6.0</v>
      </c>
      <c r="AH20" s="122">
        <v>96.53</v>
      </c>
    </row>
    <row r="21" ht="15.0" customHeight="1">
      <c r="AA21" s="119">
        <v>41347.0</v>
      </c>
      <c r="AB21" s="120">
        <v>5.0</v>
      </c>
      <c r="AC21" s="53" t="s">
        <v>178</v>
      </c>
      <c r="AD21" s="53" t="s">
        <v>115</v>
      </c>
      <c r="AE21" s="121" t="s">
        <v>470</v>
      </c>
      <c r="AF21" s="53" t="s">
        <v>140</v>
      </c>
      <c r="AG21" s="7">
        <v>4.0</v>
      </c>
      <c r="AH21" s="122">
        <v>77.44</v>
      </c>
    </row>
    <row r="22" ht="15.0" customHeight="1">
      <c r="AA22" s="119">
        <v>41348.0</v>
      </c>
      <c r="AB22" s="120">
        <v>6.0</v>
      </c>
      <c r="AC22" s="53" t="s">
        <v>174</v>
      </c>
      <c r="AD22" s="53" t="s">
        <v>474</v>
      </c>
      <c r="AE22" s="53" t="s">
        <v>471</v>
      </c>
      <c r="AF22" s="53" t="s">
        <v>138</v>
      </c>
      <c r="AG22" s="7">
        <v>1.0</v>
      </c>
      <c r="AH22" s="122">
        <v>15.19</v>
      </c>
    </row>
    <row r="23" ht="15.0" customHeight="1">
      <c r="AA23" s="119">
        <v>41348.0</v>
      </c>
      <c r="AB23" s="120">
        <v>6.0</v>
      </c>
      <c r="AC23" s="53" t="s">
        <v>178</v>
      </c>
      <c r="AD23" s="53" t="s">
        <v>474</v>
      </c>
      <c r="AE23" s="53" t="s">
        <v>475</v>
      </c>
      <c r="AF23" s="53" t="s">
        <v>138</v>
      </c>
      <c r="AG23" s="7">
        <v>1.0</v>
      </c>
      <c r="AH23" s="122">
        <v>45.52</v>
      </c>
    </row>
    <row r="24" ht="15.0" customHeight="1">
      <c r="AA24" s="119">
        <v>41349.0</v>
      </c>
      <c r="AB24" s="120">
        <v>7.0</v>
      </c>
      <c r="AC24" s="53" t="s">
        <v>174</v>
      </c>
      <c r="AD24" s="53" t="s">
        <v>115</v>
      </c>
      <c r="AE24" s="53" t="s">
        <v>470</v>
      </c>
      <c r="AF24" s="53" t="s">
        <v>138</v>
      </c>
      <c r="AG24" s="7">
        <v>4.0</v>
      </c>
      <c r="AH24" s="122">
        <v>157.05</v>
      </c>
    </row>
    <row r="25" ht="15.0" customHeight="1">
      <c r="AA25" s="119">
        <v>41349.0</v>
      </c>
      <c r="AB25" s="120">
        <v>7.0</v>
      </c>
      <c r="AC25" s="53" t="s">
        <v>178</v>
      </c>
      <c r="AD25" s="53" t="s">
        <v>115</v>
      </c>
      <c r="AE25" s="53" t="s">
        <v>470</v>
      </c>
      <c r="AF25" s="53" t="s">
        <v>138</v>
      </c>
      <c r="AG25" s="7">
        <v>2.0</v>
      </c>
      <c r="AH25" s="122">
        <v>51.95</v>
      </c>
    </row>
    <row r="26" ht="15.0" customHeight="1">
      <c r="K26" s="2" t="s">
        <v>477</v>
      </c>
      <c r="O26" s="2" t="s">
        <v>478</v>
      </c>
      <c r="AA26" s="119">
        <v>41349.0</v>
      </c>
      <c r="AB26" s="120">
        <v>7.0</v>
      </c>
      <c r="AC26" s="53" t="s">
        <v>176</v>
      </c>
      <c r="AD26" s="53" t="s">
        <v>115</v>
      </c>
      <c r="AE26" s="121" t="s">
        <v>471</v>
      </c>
      <c r="AF26" s="53" t="s">
        <v>140</v>
      </c>
      <c r="AG26" s="7">
        <v>9.0</v>
      </c>
      <c r="AH26" s="122">
        <v>429.98</v>
      </c>
    </row>
    <row r="27" ht="15.0" customHeight="1">
      <c r="AA27" s="119">
        <v>41350.0</v>
      </c>
      <c r="AB27" s="120">
        <v>1.0</v>
      </c>
      <c r="AC27" s="53" t="s">
        <v>178</v>
      </c>
      <c r="AD27" s="53" t="s">
        <v>474</v>
      </c>
      <c r="AE27" s="53" t="s">
        <v>470</v>
      </c>
      <c r="AF27" s="53" t="s">
        <v>140</v>
      </c>
      <c r="AG27" s="7">
        <v>1.0</v>
      </c>
      <c r="AH27" s="122">
        <v>33.37</v>
      </c>
    </row>
    <row r="28" ht="15.0" customHeight="1">
      <c r="AA28" s="119">
        <v>41350.0</v>
      </c>
      <c r="AB28" s="120">
        <v>1.0</v>
      </c>
      <c r="AC28" s="53" t="s">
        <v>176</v>
      </c>
      <c r="AD28" s="53" t="s">
        <v>115</v>
      </c>
      <c r="AE28" s="53" t="s">
        <v>470</v>
      </c>
      <c r="AF28" s="53" t="s">
        <v>138</v>
      </c>
      <c r="AG28" s="7">
        <v>3.0</v>
      </c>
      <c r="AH28" s="122">
        <v>71.84</v>
      </c>
    </row>
    <row r="29" ht="15.0" customHeight="1">
      <c r="AA29" s="119">
        <v>41351.0</v>
      </c>
      <c r="AB29" s="120">
        <v>2.0</v>
      </c>
      <c r="AC29" s="53" t="s">
        <v>174</v>
      </c>
      <c r="AD29" s="53" t="s">
        <v>472</v>
      </c>
      <c r="AE29" s="121" t="s">
        <v>471</v>
      </c>
      <c r="AF29" s="53" t="s">
        <v>140</v>
      </c>
      <c r="AG29" s="7">
        <v>5.0</v>
      </c>
      <c r="AH29" s="122">
        <v>139.51</v>
      </c>
    </row>
    <row r="30" ht="15.0" customHeight="1">
      <c r="AA30" s="119">
        <v>41351.0</v>
      </c>
      <c r="AB30" s="120">
        <v>2.0</v>
      </c>
      <c r="AC30" s="53" t="s">
        <v>178</v>
      </c>
      <c r="AD30" s="53" t="s">
        <v>474</v>
      </c>
      <c r="AE30" s="53" t="s">
        <v>471</v>
      </c>
      <c r="AF30" s="53" t="s">
        <v>138</v>
      </c>
      <c r="AG30" s="7">
        <v>3.0</v>
      </c>
      <c r="AH30" s="122">
        <v>78.46</v>
      </c>
    </row>
    <row r="31" ht="15.0" customHeight="1">
      <c r="AA31" s="119">
        <v>41351.0</v>
      </c>
      <c r="AB31" s="120">
        <v>2.0</v>
      </c>
      <c r="AC31" s="53" t="s">
        <v>176</v>
      </c>
      <c r="AD31" s="53" t="s">
        <v>476</v>
      </c>
      <c r="AE31" s="53" t="s">
        <v>471</v>
      </c>
      <c r="AF31" s="53" t="s">
        <v>138</v>
      </c>
      <c r="AG31" s="7">
        <v>3.0</v>
      </c>
      <c r="AH31" s="122">
        <v>125.13</v>
      </c>
    </row>
    <row r="32" ht="15.0" customHeight="1">
      <c r="AA32" s="119">
        <v>41352.0</v>
      </c>
      <c r="AB32" s="120">
        <v>3.0</v>
      </c>
      <c r="AC32" s="53" t="s">
        <v>178</v>
      </c>
      <c r="AD32" s="53" t="s">
        <v>476</v>
      </c>
      <c r="AE32" s="53" t="s">
        <v>470</v>
      </c>
      <c r="AF32" s="53" t="s">
        <v>138</v>
      </c>
      <c r="AG32" s="7">
        <v>1.0</v>
      </c>
      <c r="AH32" s="122">
        <v>14.76</v>
      </c>
    </row>
    <row r="33" ht="15.0" customHeight="1">
      <c r="AA33" s="119">
        <v>41352.0</v>
      </c>
      <c r="AB33" s="120">
        <v>3.0</v>
      </c>
      <c r="AC33" s="53" t="s">
        <v>178</v>
      </c>
      <c r="AD33" s="53" t="s">
        <v>474</v>
      </c>
      <c r="AE33" s="121" t="s">
        <v>475</v>
      </c>
      <c r="AF33" s="53" t="s">
        <v>140</v>
      </c>
      <c r="AG33" s="7">
        <v>2.0</v>
      </c>
      <c r="AH33" s="122">
        <v>83.38</v>
      </c>
    </row>
    <row r="34" ht="15.0" customHeight="1">
      <c r="AA34" s="119">
        <v>41353.0</v>
      </c>
      <c r="AB34" s="120">
        <v>4.0</v>
      </c>
      <c r="AC34" s="53" t="s">
        <v>174</v>
      </c>
      <c r="AD34" s="53" t="s">
        <v>115</v>
      </c>
      <c r="AE34" s="53" t="s">
        <v>471</v>
      </c>
      <c r="AF34" s="53" t="s">
        <v>140</v>
      </c>
      <c r="AG34" s="7">
        <v>3.0</v>
      </c>
      <c r="AH34" s="122">
        <v>104.91</v>
      </c>
    </row>
    <row r="35" ht="15.0" customHeight="1">
      <c r="AA35" s="119">
        <v>41353.0</v>
      </c>
      <c r="AB35" s="120">
        <v>4.0</v>
      </c>
      <c r="AC35" s="53" t="s">
        <v>178</v>
      </c>
      <c r="AD35" s="53" t="s">
        <v>472</v>
      </c>
      <c r="AE35" s="53" t="s">
        <v>470</v>
      </c>
      <c r="AF35" s="53" t="s">
        <v>138</v>
      </c>
      <c r="AG35" s="7">
        <v>4.0</v>
      </c>
      <c r="AH35" s="122">
        <v>101.37</v>
      </c>
    </row>
    <row r="36" ht="15.0" customHeight="1">
      <c r="AA36" s="119">
        <v>41353.0</v>
      </c>
      <c r="AB36" s="120">
        <v>4.0</v>
      </c>
      <c r="AC36" s="53" t="s">
        <v>178</v>
      </c>
      <c r="AD36" s="53" t="s">
        <v>472</v>
      </c>
      <c r="AE36" s="53" t="s">
        <v>470</v>
      </c>
      <c r="AF36" s="53" t="s">
        <v>140</v>
      </c>
      <c r="AG36" s="7">
        <v>2.0</v>
      </c>
      <c r="AH36" s="122">
        <v>53.16</v>
      </c>
    </row>
    <row r="37" ht="15.0" customHeight="1">
      <c r="AA37" s="119">
        <v>41353.0</v>
      </c>
      <c r="AB37" s="120">
        <v>4.0</v>
      </c>
      <c r="AC37" s="53" t="s">
        <v>176</v>
      </c>
      <c r="AD37" s="53" t="s">
        <v>115</v>
      </c>
      <c r="AE37" s="53" t="s">
        <v>470</v>
      </c>
      <c r="AF37" s="53" t="s">
        <v>140</v>
      </c>
      <c r="AG37" s="7">
        <v>2.0</v>
      </c>
      <c r="AH37" s="122">
        <v>40.63</v>
      </c>
    </row>
    <row r="38" ht="15.0" customHeight="1">
      <c r="AA38" s="119">
        <v>41354.0</v>
      </c>
      <c r="AB38" s="120">
        <v>5.0</v>
      </c>
      <c r="AC38" s="53" t="s">
        <v>174</v>
      </c>
      <c r="AD38" s="53" t="s">
        <v>115</v>
      </c>
      <c r="AE38" s="53" t="s">
        <v>470</v>
      </c>
      <c r="AF38" s="53" t="s">
        <v>140</v>
      </c>
      <c r="AG38" s="7">
        <v>7.0</v>
      </c>
      <c r="AH38" s="122">
        <v>286.41</v>
      </c>
    </row>
    <row r="39" ht="15.0" customHeight="1">
      <c r="AA39" s="119">
        <v>41354.0</v>
      </c>
      <c r="AB39" s="120">
        <v>5.0</v>
      </c>
      <c r="AC39" s="53" t="s">
        <v>178</v>
      </c>
      <c r="AD39" s="53" t="s">
        <v>474</v>
      </c>
      <c r="AE39" s="53" t="s">
        <v>471</v>
      </c>
      <c r="AF39" s="53" t="s">
        <v>140</v>
      </c>
      <c r="AG39" s="7">
        <v>2.0</v>
      </c>
      <c r="AH39" s="122">
        <v>59.39</v>
      </c>
    </row>
    <row r="40" ht="15.0" customHeight="1">
      <c r="AA40" s="119">
        <v>41354.0</v>
      </c>
      <c r="AB40" s="120">
        <v>5.0</v>
      </c>
      <c r="AC40" s="53" t="s">
        <v>176</v>
      </c>
      <c r="AD40" s="53" t="s">
        <v>472</v>
      </c>
      <c r="AE40" s="53" t="s">
        <v>470</v>
      </c>
      <c r="AF40" s="53" t="s">
        <v>138</v>
      </c>
      <c r="AG40" s="7">
        <v>4.0</v>
      </c>
      <c r="AH40" s="122">
        <v>185.45</v>
      </c>
    </row>
    <row r="41" ht="15.0" customHeight="1">
      <c r="AA41" s="119">
        <v>41355.0</v>
      </c>
      <c r="AB41" s="120">
        <v>6.0</v>
      </c>
      <c r="AC41" s="53" t="s">
        <v>174</v>
      </c>
      <c r="AD41" s="53" t="s">
        <v>472</v>
      </c>
      <c r="AE41" s="53" t="s">
        <v>471</v>
      </c>
      <c r="AF41" s="53" t="s">
        <v>140</v>
      </c>
      <c r="AG41" s="7">
        <v>2.0</v>
      </c>
      <c r="AH41" s="122">
        <v>35.08</v>
      </c>
    </row>
    <row r="42" ht="15.0" customHeight="1">
      <c r="AA42" s="119">
        <v>41355.0</v>
      </c>
      <c r="AB42" s="120">
        <v>6.0</v>
      </c>
      <c r="AC42" s="53" t="s">
        <v>174</v>
      </c>
      <c r="AD42" s="53" t="s">
        <v>476</v>
      </c>
      <c r="AE42" s="121" t="s">
        <v>471</v>
      </c>
      <c r="AF42" s="53" t="s">
        <v>138</v>
      </c>
      <c r="AG42" s="7">
        <v>2.0</v>
      </c>
      <c r="AH42" s="122">
        <v>91.62</v>
      </c>
    </row>
    <row r="43" ht="15.0" customHeight="1">
      <c r="AA43" s="119">
        <v>41355.0</v>
      </c>
      <c r="AB43" s="120">
        <v>6.0</v>
      </c>
      <c r="AC43" s="53" t="s">
        <v>174</v>
      </c>
      <c r="AD43" s="53" t="s">
        <v>472</v>
      </c>
      <c r="AE43" s="53" t="s">
        <v>475</v>
      </c>
      <c r="AF43" s="53" t="s">
        <v>140</v>
      </c>
      <c r="AG43" s="7">
        <v>8.0</v>
      </c>
      <c r="AH43" s="122">
        <v>155.5</v>
      </c>
    </row>
    <row r="44" ht="15.0" customHeight="1">
      <c r="AA44" s="119">
        <v>41355.0</v>
      </c>
      <c r="AB44" s="120">
        <v>6.0</v>
      </c>
      <c r="AC44" s="53" t="s">
        <v>176</v>
      </c>
      <c r="AD44" s="53" t="s">
        <v>115</v>
      </c>
      <c r="AE44" s="53" t="s">
        <v>470</v>
      </c>
      <c r="AF44" s="53" t="s">
        <v>138</v>
      </c>
      <c r="AG44" s="7">
        <v>4.0</v>
      </c>
      <c r="AH44" s="122">
        <v>20.89</v>
      </c>
    </row>
    <row r="45" ht="15.0" customHeight="1">
      <c r="AA45" s="119">
        <v>41355.0</v>
      </c>
      <c r="AB45" s="120">
        <v>6.0</v>
      </c>
      <c r="AC45" s="53" t="s">
        <v>176</v>
      </c>
      <c r="AD45" s="53" t="s">
        <v>115</v>
      </c>
      <c r="AE45" s="53" t="s">
        <v>471</v>
      </c>
      <c r="AF45" s="53" t="s">
        <v>138</v>
      </c>
      <c r="AG45" s="7">
        <v>6.0</v>
      </c>
      <c r="AH45" s="122">
        <v>186.29</v>
      </c>
    </row>
    <row r="46" ht="15.0" customHeight="1">
      <c r="AA46" s="119">
        <v>41355.0</v>
      </c>
      <c r="AB46" s="120">
        <v>6.0</v>
      </c>
      <c r="AC46" s="53" t="s">
        <v>176</v>
      </c>
      <c r="AD46" s="53" t="s">
        <v>115</v>
      </c>
      <c r="AE46" s="53" t="s">
        <v>475</v>
      </c>
      <c r="AF46" s="53" t="s">
        <v>140</v>
      </c>
      <c r="AG46" s="7">
        <v>1.0</v>
      </c>
      <c r="AH46" s="122">
        <v>42.22</v>
      </c>
    </row>
    <row r="47" ht="15.0" customHeight="1">
      <c r="AA47" s="119">
        <v>41355.0</v>
      </c>
      <c r="AB47" s="120">
        <v>6.0</v>
      </c>
      <c r="AC47" s="53" t="s">
        <v>176</v>
      </c>
      <c r="AD47" s="53" t="s">
        <v>115</v>
      </c>
      <c r="AE47" s="53" t="s">
        <v>470</v>
      </c>
      <c r="AF47" s="53" t="s">
        <v>138</v>
      </c>
      <c r="AG47" s="7">
        <v>2.0</v>
      </c>
      <c r="AH47" s="122">
        <v>42.19</v>
      </c>
    </row>
    <row r="48" ht="15.0" customHeight="1">
      <c r="AA48" s="119">
        <v>41356.0</v>
      </c>
      <c r="AB48" s="120">
        <v>7.0</v>
      </c>
      <c r="AC48" s="53" t="s">
        <v>178</v>
      </c>
      <c r="AD48" s="53" t="s">
        <v>476</v>
      </c>
      <c r="AE48" s="53" t="s">
        <v>470</v>
      </c>
      <c r="AF48" s="53" t="s">
        <v>140</v>
      </c>
      <c r="AG48" s="7">
        <v>1.0</v>
      </c>
      <c r="AH48" s="122">
        <v>47.86</v>
      </c>
    </row>
    <row r="49" ht="15.0" customHeight="1">
      <c r="AA49" s="119">
        <v>41357.0</v>
      </c>
      <c r="AB49" s="120">
        <v>1.0</v>
      </c>
      <c r="AC49" s="53" t="s">
        <v>174</v>
      </c>
      <c r="AD49" s="53" t="s">
        <v>474</v>
      </c>
      <c r="AE49" s="53" t="s">
        <v>471</v>
      </c>
      <c r="AF49" s="53" t="s">
        <v>140</v>
      </c>
      <c r="AG49" s="7">
        <v>3.0</v>
      </c>
      <c r="AH49" s="122">
        <v>139.76</v>
      </c>
    </row>
    <row r="50" ht="15.0" customHeight="1">
      <c r="AA50" s="119">
        <v>41357.0</v>
      </c>
      <c r="AB50" s="120">
        <v>1.0</v>
      </c>
      <c r="AC50" s="53" t="s">
        <v>174</v>
      </c>
      <c r="AD50" s="53" t="s">
        <v>472</v>
      </c>
      <c r="AE50" s="53" t="s">
        <v>471</v>
      </c>
      <c r="AF50" s="53" t="s">
        <v>140</v>
      </c>
      <c r="AG50" s="7">
        <v>6.0</v>
      </c>
      <c r="AH50" s="122">
        <v>186.42</v>
      </c>
    </row>
    <row r="51" ht="15.0" customHeight="1">
      <c r="AA51" s="119">
        <v>41357.0</v>
      </c>
      <c r="AB51" s="120">
        <v>1.0</v>
      </c>
      <c r="AC51" s="53" t="s">
        <v>178</v>
      </c>
      <c r="AD51" s="53" t="s">
        <v>474</v>
      </c>
      <c r="AE51" s="53" t="s">
        <v>471</v>
      </c>
      <c r="AF51" s="53" t="s">
        <v>140</v>
      </c>
      <c r="AG51" s="7">
        <v>1.0</v>
      </c>
      <c r="AH51" s="122">
        <v>54.08</v>
      </c>
    </row>
    <row r="52" ht="15.0" customHeight="1">
      <c r="K52" s="2" t="s">
        <v>479</v>
      </c>
      <c r="AA52" s="119">
        <v>41357.0</v>
      </c>
      <c r="AB52" s="120">
        <v>1.0</v>
      </c>
      <c r="AC52" s="53" t="s">
        <v>178</v>
      </c>
      <c r="AD52" s="53" t="s">
        <v>115</v>
      </c>
      <c r="AE52" s="53" t="s">
        <v>471</v>
      </c>
      <c r="AF52" s="53" t="s">
        <v>140</v>
      </c>
      <c r="AG52" s="7">
        <v>3.0</v>
      </c>
      <c r="AH52" s="122">
        <v>84.98</v>
      </c>
    </row>
    <row r="53" ht="15.0" customHeight="1">
      <c r="AA53" s="119">
        <v>41357.0</v>
      </c>
      <c r="AB53" s="120">
        <v>1.0</v>
      </c>
      <c r="AC53" s="53" t="s">
        <v>178</v>
      </c>
      <c r="AD53" s="53" t="s">
        <v>474</v>
      </c>
      <c r="AE53" s="53" t="s">
        <v>475</v>
      </c>
      <c r="AF53" s="53" t="s">
        <v>140</v>
      </c>
      <c r="AG53" s="7">
        <v>2.0</v>
      </c>
      <c r="AH53" s="122">
        <v>27.13</v>
      </c>
    </row>
    <row r="54" ht="15.0" customHeight="1">
      <c r="AA54" s="119">
        <v>41358.0</v>
      </c>
      <c r="AB54" s="120">
        <v>2.0</v>
      </c>
      <c r="AC54" s="53" t="s">
        <v>174</v>
      </c>
      <c r="AD54" s="53" t="s">
        <v>115</v>
      </c>
      <c r="AE54" s="53" t="s">
        <v>471</v>
      </c>
      <c r="AF54" s="53" t="s">
        <v>140</v>
      </c>
      <c r="AG54" s="7">
        <v>2.0</v>
      </c>
      <c r="AH54" s="122">
        <v>54.7</v>
      </c>
    </row>
    <row r="55" ht="15.0" customHeight="1">
      <c r="AA55" s="119">
        <v>41358.0</v>
      </c>
      <c r="AB55" s="120">
        <v>2.0</v>
      </c>
      <c r="AC55" s="53" t="s">
        <v>178</v>
      </c>
      <c r="AD55" s="53" t="s">
        <v>474</v>
      </c>
      <c r="AE55" s="53" t="s">
        <v>471</v>
      </c>
      <c r="AF55" s="53" t="s">
        <v>140</v>
      </c>
      <c r="AG55" s="7">
        <v>5.0</v>
      </c>
      <c r="AH55" s="122">
        <v>229.54</v>
      </c>
    </row>
    <row r="56" ht="15.0" customHeight="1">
      <c r="AA56" s="119">
        <v>41358.0</v>
      </c>
      <c r="AB56" s="120">
        <v>2.0</v>
      </c>
      <c r="AC56" s="53" t="s">
        <v>176</v>
      </c>
      <c r="AD56" s="53" t="s">
        <v>115</v>
      </c>
      <c r="AE56" s="53" t="s">
        <v>475</v>
      </c>
      <c r="AF56" s="53" t="s">
        <v>138</v>
      </c>
      <c r="AG56" s="7">
        <v>4.0</v>
      </c>
      <c r="AH56" s="122">
        <v>124.21</v>
      </c>
    </row>
    <row r="57" ht="15.0" customHeight="1">
      <c r="AA57" s="119">
        <v>41359.0</v>
      </c>
      <c r="AB57" s="120">
        <v>3.0</v>
      </c>
      <c r="AC57" s="53" t="s">
        <v>174</v>
      </c>
      <c r="AD57" s="53" t="s">
        <v>115</v>
      </c>
      <c r="AE57" s="53" t="s">
        <v>470</v>
      </c>
      <c r="AF57" s="53" t="s">
        <v>140</v>
      </c>
      <c r="AG57" s="7">
        <v>2.0</v>
      </c>
      <c r="AH57" s="122">
        <v>26.39</v>
      </c>
    </row>
    <row r="58" ht="15.0" customHeight="1">
      <c r="AA58" s="119">
        <v>41360.0</v>
      </c>
      <c r="AB58" s="120">
        <v>4.0</v>
      </c>
      <c r="AC58" s="53" t="s">
        <v>174</v>
      </c>
      <c r="AD58" s="53" t="s">
        <v>115</v>
      </c>
      <c r="AE58" s="53" t="s">
        <v>471</v>
      </c>
      <c r="AF58" s="53" t="s">
        <v>140</v>
      </c>
      <c r="AG58" s="7">
        <v>4.0</v>
      </c>
      <c r="AH58" s="122">
        <v>106.97</v>
      </c>
    </row>
    <row r="59" ht="15.0" customHeight="1">
      <c r="K59" s="2" t="s">
        <v>480</v>
      </c>
      <c r="AA59" s="119">
        <v>41360.0</v>
      </c>
      <c r="AB59" s="120">
        <v>4.0</v>
      </c>
      <c r="AC59" s="53" t="s">
        <v>178</v>
      </c>
      <c r="AD59" s="53" t="s">
        <v>115</v>
      </c>
      <c r="AE59" s="121" t="s">
        <v>475</v>
      </c>
      <c r="AF59" s="53" t="s">
        <v>140</v>
      </c>
      <c r="AG59" s="7">
        <v>8.0</v>
      </c>
      <c r="AH59" s="122">
        <v>377.18</v>
      </c>
    </row>
    <row r="60" ht="15.0" customHeight="1">
      <c r="AA60" s="119">
        <v>41361.0</v>
      </c>
      <c r="AB60" s="120">
        <v>5.0</v>
      </c>
      <c r="AC60" s="53" t="s">
        <v>174</v>
      </c>
      <c r="AD60" s="53" t="s">
        <v>472</v>
      </c>
      <c r="AE60" s="53" t="s">
        <v>471</v>
      </c>
      <c r="AF60" s="53" t="s">
        <v>140</v>
      </c>
      <c r="AG60" s="7">
        <v>1.0</v>
      </c>
      <c r="AH60" s="122">
        <v>24.31</v>
      </c>
    </row>
    <row r="61" ht="15.0" customHeight="1">
      <c r="AA61" s="119">
        <v>41361.0</v>
      </c>
      <c r="AB61" s="120">
        <v>5.0</v>
      </c>
      <c r="AC61" s="53" t="s">
        <v>178</v>
      </c>
      <c r="AD61" s="53" t="s">
        <v>474</v>
      </c>
      <c r="AE61" s="53" t="s">
        <v>471</v>
      </c>
      <c r="AF61" s="53" t="s">
        <v>140</v>
      </c>
      <c r="AG61" s="7">
        <v>1.0</v>
      </c>
      <c r="AH61" s="122">
        <v>34.47</v>
      </c>
    </row>
    <row r="62" ht="15.0" customHeight="1">
      <c r="AA62" s="119">
        <v>41361.0</v>
      </c>
      <c r="AB62" s="120">
        <v>5.0</v>
      </c>
      <c r="AC62" s="53" t="s">
        <v>178</v>
      </c>
      <c r="AD62" s="53" t="s">
        <v>115</v>
      </c>
      <c r="AE62" s="121" t="s">
        <v>471</v>
      </c>
      <c r="AF62" s="53" t="s">
        <v>138</v>
      </c>
      <c r="AG62" s="7">
        <v>3.0</v>
      </c>
      <c r="AH62" s="122">
        <v>106.19</v>
      </c>
    </row>
    <row r="63" ht="15.0" customHeight="1">
      <c r="AA63" s="119">
        <v>41361.0</v>
      </c>
      <c r="AB63" s="120">
        <v>5.0</v>
      </c>
      <c r="AC63" s="53" t="s">
        <v>176</v>
      </c>
      <c r="AD63" s="53" t="s">
        <v>472</v>
      </c>
      <c r="AE63" s="53" t="s">
        <v>470</v>
      </c>
      <c r="AF63" s="53" t="s">
        <v>138</v>
      </c>
      <c r="AG63" s="7">
        <v>2.0</v>
      </c>
      <c r="AH63" s="122">
        <v>55.3</v>
      </c>
    </row>
    <row r="64" ht="15.0" customHeight="1">
      <c r="AA64" s="119">
        <v>41362.0</v>
      </c>
      <c r="AB64" s="120">
        <v>6.0</v>
      </c>
      <c r="AC64" s="53" t="s">
        <v>174</v>
      </c>
      <c r="AD64" s="53" t="s">
        <v>472</v>
      </c>
      <c r="AE64" s="53" t="s">
        <v>470</v>
      </c>
      <c r="AF64" s="53" t="s">
        <v>140</v>
      </c>
      <c r="AG64" s="7">
        <v>2.0</v>
      </c>
      <c r="AH64" s="122">
        <v>82.98</v>
      </c>
    </row>
    <row r="65" ht="15.0" customHeight="1">
      <c r="AA65" s="119">
        <v>41362.0</v>
      </c>
      <c r="AB65" s="120">
        <v>6.0</v>
      </c>
      <c r="AC65" s="53" t="s">
        <v>174</v>
      </c>
      <c r="AD65" s="53" t="s">
        <v>472</v>
      </c>
      <c r="AE65" s="53" t="s">
        <v>475</v>
      </c>
      <c r="AF65" s="53" t="s">
        <v>138</v>
      </c>
      <c r="AG65" s="7">
        <v>4.0</v>
      </c>
      <c r="AH65" s="122">
        <v>101.79</v>
      </c>
    </row>
    <row r="66" ht="15.0" customHeight="1">
      <c r="K66" s="2" t="s">
        <v>481</v>
      </c>
      <c r="AA66" s="119">
        <v>41362.0</v>
      </c>
      <c r="AB66" s="120">
        <v>6.0</v>
      </c>
      <c r="AC66" s="53" t="s">
        <v>174</v>
      </c>
      <c r="AD66" s="53" t="s">
        <v>476</v>
      </c>
      <c r="AE66" s="53" t="s">
        <v>471</v>
      </c>
      <c r="AF66" s="53" t="s">
        <v>138</v>
      </c>
      <c r="AG66" s="7">
        <v>3.0</v>
      </c>
      <c r="AH66" s="122">
        <v>99.28</v>
      </c>
    </row>
    <row r="67" ht="15.0" customHeight="1">
      <c r="AA67" s="119">
        <v>41362.0</v>
      </c>
      <c r="AB67" s="120">
        <v>6.0</v>
      </c>
      <c r="AC67" s="53" t="s">
        <v>174</v>
      </c>
      <c r="AD67" s="53" t="s">
        <v>472</v>
      </c>
      <c r="AE67" s="53" t="s">
        <v>471</v>
      </c>
      <c r="AF67" s="53" t="s">
        <v>140</v>
      </c>
      <c r="AG67" s="7">
        <v>3.0</v>
      </c>
      <c r="AH67" s="122">
        <v>100.09</v>
      </c>
    </row>
    <row r="68" ht="15.0" customHeight="1">
      <c r="AA68" s="119">
        <v>41362.0</v>
      </c>
      <c r="AB68" s="120">
        <v>6.0</v>
      </c>
      <c r="AC68" s="53" t="s">
        <v>178</v>
      </c>
      <c r="AD68" s="53" t="s">
        <v>472</v>
      </c>
      <c r="AE68" s="53" t="s">
        <v>475</v>
      </c>
      <c r="AF68" s="53" t="s">
        <v>140</v>
      </c>
      <c r="AG68" s="7">
        <v>3.0</v>
      </c>
      <c r="AH68" s="122">
        <v>88.91</v>
      </c>
    </row>
    <row r="69" ht="15.0" customHeight="1">
      <c r="AA69" s="119">
        <v>41362.0</v>
      </c>
      <c r="AB69" s="120">
        <v>6.0</v>
      </c>
      <c r="AC69" s="53" t="s">
        <v>178</v>
      </c>
      <c r="AD69" s="53" t="s">
        <v>476</v>
      </c>
      <c r="AE69" s="53" t="s">
        <v>475</v>
      </c>
      <c r="AF69" s="53" t="s">
        <v>138</v>
      </c>
      <c r="AG69" s="7">
        <v>2.0</v>
      </c>
      <c r="AH69" s="122">
        <v>62.58</v>
      </c>
    </row>
    <row r="70" ht="15.0" customHeight="1">
      <c r="AA70" s="119">
        <v>41362.0</v>
      </c>
      <c r="AB70" s="120">
        <v>6.0</v>
      </c>
      <c r="AC70" s="53" t="s">
        <v>178</v>
      </c>
      <c r="AD70" s="53" t="s">
        <v>474</v>
      </c>
      <c r="AE70" s="53" t="s">
        <v>470</v>
      </c>
      <c r="AF70" s="53" t="s">
        <v>140</v>
      </c>
      <c r="AG70" s="7">
        <v>1.0</v>
      </c>
      <c r="AH70" s="122">
        <v>28.87</v>
      </c>
    </row>
    <row r="71" ht="15.0" customHeight="1">
      <c r="AA71" s="119">
        <v>41362.0</v>
      </c>
      <c r="AB71" s="120">
        <v>6.0</v>
      </c>
      <c r="AC71" s="53" t="s">
        <v>178</v>
      </c>
      <c r="AD71" s="53" t="s">
        <v>476</v>
      </c>
      <c r="AE71" s="121" t="s">
        <v>470</v>
      </c>
      <c r="AF71" s="53" t="s">
        <v>138</v>
      </c>
      <c r="AG71" s="7">
        <v>4.0</v>
      </c>
      <c r="AH71" s="122">
        <v>141.29</v>
      </c>
    </row>
    <row r="72" ht="15.0" customHeight="1">
      <c r="AA72" s="119">
        <v>41362.0</v>
      </c>
      <c r="AB72" s="120">
        <v>6.0</v>
      </c>
      <c r="AC72" s="53" t="s">
        <v>176</v>
      </c>
      <c r="AD72" s="53" t="s">
        <v>472</v>
      </c>
      <c r="AE72" s="53" t="s">
        <v>475</v>
      </c>
      <c r="AF72" s="53" t="s">
        <v>138</v>
      </c>
      <c r="AG72" s="7">
        <v>4.0</v>
      </c>
      <c r="AH72" s="122">
        <v>66.54</v>
      </c>
    </row>
    <row r="73" ht="15.0" customHeight="1">
      <c r="AA73" s="119">
        <v>41362.0</v>
      </c>
      <c r="AB73" s="120">
        <v>6.0</v>
      </c>
      <c r="AC73" s="53" t="s">
        <v>176</v>
      </c>
      <c r="AD73" s="53" t="s">
        <v>474</v>
      </c>
      <c r="AE73" s="53" t="s">
        <v>470</v>
      </c>
      <c r="AF73" s="53" t="s">
        <v>140</v>
      </c>
      <c r="AG73" s="7">
        <v>2.0</v>
      </c>
      <c r="AH73" s="122">
        <v>69.03</v>
      </c>
    </row>
    <row r="74" ht="15.0" customHeight="1">
      <c r="AA74" s="119">
        <v>41363.0</v>
      </c>
      <c r="AB74" s="120">
        <v>7.0</v>
      </c>
      <c r="AC74" s="53" t="s">
        <v>178</v>
      </c>
      <c r="AD74" s="53" t="s">
        <v>474</v>
      </c>
      <c r="AE74" s="121" t="s">
        <v>471</v>
      </c>
      <c r="AF74" s="53" t="s">
        <v>140</v>
      </c>
      <c r="AG74" s="7">
        <v>2.0</v>
      </c>
      <c r="AH74" s="122">
        <v>65.51</v>
      </c>
    </row>
    <row r="75" ht="15.0" customHeight="1">
      <c r="K75" s="2" t="s">
        <v>482</v>
      </c>
      <c r="AA75" s="119">
        <v>41363.0</v>
      </c>
      <c r="AB75" s="120">
        <v>7.0</v>
      </c>
      <c r="AC75" s="53" t="s">
        <v>176</v>
      </c>
      <c r="AD75" s="53" t="s">
        <v>115</v>
      </c>
      <c r="AE75" s="53" t="s">
        <v>470</v>
      </c>
      <c r="AF75" s="53" t="s">
        <v>140</v>
      </c>
      <c r="AG75" s="7">
        <v>2.0</v>
      </c>
      <c r="AH75" s="122">
        <v>35.59</v>
      </c>
    </row>
    <row r="76" ht="15.0" customHeight="1">
      <c r="AA76" s="119">
        <v>41364.0</v>
      </c>
      <c r="AB76" s="120">
        <v>1.0</v>
      </c>
      <c r="AC76" s="53" t="s">
        <v>178</v>
      </c>
      <c r="AD76" s="53" t="s">
        <v>474</v>
      </c>
      <c r="AE76" s="53" t="s">
        <v>470</v>
      </c>
      <c r="AF76" s="53" t="s">
        <v>140</v>
      </c>
      <c r="AG76" s="7">
        <v>7.0</v>
      </c>
      <c r="AH76" s="122">
        <v>320.18</v>
      </c>
    </row>
    <row r="77" ht="15.0" customHeight="1">
      <c r="AA77" s="119">
        <v>41364.0</v>
      </c>
      <c r="AB77" s="120">
        <v>1.0</v>
      </c>
      <c r="AC77" s="53" t="s">
        <v>178</v>
      </c>
      <c r="AD77" s="53" t="s">
        <v>476</v>
      </c>
      <c r="AE77" s="121" t="s">
        <v>471</v>
      </c>
      <c r="AF77" s="53" t="s">
        <v>138</v>
      </c>
      <c r="AG77" s="7">
        <v>5.0</v>
      </c>
      <c r="AH77" s="122">
        <v>128.57</v>
      </c>
    </row>
    <row r="78" ht="15.0" customHeight="1">
      <c r="AA78" s="119">
        <v>41364.0</v>
      </c>
      <c r="AB78" s="120">
        <v>1.0</v>
      </c>
      <c r="AC78" s="53" t="s">
        <v>176</v>
      </c>
      <c r="AD78" s="53" t="s">
        <v>115</v>
      </c>
      <c r="AE78" s="53" t="s">
        <v>471</v>
      </c>
      <c r="AF78" s="53" t="s">
        <v>138</v>
      </c>
      <c r="AG78" s="7">
        <v>6.0</v>
      </c>
      <c r="AH78" s="122">
        <v>248.42</v>
      </c>
    </row>
    <row r="79" ht="15.0" customHeight="1">
      <c r="AA79" s="119">
        <v>41364.0</v>
      </c>
      <c r="AB79" s="120">
        <v>1.0</v>
      </c>
      <c r="AC79" s="53" t="s">
        <v>176</v>
      </c>
      <c r="AD79" s="53" t="s">
        <v>472</v>
      </c>
      <c r="AE79" s="53" t="s">
        <v>475</v>
      </c>
      <c r="AF79" s="53" t="s">
        <v>138</v>
      </c>
      <c r="AG79" s="7">
        <v>2.0</v>
      </c>
      <c r="AH79" s="122">
        <v>50.04</v>
      </c>
    </row>
    <row r="80" ht="15.0" customHeight="1">
      <c r="AA80" s="119">
        <v>41365.0</v>
      </c>
      <c r="AB80" s="120">
        <v>2.0</v>
      </c>
      <c r="AC80" s="53" t="s">
        <v>174</v>
      </c>
      <c r="AD80" s="53" t="s">
        <v>472</v>
      </c>
      <c r="AE80" s="53" t="s">
        <v>475</v>
      </c>
      <c r="AF80" s="53" t="s">
        <v>138</v>
      </c>
      <c r="AG80" s="7">
        <v>4.0</v>
      </c>
      <c r="AH80" s="122">
        <v>145.48</v>
      </c>
    </row>
    <row r="81" ht="15.0" customHeight="1">
      <c r="AA81" s="119">
        <v>41365.0</v>
      </c>
      <c r="AB81" s="120">
        <v>2.0</v>
      </c>
      <c r="AC81" s="53" t="s">
        <v>178</v>
      </c>
      <c r="AD81" s="53" t="s">
        <v>115</v>
      </c>
      <c r="AE81" s="121" t="s">
        <v>471</v>
      </c>
      <c r="AF81" s="53" t="s">
        <v>140</v>
      </c>
      <c r="AG81" s="7">
        <v>9.0</v>
      </c>
      <c r="AH81" s="122">
        <v>403.6</v>
      </c>
    </row>
    <row r="82" ht="15.0" customHeight="1">
      <c r="AA82" s="119">
        <v>41365.0</v>
      </c>
      <c r="AB82" s="120">
        <v>2.0</v>
      </c>
      <c r="AC82" s="53" t="s">
        <v>178</v>
      </c>
      <c r="AD82" s="53" t="s">
        <v>472</v>
      </c>
      <c r="AE82" s="53" t="s">
        <v>475</v>
      </c>
      <c r="AF82" s="53" t="s">
        <v>140</v>
      </c>
      <c r="AG82" s="7">
        <v>6.0</v>
      </c>
      <c r="AH82" s="122">
        <v>284.14</v>
      </c>
    </row>
    <row r="83" ht="15.0" customHeight="1">
      <c r="AA83" s="119">
        <v>41365.0</v>
      </c>
      <c r="AB83" s="120">
        <v>2.0</v>
      </c>
      <c r="AC83" s="53" t="s">
        <v>178</v>
      </c>
      <c r="AD83" s="53" t="s">
        <v>115</v>
      </c>
      <c r="AE83" s="53" t="s">
        <v>471</v>
      </c>
      <c r="AF83" s="53" t="s">
        <v>140</v>
      </c>
      <c r="AG83" s="7">
        <v>1.0</v>
      </c>
      <c r="AH83" s="122">
        <v>81.14</v>
      </c>
    </row>
    <row r="84" ht="15.0" customHeight="1">
      <c r="K84" s="2" t="s">
        <v>483</v>
      </c>
      <c r="P84" s="2" t="s">
        <v>484</v>
      </c>
      <c r="AA84" s="119">
        <v>41366.0</v>
      </c>
      <c r="AB84" s="120">
        <v>3.0</v>
      </c>
      <c r="AC84" s="53" t="s">
        <v>174</v>
      </c>
      <c r="AD84" s="53" t="s">
        <v>476</v>
      </c>
      <c r="AE84" s="53" t="s">
        <v>471</v>
      </c>
      <c r="AF84" s="53" t="s">
        <v>140</v>
      </c>
      <c r="AG84" s="7">
        <v>3.0</v>
      </c>
      <c r="AH84" s="122">
        <v>82.36</v>
      </c>
    </row>
    <row r="85" ht="15.0" customHeight="1">
      <c r="AA85" s="119">
        <v>41366.0</v>
      </c>
      <c r="AB85" s="120">
        <v>3.0</v>
      </c>
      <c r="AC85" s="53" t="s">
        <v>178</v>
      </c>
      <c r="AD85" s="53" t="s">
        <v>476</v>
      </c>
      <c r="AE85" s="121" t="s">
        <v>471</v>
      </c>
      <c r="AF85" s="53" t="s">
        <v>140</v>
      </c>
      <c r="AG85" s="7">
        <v>2.0</v>
      </c>
      <c r="AH85" s="122">
        <v>32.65</v>
      </c>
    </row>
    <row r="86" ht="15.0" customHeight="1">
      <c r="AA86" s="119">
        <v>41366.0</v>
      </c>
      <c r="AB86" s="120">
        <v>3.0</v>
      </c>
      <c r="AC86" s="53" t="s">
        <v>178</v>
      </c>
      <c r="AD86" s="53" t="s">
        <v>472</v>
      </c>
      <c r="AE86" s="53" t="s">
        <v>470</v>
      </c>
      <c r="AF86" s="53" t="s">
        <v>140</v>
      </c>
      <c r="AG86" s="7">
        <v>6.0</v>
      </c>
      <c r="AH86" s="122">
        <v>200.7</v>
      </c>
    </row>
    <row r="87" ht="15.0" customHeight="1">
      <c r="AA87" s="119">
        <v>41366.0</v>
      </c>
      <c r="AB87" s="120">
        <v>3.0</v>
      </c>
      <c r="AC87" s="53" t="s">
        <v>178</v>
      </c>
      <c r="AD87" s="53" t="s">
        <v>472</v>
      </c>
      <c r="AE87" s="53" t="s">
        <v>471</v>
      </c>
      <c r="AF87" s="53" t="s">
        <v>140</v>
      </c>
      <c r="AG87" s="7">
        <v>3.0</v>
      </c>
      <c r="AH87" s="122">
        <v>99.13</v>
      </c>
    </row>
    <row r="88" ht="15.0" customHeight="1">
      <c r="AA88" s="119">
        <v>41367.0</v>
      </c>
      <c r="AB88" s="120">
        <v>4.0</v>
      </c>
      <c r="AC88" s="53" t="s">
        <v>174</v>
      </c>
      <c r="AD88" s="53" t="s">
        <v>474</v>
      </c>
      <c r="AE88" s="53" t="s">
        <v>470</v>
      </c>
      <c r="AF88" s="53" t="s">
        <v>140</v>
      </c>
      <c r="AG88" s="7">
        <v>4.0</v>
      </c>
      <c r="AH88" s="122">
        <v>85.88</v>
      </c>
    </row>
    <row r="89" ht="15.0" customHeight="1">
      <c r="AA89" s="119">
        <v>41367.0</v>
      </c>
      <c r="AB89" s="120">
        <v>4.0</v>
      </c>
      <c r="AC89" s="53" t="s">
        <v>178</v>
      </c>
      <c r="AD89" s="53" t="s">
        <v>474</v>
      </c>
      <c r="AE89" s="121" t="s">
        <v>471</v>
      </c>
      <c r="AF89" s="53" t="s">
        <v>138</v>
      </c>
      <c r="AG89" s="7">
        <v>3.0</v>
      </c>
      <c r="AH89" s="122">
        <v>183.52</v>
      </c>
    </row>
    <row r="90" ht="15.0" customHeight="1">
      <c r="AA90" s="119">
        <v>41367.0</v>
      </c>
      <c r="AB90" s="120">
        <v>4.0</v>
      </c>
      <c r="AC90" s="53" t="s">
        <v>178</v>
      </c>
      <c r="AD90" s="53" t="s">
        <v>115</v>
      </c>
      <c r="AE90" s="53" t="s">
        <v>470</v>
      </c>
      <c r="AF90" s="53" t="s">
        <v>140</v>
      </c>
      <c r="AG90" s="7">
        <v>2.0</v>
      </c>
      <c r="AH90" s="122">
        <v>53.87</v>
      </c>
    </row>
    <row r="91" ht="15.0" customHeight="1">
      <c r="AA91" s="119">
        <v>41367.0</v>
      </c>
      <c r="AB91" s="120">
        <v>4.0</v>
      </c>
      <c r="AC91" s="53" t="s">
        <v>176</v>
      </c>
      <c r="AD91" s="53" t="s">
        <v>472</v>
      </c>
      <c r="AE91" s="53" t="s">
        <v>471</v>
      </c>
      <c r="AF91" s="53" t="s">
        <v>138</v>
      </c>
      <c r="AG91" s="7">
        <v>3.0</v>
      </c>
      <c r="AH91" s="122">
        <v>44.08</v>
      </c>
    </row>
    <row r="92" ht="15.0" customHeight="1">
      <c r="AA92" s="119">
        <v>41368.0</v>
      </c>
      <c r="AB92" s="120">
        <v>5.0</v>
      </c>
      <c r="AC92" s="53" t="s">
        <v>174</v>
      </c>
      <c r="AD92" s="53" t="s">
        <v>476</v>
      </c>
      <c r="AE92" s="53" t="s">
        <v>470</v>
      </c>
      <c r="AF92" s="53" t="s">
        <v>140</v>
      </c>
      <c r="AG92" s="7">
        <v>1.0</v>
      </c>
      <c r="AH92" s="122">
        <v>82.34</v>
      </c>
    </row>
    <row r="93" ht="15.0" customHeight="1">
      <c r="AA93" s="119">
        <v>41368.0</v>
      </c>
      <c r="AB93" s="120">
        <v>5.0</v>
      </c>
      <c r="AC93" s="53" t="s">
        <v>178</v>
      </c>
      <c r="AD93" s="53" t="s">
        <v>474</v>
      </c>
      <c r="AE93" s="53" t="s">
        <v>475</v>
      </c>
      <c r="AF93" s="53" t="s">
        <v>138</v>
      </c>
      <c r="AG93" s="7">
        <v>3.0</v>
      </c>
      <c r="AH93" s="122">
        <v>151.29</v>
      </c>
    </row>
    <row r="94" ht="15.0" customHeight="1">
      <c r="AA94" s="119">
        <v>41369.0</v>
      </c>
      <c r="AB94" s="120">
        <v>6.0</v>
      </c>
      <c r="AC94" s="53" t="s">
        <v>174</v>
      </c>
      <c r="AD94" s="53" t="s">
        <v>472</v>
      </c>
      <c r="AE94" s="53" t="s">
        <v>470</v>
      </c>
      <c r="AF94" s="53" t="s">
        <v>138</v>
      </c>
      <c r="AG94" s="7">
        <v>5.0</v>
      </c>
      <c r="AH94" s="122">
        <v>87.02</v>
      </c>
    </row>
    <row r="95" ht="15.0" customHeight="1">
      <c r="AA95" s="119">
        <v>41369.0</v>
      </c>
      <c r="AB95" s="120">
        <v>6.0</v>
      </c>
      <c r="AC95" s="53" t="s">
        <v>178</v>
      </c>
      <c r="AD95" s="53" t="s">
        <v>476</v>
      </c>
      <c r="AE95" s="53" t="s">
        <v>470</v>
      </c>
      <c r="AF95" s="53" t="s">
        <v>138</v>
      </c>
      <c r="AG95" s="7">
        <v>2.0</v>
      </c>
      <c r="AH95" s="122">
        <v>54.96</v>
      </c>
    </row>
    <row r="96" ht="15.0" customHeight="1">
      <c r="AA96" s="119">
        <v>41369.0</v>
      </c>
      <c r="AB96" s="120">
        <v>6.0</v>
      </c>
      <c r="AC96" s="53" t="s">
        <v>178</v>
      </c>
      <c r="AD96" s="53" t="s">
        <v>476</v>
      </c>
      <c r="AE96" s="53" t="s">
        <v>471</v>
      </c>
      <c r="AF96" s="53" t="s">
        <v>140</v>
      </c>
      <c r="AG96" s="7">
        <v>1.0</v>
      </c>
      <c r="AH96" s="122">
        <v>65.11</v>
      </c>
    </row>
    <row r="97" ht="15.0" customHeight="1">
      <c r="AA97" s="119">
        <v>41369.0</v>
      </c>
      <c r="AB97" s="120">
        <v>6.0</v>
      </c>
      <c r="AC97" s="53" t="s">
        <v>178</v>
      </c>
      <c r="AD97" s="53" t="s">
        <v>472</v>
      </c>
      <c r="AE97" s="53" t="s">
        <v>471</v>
      </c>
      <c r="AF97" s="53" t="s">
        <v>140</v>
      </c>
      <c r="AG97" s="7">
        <v>3.0</v>
      </c>
      <c r="AH97" s="122">
        <v>76.69</v>
      </c>
    </row>
    <row r="98" ht="15.0" customHeight="1">
      <c r="AA98" s="119">
        <v>41369.0</v>
      </c>
      <c r="AB98" s="120">
        <v>6.0</v>
      </c>
      <c r="AC98" s="53" t="s">
        <v>176</v>
      </c>
      <c r="AD98" s="53" t="s">
        <v>472</v>
      </c>
      <c r="AE98" s="53" t="s">
        <v>470</v>
      </c>
      <c r="AF98" s="53" t="s">
        <v>140</v>
      </c>
      <c r="AG98" s="7">
        <v>2.0</v>
      </c>
      <c r="AH98" s="122">
        <v>48.38</v>
      </c>
    </row>
    <row r="99" ht="15.0" customHeight="1">
      <c r="AA99" s="119">
        <v>41370.0</v>
      </c>
      <c r="AB99" s="120">
        <v>7.0</v>
      </c>
      <c r="AC99" s="53" t="s">
        <v>174</v>
      </c>
      <c r="AD99" s="53" t="s">
        <v>472</v>
      </c>
      <c r="AE99" s="53" t="s">
        <v>475</v>
      </c>
      <c r="AF99" s="53" t="s">
        <v>140</v>
      </c>
      <c r="AG99" s="7">
        <v>5.0</v>
      </c>
      <c r="AH99" s="122">
        <v>76.64</v>
      </c>
    </row>
    <row r="100" ht="15.0" customHeight="1">
      <c r="AA100" s="119">
        <v>41370.0</v>
      </c>
      <c r="AB100" s="120">
        <v>7.0</v>
      </c>
      <c r="AC100" s="53" t="s">
        <v>178</v>
      </c>
      <c r="AD100" s="53" t="s">
        <v>472</v>
      </c>
      <c r="AE100" s="53" t="s">
        <v>470</v>
      </c>
      <c r="AF100" s="53" t="s">
        <v>140</v>
      </c>
      <c r="AG100" s="7">
        <v>2.0</v>
      </c>
      <c r="AH100" s="122">
        <v>54.08</v>
      </c>
    </row>
    <row r="101" ht="15.0" customHeight="1">
      <c r="AA101" s="119">
        <v>41370.0</v>
      </c>
      <c r="AB101" s="120">
        <v>7.0</v>
      </c>
      <c r="AC101" s="53" t="s">
        <v>178</v>
      </c>
      <c r="AD101" s="53" t="s">
        <v>474</v>
      </c>
      <c r="AE101" s="53" t="s">
        <v>471</v>
      </c>
      <c r="AF101" s="53" t="s">
        <v>140</v>
      </c>
      <c r="AG101" s="7">
        <v>3.0</v>
      </c>
      <c r="AH101" s="122">
        <v>130.0</v>
      </c>
    </row>
    <row r="102" ht="15.0" customHeight="1">
      <c r="K102" s="2" t="s">
        <v>485</v>
      </c>
      <c r="AA102" s="119">
        <v>41370.0</v>
      </c>
      <c r="AB102" s="120">
        <v>7.0</v>
      </c>
      <c r="AC102" s="53" t="s">
        <v>176</v>
      </c>
      <c r="AD102" s="53" t="s">
        <v>476</v>
      </c>
      <c r="AE102" s="121" t="s">
        <v>471</v>
      </c>
      <c r="AF102" s="53" t="s">
        <v>140</v>
      </c>
      <c r="AG102" s="7">
        <v>4.0</v>
      </c>
      <c r="AH102" s="122">
        <v>218.29</v>
      </c>
    </row>
    <row r="103" ht="15.0" customHeight="1">
      <c r="AA103" s="119">
        <v>41371.0</v>
      </c>
      <c r="AB103" s="120">
        <v>1.0</v>
      </c>
      <c r="AC103" s="53" t="s">
        <v>176</v>
      </c>
      <c r="AD103" s="53" t="s">
        <v>115</v>
      </c>
      <c r="AE103" s="53" t="s">
        <v>470</v>
      </c>
      <c r="AF103" s="53" t="s">
        <v>138</v>
      </c>
      <c r="AG103" s="7">
        <v>1.0</v>
      </c>
      <c r="AH103" s="122">
        <v>38.1</v>
      </c>
    </row>
    <row r="104" ht="15.0" customHeight="1">
      <c r="AA104" s="119">
        <v>41372.0</v>
      </c>
      <c r="AB104" s="120">
        <v>2.0</v>
      </c>
      <c r="AC104" s="53" t="s">
        <v>174</v>
      </c>
      <c r="AD104" s="53" t="s">
        <v>472</v>
      </c>
      <c r="AE104" s="53" t="s">
        <v>470</v>
      </c>
      <c r="AF104" s="53" t="s">
        <v>138</v>
      </c>
      <c r="AG104" s="7">
        <v>4.0</v>
      </c>
      <c r="AH104" s="122">
        <v>100.02</v>
      </c>
    </row>
    <row r="105" ht="15.0" customHeight="1">
      <c r="AA105" s="119">
        <v>41372.0</v>
      </c>
      <c r="AB105" s="120">
        <v>2.0</v>
      </c>
      <c r="AC105" s="53" t="s">
        <v>174</v>
      </c>
      <c r="AD105" s="53" t="s">
        <v>115</v>
      </c>
      <c r="AE105" s="121" t="s">
        <v>475</v>
      </c>
      <c r="AF105" s="53" t="s">
        <v>140</v>
      </c>
      <c r="AG105" s="7">
        <v>4.0</v>
      </c>
      <c r="AH105" s="122">
        <v>248.73</v>
      </c>
    </row>
    <row r="106" ht="15.0" customHeight="1">
      <c r="AA106" s="119">
        <v>41372.0</v>
      </c>
      <c r="AB106" s="120">
        <v>2.0</v>
      </c>
      <c r="AC106" s="53" t="s">
        <v>174</v>
      </c>
      <c r="AD106" s="53" t="s">
        <v>115</v>
      </c>
      <c r="AE106" s="53" t="s">
        <v>471</v>
      </c>
      <c r="AF106" s="53" t="s">
        <v>140</v>
      </c>
      <c r="AG106" s="7">
        <v>2.0</v>
      </c>
      <c r="AH106" s="122">
        <v>25.8</v>
      </c>
    </row>
    <row r="107" ht="15.0" customHeight="1">
      <c r="AA107" s="119">
        <v>41372.0</v>
      </c>
      <c r="AB107" s="120">
        <v>2.0</v>
      </c>
      <c r="AC107" s="53" t="s">
        <v>176</v>
      </c>
      <c r="AD107" s="53" t="s">
        <v>476</v>
      </c>
      <c r="AE107" s="53" t="s">
        <v>475</v>
      </c>
      <c r="AF107" s="53" t="s">
        <v>138</v>
      </c>
      <c r="AG107" s="7">
        <v>1.0</v>
      </c>
      <c r="AH107" s="122">
        <v>52.83</v>
      </c>
    </row>
    <row r="108" ht="15.0" customHeight="1">
      <c r="AA108" s="119">
        <v>41373.0</v>
      </c>
      <c r="AB108" s="120">
        <v>3.0</v>
      </c>
      <c r="AC108" s="53" t="s">
        <v>174</v>
      </c>
      <c r="AD108" s="53" t="s">
        <v>115</v>
      </c>
      <c r="AE108" s="53" t="s">
        <v>470</v>
      </c>
      <c r="AF108" s="53" t="s">
        <v>138</v>
      </c>
      <c r="AG108" s="7">
        <v>3.0</v>
      </c>
      <c r="AH108" s="122">
        <v>131.89</v>
      </c>
    </row>
    <row r="109" ht="15.0" customHeight="1">
      <c r="AA109" s="119">
        <v>41373.0</v>
      </c>
      <c r="AB109" s="120">
        <v>3.0</v>
      </c>
      <c r="AC109" s="53" t="s">
        <v>174</v>
      </c>
      <c r="AD109" s="53" t="s">
        <v>472</v>
      </c>
      <c r="AE109" s="53" t="s">
        <v>471</v>
      </c>
      <c r="AF109" s="53" t="s">
        <v>138</v>
      </c>
      <c r="AG109" s="7">
        <v>3.0</v>
      </c>
      <c r="AH109" s="122">
        <v>82.69</v>
      </c>
    </row>
    <row r="110" ht="15.0" customHeight="1">
      <c r="K110" s="2" t="s">
        <v>486</v>
      </c>
      <c r="AA110" s="119">
        <v>41373.0</v>
      </c>
      <c r="AB110" s="120">
        <v>3.0</v>
      </c>
      <c r="AC110" s="53" t="s">
        <v>174</v>
      </c>
      <c r="AD110" s="53" t="s">
        <v>115</v>
      </c>
      <c r="AE110" s="53" t="s">
        <v>471</v>
      </c>
      <c r="AF110" s="53" t="s">
        <v>138</v>
      </c>
      <c r="AG110" s="7">
        <v>1.0</v>
      </c>
      <c r="AH110" s="122">
        <v>70.03</v>
      </c>
    </row>
    <row r="111" ht="15.0" customHeight="1">
      <c r="AA111" s="119">
        <v>41373.0</v>
      </c>
      <c r="AB111" s="120">
        <v>3.0</v>
      </c>
      <c r="AC111" s="53" t="s">
        <v>174</v>
      </c>
      <c r="AD111" s="53" t="s">
        <v>472</v>
      </c>
      <c r="AE111" s="121" t="s">
        <v>471</v>
      </c>
      <c r="AF111" s="53" t="s">
        <v>140</v>
      </c>
      <c r="AG111" s="7">
        <v>1.0</v>
      </c>
      <c r="AH111" s="122">
        <v>102.86</v>
      </c>
    </row>
    <row r="112" ht="15.0" customHeight="1">
      <c r="AA112" s="119">
        <v>41373.0</v>
      </c>
      <c r="AB112" s="120">
        <v>3.0</v>
      </c>
      <c r="AC112" s="53" t="s">
        <v>174</v>
      </c>
      <c r="AD112" s="53" t="s">
        <v>115</v>
      </c>
      <c r="AE112" s="53" t="s">
        <v>475</v>
      </c>
      <c r="AF112" s="53" t="s">
        <v>138</v>
      </c>
      <c r="AG112" s="7">
        <v>4.0</v>
      </c>
      <c r="AH112" s="122">
        <v>174.13</v>
      </c>
    </row>
    <row r="113" ht="15.0" customHeight="1">
      <c r="AA113" s="119">
        <v>41374.0</v>
      </c>
      <c r="AB113" s="120">
        <v>4.0</v>
      </c>
      <c r="AC113" s="53" t="s">
        <v>174</v>
      </c>
      <c r="AD113" s="53" t="s">
        <v>474</v>
      </c>
      <c r="AE113" s="53" t="s">
        <v>471</v>
      </c>
      <c r="AF113" s="53" t="s">
        <v>140</v>
      </c>
      <c r="AG113" s="7">
        <v>2.0</v>
      </c>
      <c r="AH113" s="122">
        <v>49.8</v>
      </c>
    </row>
    <row r="114" ht="15.0" customHeight="1">
      <c r="AA114" s="119">
        <v>41374.0</v>
      </c>
      <c r="AB114" s="120">
        <v>4.0</v>
      </c>
      <c r="AC114" s="53" t="s">
        <v>174</v>
      </c>
      <c r="AD114" s="53" t="s">
        <v>476</v>
      </c>
      <c r="AE114" s="121" t="s">
        <v>475</v>
      </c>
      <c r="AF114" s="53" t="s">
        <v>140</v>
      </c>
      <c r="AG114" s="7">
        <v>2.0</v>
      </c>
      <c r="AH114" s="122">
        <v>29.97</v>
      </c>
    </row>
    <row r="115" ht="15.0" customHeight="1">
      <c r="AA115" s="119">
        <v>41374.0</v>
      </c>
      <c r="AB115" s="120">
        <v>4.0</v>
      </c>
      <c r="AC115" s="53" t="s">
        <v>178</v>
      </c>
      <c r="AD115" s="53" t="s">
        <v>476</v>
      </c>
      <c r="AE115" s="53" t="s">
        <v>471</v>
      </c>
      <c r="AF115" s="53" t="s">
        <v>138</v>
      </c>
      <c r="AG115" s="7">
        <v>2.0</v>
      </c>
      <c r="AH115" s="122">
        <v>82.53</v>
      </c>
    </row>
    <row r="116" ht="15.0" customHeight="1">
      <c r="AA116" s="119">
        <v>41374.0</v>
      </c>
      <c r="AB116" s="120">
        <v>4.0</v>
      </c>
      <c r="AC116" s="53" t="s">
        <v>178</v>
      </c>
      <c r="AD116" s="53" t="s">
        <v>474</v>
      </c>
      <c r="AE116" s="121" t="s">
        <v>471</v>
      </c>
      <c r="AF116" s="53" t="s">
        <v>140</v>
      </c>
      <c r="AG116" s="7">
        <v>4.0</v>
      </c>
      <c r="AH116" s="122">
        <v>142.76</v>
      </c>
    </row>
    <row r="117" ht="15.0" customHeight="1">
      <c r="AA117" s="119">
        <v>41374.0</v>
      </c>
      <c r="AB117" s="120">
        <v>4.0</v>
      </c>
      <c r="AC117" s="53" t="s">
        <v>176</v>
      </c>
      <c r="AD117" s="53" t="s">
        <v>472</v>
      </c>
      <c r="AE117" s="53" t="s">
        <v>475</v>
      </c>
      <c r="AF117" s="53" t="s">
        <v>138</v>
      </c>
      <c r="AG117" s="7">
        <v>2.0</v>
      </c>
      <c r="AH117" s="122">
        <v>72.58</v>
      </c>
    </row>
    <row r="118" ht="15.0" customHeight="1">
      <c r="K118" s="2" t="s">
        <v>487</v>
      </c>
      <c r="AA118" s="119">
        <v>41374.0</v>
      </c>
      <c r="AB118" s="120">
        <v>4.0</v>
      </c>
      <c r="AC118" s="53" t="s">
        <v>176</v>
      </c>
      <c r="AD118" s="53" t="s">
        <v>476</v>
      </c>
      <c r="AE118" s="53" t="s">
        <v>470</v>
      </c>
      <c r="AF118" s="53" t="s">
        <v>138</v>
      </c>
      <c r="AG118" s="7">
        <v>2.0</v>
      </c>
      <c r="AH118" s="122">
        <v>55.39</v>
      </c>
    </row>
    <row r="119" ht="15.0" customHeight="1">
      <c r="AA119" s="119">
        <v>41375.0</v>
      </c>
      <c r="AB119" s="120">
        <v>5.0</v>
      </c>
      <c r="AC119" s="53" t="s">
        <v>178</v>
      </c>
      <c r="AD119" s="53" t="s">
        <v>115</v>
      </c>
      <c r="AE119" s="53" t="s">
        <v>470</v>
      </c>
      <c r="AF119" s="53" t="s">
        <v>140</v>
      </c>
      <c r="AG119" s="7">
        <v>4.0</v>
      </c>
      <c r="AH119" s="122">
        <v>206.39</v>
      </c>
    </row>
    <row r="120" ht="15.0" customHeight="1">
      <c r="AA120" s="119">
        <v>41376.0</v>
      </c>
      <c r="AB120" s="120">
        <v>6.0</v>
      </c>
      <c r="AC120" s="53" t="s">
        <v>174</v>
      </c>
      <c r="AD120" s="53" t="s">
        <v>476</v>
      </c>
      <c r="AE120" s="53" t="s">
        <v>471</v>
      </c>
      <c r="AF120" s="53" t="s">
        <v>140</v>
      </c>
      <c r="AG120" s="7">
        <v>4.0</v>
      </c>
      <c r="AH120" s="122">
        <v>245.67</v>
      </c>
    </row>
    <row r="121" ht="15.0" customHeight="1">
      <c r="AA121" s="119">
        <v>41376.0</v>
      </c>
      <c r="AB121" s="120">
        <v>6.0</v>
      </c>
      <c r="AC121" s="53" t="s">
        <v>174</v>
      </c>
      <c r="AD121" s="53" t="s">
        <v>472</v>
      </c>
      <c r="AE121" s="53" t="s">
        <v>471</v>
      </c>
      <c r="AF121" s="53" t="s">
        <v>140</v>
      </c>
      <c r="AG121" s="7">
        <v>5.0</v>
      </c>
      <c r="AH121" s="122">
        <v>265.69</v>
      </c>
    </row>
    <row r="122" ht="15.0" customHeight="1">
      <c r="AA122" s="119">
        <v>41376.0</v>
      </c>
      <c r="AB122" s="120">
        <v>6.0</v>
      </c>
      <c r="AC122" s="53" t="s">
        <v>178</v>
      </c>
      <c r="AD122" s="53" t="s">
        <v>474</v>
      </c>
      <c r="AE122" s="53" t="s">
        <v>471</v>
      </c>
      <c r="AF122" s="53" t="s">
        <v>140</v>
      </c>
      <c r="AG122" s="7">
        <v>3.0</v>
      </c>
      <c r="AH122" s="122">
        <v>124.46</v>
      </c>
    </row>
    <row r="123" ht="15.0" customHeight="1">
      <c r="AA123" s="119">
        <v>41376.0</v>
      </c>
      <c r="AB123" s="120">
        <v>6.0</v>
      </c>
      <c r="AC123" s="53" t="s">
        <v>178</v>
      </c>
      <c r="AD123" s="53" t="s">
        <v>472</v>
      </c>
      <c r="AE123" s="53" t="s">
        <v>471</v>
      </c>
      <c r="AF123" s="53" t="s">
        <v>140</v>
      </c>
      <c r="AG123" s="7">
        <v>6.0</v>
      </c>
      <c r="AH123" s="122">
        <v>206.26</v>
      </c>
    </row>
    <row r="124" ht="15.0" customHeight="1">
      <c r="AA124" s="119">
        <v>41377.0</v>
      </c>
      <c r="AB124" s="120">
        <v>7.0</v>
      </c>
      <c r="AC124" s="53" t="s">
        <v>178</v>
      </c>
      <c r="AD124" s="53" t="s">
        <v>474</v>
      </c>
      <c r="AE124" s="121" t="s">
        <v>471</v>
      </c>
      <c r="AF124" s="53" t="s">
        <v>140</v>
      </c>
      <c r="AG124" s="7">
        <v>7.0</v>
      </c>
      <c r="AH124" s="122">
        <v>306.23</v>
      </c>
    </row>
    <row r="125" ht="15.0" customHeight="1">
      <c r="AA125" s="119">
        <v>41378.0</v>
      </c>
      <c r="AB125" s="120">
        <v>1.0</v>
      </c>
      <c r="AC125" s="53" t="s">
        <v>174</v>
      </c>
      <c r="AD125" s="53" t="s">
        <v>474</v>
      </c>
      <c r="AE125" s="121" t="s">
        <v>475</v>
      </c>
      <c r="AF125" s="53" t="s">
        <v>140</v>
      </c>
      <c r="AG125" s="7">
        <v>1.0</v>
      </c>
      <c r="AH125" s="122">
        <v>48.12</v>
      </c>
    </row>
    <row r="126" ht="15.0" customHeight="1">
      <c r="AA126" s="119">
        <v>41378.0</v>
      </c>
      <c r="AB126" s="120">
        <v>1.0</v>
      </c>
      <c r="AC126" s="53" t="s">
        <v>178</v>
      </c>
      <c r="AD126" s="53" t="s">
        <v>476</v>
      </c>
      <c r="AE126" s="53" t="s">
        <v>471</v>
      </c>
      <c r="AF126" s="53" t="s">
        <v>138</v>
      </c>
      <c r="AG126" s="7">
        <v>4.0</v>
      </c>
      <c r="AH126" s="122">
        <v>113.95</v>
      </c>
    </row>
    <row r="127" ht="15.0" customHeight="1">
      <c r="AA127" s="119">
        <v>41378.0</v>
      </c>
      <c r="AB127" s="120">
        <v>1.0</v>
      </c>
      <c r="AC127" s="53" t="s">
        <v>178</v>
      </c>
      <c r="AD127" s="53" t="s">
        <v>115</v>
      </c>
      <c r="AE127" s="53" t="s">
        <v>470</v>
      </c>
      <c r="AF127" s="53" t="s">
        <v>140</v>
      </c>
      <c r="AG127" s="7">
        <v>6.0</v>
      </c>
      <c r="AH127" s="122">
        <v>261.44</v>
      </c>
    </row>
    <row r="128" ht="15.0" customHeight="1">
      <c r="AA128" s="119">
        <v>41379.0</v>
      </c>
      <c r="AB128" s="120">
        <v>2.0</v>
      </c>
      <c r="AC128" s="53" t="s">
        <v>174</v>
      </c>
      <c r="AD128" s="53" t="s">
        <v>474</v>
      </c>
      <c r="AE128" s="53" t="s">
        <v>475</v>
      </c>
      <c r="AF128" s="53" t="s">
        <v>138</v>
      </c>
      <c r="AG128" s="7">
        <v>2.0</v>
      </c>
      <c r="AH128" s="122">
        <v>59.9</v>
      </c>
    </row>
    <row r="129" ht="15.0" customHeight="1">
      <c r="AA129" s="119">
        <v>41379.0</v>
      </c>
      <c r="AB129" s="120">
        <v>2.0</v>
      </c>
      <c r="AC129" s="53" t="s">
        <v>174</v>
      </c>
      <c r="AD129" s="53" t="s">
        <v>476</v>
      </c>
      <c r="AE129" s="53" t="s">
        <v>470</v>
      </c>
      <c r="AF129" s="53" t="s">
        <v>140</v>
      </c>
      <c r="AG129" s="7">
        <v>2.0</v>
      </c>
      <c r="AH129" s="122">
        <v>49.73</v>
      </c>
    </row>
    <row r="130" ht="15.0" customHeight="1">
      <c r="K130" s="2" t="s">
        <v>488</v>
      </c>
      <c r="O130" s="2" t="s">
        <v>489</v>
      </c>
      <c r="AA130" s="119">
        <v>41379.0</v>
      </c>
      <c r="AB130" s="120">
        <v>2.0</v>
      </c>
      <c r="AC130" s="53" t="s">
        <v>174</v>
      </c>
      <c r="AD130" s="53" t="s">
        <v>476</v>
      </c>
      <c r="AE130" s="53" t="s">
        <v>470</v>
      </c>
      <c r="AF130" s="53" t="s">
        <v>140</v>
      </c>
      <c r="AG130" s="7">
        <v>3.0</v>
      </c>
      <c r="AH130" s="122">
        <v>65.06</v>
      </c>
    </row>
    <row r="131" ht="15.0" customHeight="1">
      <c r="AA131" s="119">
        <v>41379.0</v>
      </c>
      <c r="AB131" s="120">
        <v>2.0</v>
      </c>
      <c r="AC131" s="53" t="s">
        <v>178</v>
      </c>
      <c r="AD131" s="53" t="s">
        <v>115</v>
      </c>
      <c r="AE131" s="53" t="s">
        <v>470</v>
      </c>
      <c r="AF131" s="53" t="s">
        <v>138</v>
      </c>
      <c r="AG131" s="7">
        <v>4.0</v>
      </c>
      <c r="AH131" s="122">
        <v>97.71</v>
      </c>
    </row>
    <row r="132" ht="15.0" customHeight="1">
      <c r="AA132" s="119">
        <v>41379.0</v>
      </c>
      <c r="AB132" s="120">
        <v>2.0</v>
      </c>
      <c r="AC132" s="53" t="s">
        <v>178</v>
      </c>
      <c r="AD132" s="53" t="s">
        <v>472</v>
      </c>
      <c r="AE132" s="53" t="s">
        <v>475</v>
      </c>
      <c r="AF132" s="53" t="s">
        <v>140</v>
      </c>
      <c r="AG132" s="7">
        <v>1.0</v>
      </c>
      <c r="AH132" s="122">
        <v>49.84</v>
      </c>
    </row>
    <row r="133" ht="15.0" customHeight="1">
      <c r="AA133" s="119">
        <v>41379.0</v>
      </c>
      <c r="AB133" s="120">
        <v>2.0</v>
      </c>
      <c r="AC133" s="53" t="s">
        <v>176</v>
      </c>
      <c r="AD133" s="53" t="s">
        <v>476</v>
      </c>
      <c r="AE133" s="53" t="s">
        <v>475</v>
      </c>
      <c r="AF133" s="53" t="s">
        <v>140</v>
      </c>
      <c r="AG133" s="7">
        <v>6.0</v>
      </c>
      <c r="AH133" s="122">
        <v>233.94</v>
      </c>
    </row>
    <row r="134" ht="15.0" customHeight="1">
      <c r="AA134" s="119">
        <v>41379.0</v>
      </c>
      <c r="AB134" s="120">
        <v>2.0</v>
      </c>
      <c r="AC134" s="53" t="s">
        <v>176</v>
      </c>
      <c r="AD134" s="53" t="s">
        <v>115</v>
      </c>
      <c r="AE134" s="121" t="s">
        <v>471</v>
      </c>
      <c r="AF134" s="53" t="s">
        <v>140</v>
      </c>
      <c r="AG134" s="7">
        <v>9.0</v>
      </c>
      <c r="AH134" s="122">
        <v>370.26</v>
      </c>
    </row>
    <row r="135" ht="15.0" customHeight="1">
      <c r="AA135" s="119">
        <v>41380.0</v>
      </c>
      <c r="AB135" s="120">
        <v>3.0</v>
      </c>
      <c r="AC135" s="53" t="s">
        <v>178</v>
      </c>
      <c r="AD135" s="53" t="s">
        <v>115</v>
      </c>
      <c r="AE135" s="121" t="s">
        <v>475</v>
      </c>
      <c r="AF135" s="53" t="s">
        <v>138</v>
      </c>
      <c r="AG135" s="7">
        <v>6.0</v>
      </c>
      <c r="AH135" s="122">
        <v>313.11</v>
      </c>
    </row>
    <row r="136" ht="15.0" customHeight="1">
      <c r="AA136" s="119">
        <v>41380.0</v>
      </c>
      <c r="AB136" s="120">
        <v>3.0</v>
      </c>
      <c r="AC136" s="53" t="s">
        <v>178</v>
      </c>
      <c r="AD136" s="53" t="s">
        <v>472</v>
      </c>
      <c r="AE136" s="53" t="s">
        <v>475</v>
      </c>
      <c r="AF136" s="53" t="s">
        <v>140</v>
      </c>
      <c r="AG136" s="7">
        <v>6.0</v>
      </c>
      <c r="AH136" s="122">
        <v>141.77</v>
      </c>
    </row>
    <row r="137" ht="15.0" customHeight="1">
      <c r="AA137" s="119">
        <v>41380.0</v>
      </c>
      <c r="AB137" s="120">
        <v>3.0</v>
      </c>
      <c r="AC137" s="53" t="s">
        <v>176</v>
      </c>
      <c r="AD137" s="53" t="s">
        <v>474</v>
      </c>
      <c r="AE137" s="53" t="s">
        <v>471</v>
      </c>
      <c r="AF137" s="53" t="s">
        <v>140</v>
      </c>
      <c r="AG137" s="7">
        <v>1.0</v>
      </c>
      <c r="AH137" s="122">
        <v>27.99</v>
      </c>
    </row>
    <row r="138" ht="15.0" customHeight="1">
      <c r="AA138" s="119">
        <v>41381.0</v>
      </c>
      <c r="AB138" s="120">
        <v>4.0</v>
      </c>
      <c r="AC138" s="53" t="s">
        <v>174</v>
      </c>
      <c r="AD138" s="53" t="s">
        <v>476</v>
      </c>
      <c r="AE138" s="53" t="s">
        <v>470</v>
      </c>
      <c r="AF138" s="53" t="s">
        <v>140</v>
      </c>
      <c r="AG138" s="7">
        <v>3.0</v>
      </c>
      <c r="AH138" s="122">
        <v>81.34</v>
      </c>
    </row>
    <row r="139" ht="15.0" customHeight="1">
      <c r="AA139" s="119">
        <v>41381.0</v>
      </c>
      <c r="AB139" s="120">
        <v>4.0</v>
      </c>
      <c r="AC139" s="53" t="s">
        <v>178</v>
      </c>
      <c r="AD139" s="53" t="s">
        <v>115</v>
      </c>
      <c r="AE139" s="53" t="s">
        <v>470</v>
      </c>
      <c r="AF139" s="53" t="s">
        <v>140</v>
      </c>
      <c r="AG139" s="7">
        <v>2.0</v>
      </c>
      <c r="AH139" s="122">
        <v>97.15</v>
      </c>
    </row>
    <row r="140" ht="15.0" customHeight="1">
      <c r="AA140" s="119">
        <v>41381.0</v>
      </c>
      <c r="AB140" s="120">
        <v>4.0</v>
      </c>
      <c r="AC140" s="53" t="s">
        <v>176</v>
      </c>
      <c r="AD140" s="53" t="s">
        <v>115</v>
      </c>
      <c r="AE140" s="53" t="s">
        <v>475</v>
      </c>
      <c r="AF140" s="53" t="s">
        <v>138</v>
      </c>
      <c r="AG140" s="7">
        <v>7.0</v>
      </c>
      <c r="AH140" s="122">
        <v>352.49</v>
      </c>
    </row>
    <row r="141" ht="15.0" customHeight="1">
      <c r="AA141" s="119">
        <v>41382.0</v>
      </c>
      <c r="AB141" s="120">
        <v>5.0</v>
      </c>
      <c r="AC141" s="53" t="s">
        <v>174</v>
      </c>
      <c r="AD141" s="53" t="s">
        <v>474</v>
      </c>
      <c r="AE141" s="53" t="s">
        <v>470</v>
      </c>
      <c r="AF141" s="53" t="s">
        <v>140</v>
      </c>
      <c r="AG141" s="7">
        <v>3.0</v>
      </c>
      <c r="AH141" s="122">
        <v>88.75</v>
      </c>
    </row>
    <row r="142" ht="15.0" customHeight="1">
      <c r="AA142" s="119">
        <v>41382.0</v>
      </c>
      <c r="AB142" s="120">
        <v>5.0</v>
      </c>
      <c r="AC142" s="53" t="s">
        <v>178</v>
      </c>
      <c r="AD142" s="53" t="s">
        <v>472</v>
      </c>
      <c r="AE142" s="53" t="s">
        <v>470</v>
      </c>
      <c r="AF142" s="53" t="s">
        <v>140</v>
      </c>
      <c r="AG142" s="7">
        <v>4.0</v>
      </c>
      <c r="AH142" s="122">
        <v>107.95</v>
      </c>
    </row>
    <row r="143" ht="15.0" customHeight="1">
      <c r="AA143" s="119">
        <v>41382.0</v>
      </c>
      <c r="AB143" s="120">
        <v>5.0</v>
      </c>
      <c r="AC143" s="53" t="s">
        <v>176</v>
      </c>
      <c r="AD143" s="53" t="s">
        <v>472</v>
      </c>
      <c r="AE143" s="53" t="s">
        <v>471</v>
      </c>
      <c r="AF143" s="53" t="s">
        <v>138</v>
      </c>
      <c r="AG143" s="7">
        <v>5.0</v>
      </c>
      <c r="AH143" s="122">
        <v>186.22</v>
      </c>
    </row>
    <row r="144" ht="15.0" customHeight="1">
      <c r="AA144" s="119">
        <v>41383.0</v>
      </c>
      <c r="AB144" s="120">
        <v>6.0</v>
      </c>
      <c r="AC144" s="53" t="s">
        <v>174</v>
      </c>
      <c r="AD144" s="53" t="s">
        <v>476</v>
      </c>
      <c r="AE144" s="53" t="s">
        <v>471</v>
      </c>
      <c r="AF144" s="53" t="s">
        <v>140</v>
      </c>
      <c r="AG144" s="7">
        <v>4.0</v>
      </c>
      <c r="AH144" s="122">
        <v>159.23</v>
      </c>
    </row>
    <row r="145" ht="15.0" customHeight="1">
      <c r="AA145" s="119">
        <v>41383.0</v>
      </c>
      <c r="AB145" s="120">
        <v>6.0</v>
      </c>
      <c r="AC145" s="53" t="s">
        <v>178</v>
      </c>
      <c r="AD145" s="53" t="s">
        <v>476</v>
      </c>
      <c r="AE145" s="53" t="s">
        <v>471</v>
      </c>
      <c r="AF145" s="53" t="s">
        <v>140</v>
      </c>
      <c r="AG145" s="7">
        <v>2.0</v>
      </c>
      <c r="AH145" s="122">
        <v>82.43</v>
      </c>
    </row>
    <row r="146" ht="15.0" customHeight="1">
      <c r="AA146" s="119">
        <v>41383.0</v>
      </c>
      <c r="AB146" s="120">
        <v>6.0</v>
      </c>
      <c r="AC146" s="53" t="s">
        <v>176</v>
      </c>
      <c r="AD146" s="53" t="s">
        <v>472</v>
      </c>
      <c r="AE146" s="53" t="s">
        <v>471</v>
      </c>
      <c r="AF146" s="53" t="s">
        <v>138</v>
      </c>
      <c r="AG146" s="7">
        <v>4.0</v>
      </c>
      <c r="AH146" s="122">
        <v>99.42</v>
      </c>
    </row>
    <row r="147" ht="15.0" customHeight="1">
      <c r="AA147" s="119">
        <v>41384.0</v>
      </c>
      <c r="AB147" s="120">
        <v>7.0</v>
      </c>
      <c r="AC147" s="53" t="s">
        <v>178</v>
      </c>
      <c r="AD147" s="53" t="s">
        <v>472</v>
      </c>
      <c r="AE147" s="121" t="s">
        <v>475</v>
      </c>
      <c r="AF147" s="53" t="s">
        <v>138</v>
      </c>
      <c r="AG147" s="7">
        <v>3.0</v>
      </c>
      <c r="AH147" s="122">
        <v>79.32</v>
      </c>
    </row>
    <row r="148" ht="15.0" customHeight="1">
      <c r="AA148" s="119">
        <v>41384.0</v>
      </c>
      <c r="AB148" s="120">
        <v>7.0</v>
      </c>
      <c r="AC148" s="53" t="s">
        <v>176</v>
      </c>
      <c r="AD148" s="53" t="s">
        <v>474</v>
      </c>
      <c r="AE148" s="53" t="s">
        <v>470</v>
      </c>
      <c r="AF148" s="53" t="s">
        <v>138</v>
      </c>
      <c r="AG148" s="7">
        <v>3.0</v>
      </c>
      <c r="AH148" s="122">
        <v>160.01</v>
      </c>
    </row>
    <row r="149" ht="15.0" customHeight="1">
      <c r="AA149" s="119">
        <v>41384.0</v>
      </c>
      <c r="AB149" s="120">
        <v>7.0</v>
      </c>
      <c r="AC149" s="53" t="s">
        <v>176</v>
      </c>
      <c r="AD149" s="53" t="s">
        <v>115</v>
      </c>
      <c r="AE149" s="53" t="s">
        <v>470</v>
      </c>
      <c r="AF149" s="53" t="s">
        <v>138</v>
      </c>
      <c r="AG149" s="7">
        <v>2.0</v>
      </c>
      <c r="AH149" s="122">
        <v>51.99</v>
      </c>
    </row>
    <row r="150" ht="15.0" customHeight="1">
      <c r="AA150" s="119">
        <v>41385.0</v>
      </c>
      <c r="AB150" s="120">
        <v>1.0</v>
      </c>
      <c r="AC150" s="53" t="s">
        <v>174</v>
      </c>
      <c r="AD150" s="53" t="s">
        <v>115</v>
      </c>
      <c r="AE150" s="53" t="s">
        <v>470</v>
      </c>
      <c r="AF150" s="53" t="s">
        <v>140</v>
      </c>
      <c r="AG150" s="7">
        <v>8.0</v>
      </c>
      <c r="AH150" s="122">
        <v>267.67</v>
      </c>
    </row>
    <row r="151" ht="15.0" customHeight="1">
      <c r="AA151" s="119">
        <v>41385.0</v>
      </c>
      <c r="AB151" s="120">
        <v>1.0</v>
      </c>
      <c r="AC151" s="53" t="s">
        <v>178</v>
      </c>
      <c r="AD151" s="53" t="s">
        <v>472</v>
      </c>
      <c r="AE151" s="121" t="s">
        <v>471</v>
      </c>
      <c r="AF151" s="53" t="s">
        <v>140</v>
      </c>
      <c r="AG151" s="7">
        <v>9.0</v>
      </c>
      <c r="AH151" s="122">
        <v>429.22</v>
      </c>
    </row>
    <row r="152" ht="15.0" customHeight="1">
      <c r="AA152" s="119">
        <v>41385.0</v>
      </c>
      <c r="AB152" s="120">
        <v>1.0</v>
      </c>
      <c r="AC152" s="53" t="s">
        <v>178</v>
      </c>
      <c r="AD152" s="53" t="s">
        <v>472</v>
      </c>
      <c r="AE152" s="53" t="s">
        <v>475</v>
      </c>
      <c r="AF152" s="53" t="s">
        <v>140</v>
      </c>
      <c r="AG152" s="7">
        <v>1.0</v>
      </c>
      <c r="AH152" s="122">
        <v>46.2</v>
      </c>
    </row>
    <row r="153" ht="15.0" customHeight="1">
      <c r="AA153" s="119">
        <v>41385.0</v>
      </c>
      <c r="AB153" s="120">
        <v>1.0</v>
      </c>
      <c r="AC153" s="53" t="s">
        <v>178</v>
      </c>
      <c r="AD153" s="53" t="s">
        <v>472</v>
      </c>
      <c r="AE153" s="53" t="s">
        <v>470</v>
      </c>
      <c r="AF153" s="53" t="s">
        <v>140</v>
      </c>
      <c r="AG153" s="7">
        <v>5.0</v>
      </c>
      <c r="AH153" s="122">
        <v>240.02</v>
      </c>
    </row>
    <row r="154" ht="15.0" customHeight="1">
      <c r="K154" s="2" t="s">
        <v>490</v>
      </c>
      <c r="AA154" s="119">
        <v>41386.0</v>
      </c>
      <c r="AB154" s="120">
        <v>2.0</v>
      </c>
      <c r="AC154" s="53" t="s">
        <v>174</v>
      </c>
      <c r="AD154" s="53" t="s">
        <v>474</v>
      </c>
      <c r="AE154" s="121" t="s">
        <v>475</v>
      </c>
      <c r="AF154" s="53" t="s">
        <v>138</v>
      </c>
      <c r="AG154" s="7">
        <v>4.0</v>
      </c>
      <c r="AH154" s="122">
        <v>157.14</v>
      </c>
    </row>
    <row r="155" ht="15.0" customHeight="1">
      <c r="AA155" s="119">
        <v>41386.0</v>
      </c>
      <c r="AB155" s="120">
        <v>2.0</v>
      </c>
      <c r="AC155" s="53" t="s">
        <v>178</v>
      </c>
      <c r="AD155" s="53" t="s">
        <v>476</v>
      </c>
      <c r="AE155" s="53" t="s">
        <v>471</v>
      </c>
      <c r="AF155" s="53" t="s">
        <v>140</v>
      </c>
      <c r="AG155" s="7">
        <v>5.0</v>
      </c>
      <c r="AH155" s="122">
        <v>140.4</v>
      </c>
    </row>
    <row r="156" ht="15.0" customHeight="1">
      <c r="AA156" s="119">
        <v>41386.0</v>
      </c>
      <c r="AB156" s="120">
        <v>2.0</v>
      </c>
      <c r="AC156" s="53" t="s">
        <v>176</v>
      </c>
      <c r="AD156" s="53" t="s">
        <v>472</v>
      </c>
      <c r="AE156" s="121" t="s">
        <v>471</v>
      </c>
      <c r="AF156" s="53" t="s">
        <v>138</v>
      </c>
      <c r="AG156" s="7">
        <v>5.0</v>
      </c>
      <c r="AH156" s="122">
        <v>204.93</v>
      </c>
    </row>
    <row r="157" ht="15.0" customHeight="1">
      <c r="AA157" s="119">
        <v>41387.0</v>
      </c>
      <c r="AB157" s="120">
        <v>3.0</v>
      </c>
      <c r="AC157" s="53" t="s">
        <v>174</v>
      </c>
      <c r="AD157" s="53" t="s">
        <v>474</v>
      </c>
      <c r="AE157" s="53" t="s">
        <v>470</v>
      </c>
      <c r="AF157" s="53" t="s">
        <v>140</v>
      </c>
      <c r="AG157" s="7">
        <v>2.0</v>
      </c>
      <c r="AH157" s="122">
        <v>88.18</v>
      </c>
    </row>
    <row r="158" ht="15.0" customHeight="1">
      <c r="AA158" s="119">
        <v>41387.0</v>
      </c>
      <c r="AB158" s="120">
        <v>3.0</v>
      </c>
      <c r="AC158" s="53" t="s">
        <v>178</v>
      </c>
      <c r="AD158" s="53" t="s">
        <v>474</v>
      </c>
      <c r="AE158" s="53" t="s">
        <v>475</v>
      </c>
      <c r="AF158" s="53" t="s">
        <v>140</v>
      </c>
      <c r="AG158" s="7">
        <v>3.0</v>
      </c>
      <c r="AH158" s="122">
        <v>95.47</v>
      </c>
    </row>
    <row r="159" ht="15.0" customHeight="1">
      <c r="AA159" s="119">
        <v>41388.0</v>
      </c>
      <c r="AB159" s="120">
        <v>4.0</v>
      </c>
      <c r="AC159" s="53" t="s">
        <v>174</v>
      </c>
      <c r="AD159" s="53" t="s">
        <v>474</v>
      </c>
      <c r="AE159" s="121" t="s">
        <v>471</v>
      </c>
      <c r="AF159" s="53" t="s">
        <v>140</v>
      </c>
      <c r="AG159" s="7">
        <v>5.0</v>
      </c>
      <c r="AH159" s="122">
        <v>224.73</v>
      </c>
    </row>
    <row r="160" ht="15.0" customHeight="1">
      <c r="AA160" s="119">
        <v>41388.0</v>
      </c>
      <c r="AB160" s="120">
        <v>4.0</v>
      </c>
      <c r="AC160" s="53" t="s">
        <v>174</v>
      </c>
      <c r="AD160" s="53" t="s">
        <v>115</v>
      </c>
      <c r="AE160" s="121" t="s">
        <v>471</v>
      </c>
      <c r="AF160" s="53" t="s">
        <v>140</v>
      </c>
      <c r="AG160" s="7">
        <v>8.0</v>
      </c>
      <c r="AH160" s="122">
        <v>344.73</v>
      </c>
    </row>
    <row r="161" ht="15.0" customHeight="1">
      <c r="AA161" s="119">
        <v>41388.0</v>
      </c>
      <c r="AB161" s="120">
        <v>4.0</v>
      </c>
      <c r="AC161" s="53" t="s">
        <v>178</v>
      </c>
      <c r="AD161" s="53" t="s">
        <v>472</v>
      </c>
      <c r="AE161" s="53" t="s">
        <v>470</v>
      </c>
      <c r="AF161" s="53" t="s">
        <v>140</v>
      </c>
      <c r="AG161" s="7">
        <v>4.0</v>
      </c>
      <c r="AH161" s="122">
        <v>185.32</v>
      </c>
    </row>
    <row r="162" ht="15.0" customHeight="1">
      <c r="AA162" s="119">
        <v>41388.0</v>
      </c>
      <c r="AB162" s="120">
        <v>4.0</v>
      </c>
      <c r="AC162" s="53" t="s">
        <v>178</v>
      </c>
      <c r="AD162" s="53" t="s">
        <v>474</v>
      </c>
      <c r="AE162" s="121" t="s">
        <v>470</v>
      </c>
      <c r="AF162" s="53" t="s">
        <v>140</v>
      </c>
      <c r="AG162" s="7">
        <v>6.0</v>
      </c>
      <c r="AH162" s="122">
        <v>297.31</v>
      </c>
    </row>
    <row r="163" ht="15.0" customHeight="1">
      <c r="AA163" s="119">
        <v>41388.0</v>
      </c>
      <c r="AB163" s="120">
        <v>4.0</v>
      </c>
      <c r="AC163" s="53" t="s">
        <v>176</v>
      </c>
      <c r="AD163" s="53" t="s">
        <v>474</v>
      </c>
      <c r="AE163" s="53" t="s">
        <v>475</v>
      </c>
      <c r="AF163" s="53" t="s">
        <v>138</v>
      </c>
      <c r="AG163" s="7">
        <v>4.0</v>
      </c>
      <c r="AH163" s="122">
        <v>223.32</v>
      </c>
    </row>
    <row r="164" ht="15.0" customHeight="1">
      <c r="AA164" s="119">
        <v>41388.0</v>
      </c>
      <c r="AB164" s="120">
        <v>4.0</v>
      </c>
      <c r="AC164" s="53" t="s">
        <v>176</v>
      </c>
      <c r="AD164" s="53" t="s">
        <v>474</v>
      </c>
      <c r="AE164" s="121" t="s">
        <v>470</v>
      </c>
      <c r="AF164" s="53" t="s">
        <v>140</v>
      </c>
      <c r="AG164" s="7">
        <v>3.0</v>
      </c>
      <c r="AH164" s="122">
        <v>164.4</v>
      </c>
    </row>
    <row r="165" ht="15.0" customHeight="1">
      <c r="AA165" s="119">
        <v>41389.0</v>
      </c>
      <c r="AB165" s="120">
        <v>5.0</v>
      </c>
      <c r="AC165" s="53" t="s">
        <v>174</v>
      </c>
      <c r="AD165" s="53" t="s">
        <v>115</v>
      </c>
      <c r="AE165" s="121" t="s">
        <v>471</v>
      </c>
      <c r="AF165" s="53" t="s">
        <v>140</v>
      </c>
      <c r="AG165" s="7">
        <v>2.0</v>
      </c>
      <c r="AH165" s="122">
        <v>123.57</v>
      </c>
    </row>
    <row r="166" ht="15.0" customHeight="1">
      <c r="AA166" s="119">
        <v>41389.0</v>
      </c>
      <c r="AB166" s="120">
        <v>5.0</v>
      </c>
      <c r="AC166" s="53" t="s">
        <v>176</v>
      </c>
      <c r="AD166" s="53" t="s">
        <v>472</v>
      </c>
      <c r="AE166" s="121" t="s">
        <v>471</v>
      </c>
      <c r="AF166" s="53" t="s">
        <v>138</v>
      </c>
      <c r="AG166" s="7">
        <v>5.0</v>
      </c>
      <c r="AH166" s="122">
        <v>236.97</v>
      </c>
    </row>
    <row r="167" ht="15.0" customHeight="1">
      <c r="AA167" s="119">
        <v>41390.0</v>
      </c>
      <c r="AB167" s="120">
        <v>6.0</v>
      </c>
      <c r="AC167" s="53" t="s">
        <v>174</v>
      </c>
      <c r="AD167" s="53" t="s">
        <v>115</v>
      </c>
      <c r="AE167" s="53" t="s">
        <v>470</v>
      </c>
      <c r="AF167" s="53" t="s">
        <v>140</v>
      </c>
      <c r="AG167" s="7">
        <v>2.0</v>
      </c>
      <c r="AH167" s="122">
        <v>82.75</v>
      </c>
    </row>
    <row r="168" ht="15.0" customHeight="1">
      <c r="AA168" s="119">
        <v>41390.0</v>
      </c>
      <c r="AB168" s="120">
        <v>6.0</v>
      </c>
      <c r="AC168" s="53" t="s">
        <v>174</v>
      </c>
      <c r="AD168" s="53" t="s">
        <v>474</v>
      </c>
      <c r="AE168" s="53" t="s">
        <v>475</v>
      </c>
      <c r="AF168" s="53" t="s">
        <v>138</v>
      </c>
      <c r="AG168" s="7">
        <v>6.0</v>
      </c>
      <c r="AH168" s="122">
        <v>307.75</v>
      </c>
    </row>
    <row r="169" ht="15.0" customHeight="1">
      <c r="AA169" s="119">
        <v>41390.0</v>
      </c>
      <c r="AB169" s="120">
        <v>6.0</v>
      </c>
      <c r="AC169" s="53" t="s">
        <v>178</v>
      </c>
      <c r="AD169" s="53" t="s">
        <v>476</v>
      </c>
      <c r="AE169" s="53" t="s">
        <v>475</v>
      </c>
      <c r="AF169" s="53" t="s">
        <v>140</v>
      </c>
      <c r="AG169" s="7">
        <v>4.0</v>
      </c>
      <c r="AH169" s="122">
        <v>200.73</v>
      </c>
    </row>
    <row r="170" ht="15.0" customHeight="1">
      <c r="AA170" s="119">
        <v>41391.0</v>
      </c>
      <c r="AB170" s="120">
        <v>7.0</v>
      </c>
      <c r="AC170" s="53" t="s">
        <v>174</v>
      </c>
      <c r="AD170" s="53" t="s">
        <v>476</v>
      </c>
      <c r="AE170" s="121" t="s">
        <v>470</v>
      </c>
      <c r="AF170" s="53" t="s">
        <v>140</v>
      </c>
      <c r="AG170" s="7">
        <v>4.0</v>
      </c>
      <c r="AH170" s="122">
        <v>242.06</v>
      </c>
    </row>
    <row r="171" ht="15.0" customHeight="1">
      <c r="K171" s="2" t="s">
        <v>491</v>
      </c>
      <c r="O171" s="2" t="s">
        <v>492</v>
      </c>
      <c r="AA171" s="119">
        <v>41391.0</v>
      </c>
      <c r="AB171" s="120">
        <v>7.0</v>
      </c>
      <c r="AC171" s="53" t="s">
        <v>176</v>
      </c>
      <c r="AD171" s="53" t="s">
        <v>474</v>
      </c>
      <c r="AE171" s="121" t="s">
        <v>470</v>
      </c>
      <c r="AF171" s="53" t="s">
        <v>138</v>
      </c>
      <c r="AG171" s="7">
        <v>4.0</v>
      </c>
      <c r="AH171" s="122">
        <v>215.09</v>
      </c>
    </row>
    <row r="172" ht="15.0" customHeight="1">
      <c r="AA172" s="119">
        <v>41391.0</v>
      </c>
      <c r="AB172" s="120">
        <v>7.0</v>
      </c>
      <c r="AC172" s="53" t="s">
        <v>176</v>
      </c>
      <c r="AD172" s="53" t="s">
        <v>472</v>
      </c>
      <c r="AE172" s="53" t="s">
        <v>471</v>
      </c>
      <c r="AF172" s="53" t="s">
        <v>138</v>
      </c>
      <c r="AG172" s="7">
        <v>3.0</v>
      </c>
      <c r="AH172" s="122">
        <v>162.9</v>
      </c>
    </row>
    <row r="173" ht="15.0" customHeight="1">
      <c r="AA173" s="119">
        <v>41392.0</v>
      </c>
      <c r="AB173" s="120">
        <v>1.0</v>
      </c>
      <c r="AC173" s="53" t="s">
        <v>178</v>
      </c>
      <c r="AD173" s="53" t="s">
        <v>115</v>
      </c>
      <c r="AE173" s="53" t="s">
        <v>471</v>
      </c>
      <c r="AF173" s="53" t="s">
        <v>140</v>
      </c>
      <c r="AG173" s="7">
        <v>5.0</v>
      </c>
      <c r="AH173" s="122">
        <v>214.31</v>
      </c>
    </row>
    <row r="174" ht="15.0" customHeight="1">
      <c r="AA174" s="119">
        <v>41392.0</v>
      </c>
      <c r="AB174" s="120">
        <v>1.0</v>
      </c>
      <c r="AC174" s="53" t="s">
        <v>178</v>
      </c>
      <c r="AD174" s="53" t="s">
        <v>474</v>
      </c>
      <c r="AE174" s="53" t="s">
        <v>471</v>
      </c>
      <c r="AF174" s="53" t="s">
        <v>140</v>
      </c>
      <c r="AG174" s="7">
        <v>1.0</v>
      </c>
      <c r="AH174" s="122">
        <v>42.07</v>
      </c>
    </row>
    <row r="175" ht="15.0" customHeight="1">
      <c r="AA175" s="119">
        <v>41392.0</v>
      </c>
      <c r="AB175" s="120">
        <v>1.0</v>
      </c>
      <c r="AC175" s="53" t="s">
        <v>176</v>
      </c>
      <c r="AD175" s="53" t="s">
        <v>472</v>
      </c>
      <c r="AE175" s="121" t="s">
        <v>470</v>
      </c>
      <c r="AF175" s="53" t="s">
        <v>138</v>
      </c>
      <c r="AG175" s="7">
        <v>2.0</v>
      </c>
      <c r="AH175" s="122">
        <v>69.05</v>
      </c>
    </row>
    <row r="176" ht="15.0" customHeight="1">
      <c r="AA176" s="119">
        <v>41392.0</v>
      </c>
      <c r="AB176" s="120">
        <v>1.0</v>
      </c>
      <c r="AC176" s="53" t="s">
        <v>176</v>
      </c>
      <c r="AD176" s="53" t="s">
        <v>472</v>
      </c>
      <c r="AE176" s="53" t="s">
        <v>470</v>
      </c>
      <c r="AF176" s="53" t="s">
        <v>140</v>
      </c>
      <c r="AG176" s="7">
        <v>4.0</v>
      </c>
      <c r="AH176" s="122">
        <v>148.9</v>
      </c>
    </row>
    <row r="177" ht="15.0" customHeight="1">
      <c r="AA177" s="119">
        <v>41393.0</v>
      </c>
      <c r="AB177" s="120">
        <v>2.0</v>
      </c>
      <c r="AC177" s="53" t="s">
        <v>174</v>
      </c>
      <c r="AD177" s="53" t="s">
        <v>472</v>
      </c>
      <c r="AE177" s="53" t="s">
        <v>470</v>
      </c>
      <c r="AF177" s="53" t="s">
        <v>138</v>
      </c>
      <c r="AG177" s="7">
        <v>4.0</v>
      </c>
      <c r="AH177" s="122">
        <v>105.74</v>
      </c>
    </row>
    <row r="178" ht="15.0" customHeight="1">
      <c r="AA178" s="119">
        <v>41393.0</v>
      </c>
      <c r="AB178" s="120">
        <v>2.0</v>
      </c>
      <c r="AC178" s="53" t="s">
        <v>174</v>
      </c>
      <c r="AD178" s="53" t="s">
        <v>476</v>
      </c>
      <c r="AE178" s="121" t="s">
        <v>471</v>
      </c>
      <c r="AF178" s="53" t="s">
        <v>138</v>
      </c>
      <c r="AG178" s="7">
        <v>3.0</v>
      </c>
      <c r="AH178" s="122">
        <v>138.32</v>
      </c>
    </row>
    <row r="179" ht="15.0" customHeight="1">
      <c r="AA179" s="119">
        <v>41393.0</v>
      </c>
      <c r="AB179" s="120">
        <v>2.0</v>
      </c>
      <c r="AC179" s="53" t="s">
        <v>178</v>
      </c>
      <c r="AD179" s="53" t="s">
        <v>115</v>
      </c>
      <c r="AE179" s="53" t="s">
        <v>471</v>
      </c>
      <c r="AF179" s="53" t="s">
        <v>138</v>
      </c>
      <c r="AG179" s="7">
        <v>2.0</v>
      </c>
      <c r="AH179" s="122">
        <v>61.71</v>
      </c>
    </row>
    <row r="180" ht="15.0" customHeight="1">
      <c r="AA180" s="119">
        <v>41393.0</v>
      </c>
      <c r="AB180" s="120">
        <v>2.0</v>
      </c>
      <c r="AC180" s="53" t="s">
        <v>176</v>
      </c>
      <c r="AD180" s="53" t="s">
        <v>474</v>
      </c>
      <c r="AE180" s="121" t="s">
        <v>470</v>
      </c>
      <c r="AF180" s="53" t="s">
        <v>138</v>
      </c>
      <c r="AG180" s="7">
        <v>3.0</v>
      </c>
      <c r="AH180" s="122">
        <v>120.11</v>
      </c>
    </row>
    <row r="181" ht="15.0" customHeight="1">
      <c r="AA181" s="119">
        <v>41393.0</v>
      </c>
      <c r="AB181" s="120">
        <v>2.0</v>
      </c>
      <c r="AC181" s="53" t="s">
        <v>176</v>
      </c>
      <c r="AD181" s="53" t="s">
        <v>476</v>
      </c>
      <c r="AE181" s="53" t="s">
        <v>471</v>
      </c>
      <c r="AF181" s="53" t="s">
        <v>138</v>
      </c>
      <c r="AG181" s="7">
        <v>1.0</v>
      </c>
      <c r="AH181" s="122">
        <v>72.8</v>
      </c>
    </row>
    <row r="182" ht="15.0" customHeight="1">
      <c r="AA182" s="119">
        <v>41393.0</v>
      </c>
      <c r="AB182" s="120">
        <v>2.0</v>
      </c>
      <c r="AC182" s="53" t="s">
        <v>176</v>
      </c>
      <c r="AD182" s="53" t="s">
        <v>476</v>
      </c>
      <c r="AE182" s="121" t="s">
        <v>471</v>
      </c>
      <c r="AF182" s="53" t="s">
        <v>140</v>
      </c>
      <c r="AG182" s="7">
        <v>2.0</v>
      </c>
      <c r="AH182" s="122">
        <v>134.86</v>
      </c>
    </row>
    <row r="183" ht="15.0" customHeight="1">
      <c r="AA183" s="119">
        <v>41393.0</v>
      </c>
      <c r="AB183" s="120">
        <v>2.0</v>
      </c>
      <c r="AC183" s="53" t="s">
        <v>176</v>
      </c>
      <c r="AD183" s="53" t="s">
        <v>115</v>
      </c>
      <c r="AE183" s="53" t="s">
        <v>470</v>
      </c>
      <c r="AF183" s="53" t="s">
        <v>138</v>
      </c>
      <c r="AG183" s="7">
        <v>4.0</v>
      </c>
      <c r="AH183" s="122">
        <v>89.75</v>
      </c>
    </row>
    <row r="184" ht="15.0" customHeight="1">
      <c r="AA184" s="119">
        <v>41394.0</v>
      </c>
      <c r="AB184" s="120">
        <v>3.0</v>
      </c>
      <c r="AC184" s="53" t="s">
        <v>174</v>
      </c>
      <c r="AD184" s="53" t="s">
        <v>115</v>
      </c>
      <c r="AE184" s="53" t="s">
        <v>471</v>
      </c>
      <c r="AF184" s="53" t="s">
        <v>140</v>
      </c>
      <c r="AG184" s="7">
        <v>4.0</v>
      </c>
      <c r="AH184" s="122">
        <v>220.04</v>
      </c>
    </row>
    <row r="185" ht="15.0" customHeight="1">
      <c r="AA185" s="119">
        <v>41394.0</v>
      </c>
      <c r="AB185" s="120">
        <v>3.0</v>
      </c>
      <c r="AC185" s="53" t="s">
        <v>178</v>
      </c>
      <c r="AD185" s="53" t="s">
        <v>474</v>
      </c>
      <c r="AE185" s="121" t="s">
        <v>471</v>
      </c>
      <c r="AF185" s="53" t="s">
        <v>140</v>
      </c>
      <c r="AG185" s="7">
        <v>3.0</v>
      </c>
      <c r="AH185" s="122">
        <v>168.39</v>
      </c>
    </row>
    <row r="186" ht="15.0" customHeight="1">
      <c r="AA186" s="119">
        <v>41394.0</v>
      </c>
      <c r="AB186" s="120">
        <v>3.0</v>
      </c>
      <c r="AC186" s="53" t="s">
        <v>176</v>
      </c>
      <c r="AD186" s="53" t="s">
        <v>472</v>
      </c>
      <c r="AE186" s="53" t="s">
        <v>471</v>
      </c>
      <c r="AF186" s="53" t="s">
        <v>138</v>
      </c>
      <c r="AG186" s="7">
        <v>6.0</v>
      </c>
      <c r="AH186" s="122">
        <v>277.8</v>
      </c>
    </row>
    <row r="187" ht="15.0" customHeight="1">
      <c r="M187" s="53"/>
      <c r="AA187" s="119">
        <v>41395.0</v>
      </c>
      <c r="AB187" s="120">
        <v>4.0</v>
      </c>
      <c r="AC187" s="53" t="s">
        <v>178</v>
      </c>
      <c r="AD187" s="53" t="s">
        <v>472</v>
      </c>
      <c r="AE187" s="53" t="s">
        <v>470</v>
      </c>
      <c r="AF187" s="53" t="s">
        <v>140</v>
      </c>
      <c r="AG187" s="7">
        <v>3.0</v>
      </c>
      <c r="AH187" s="122">
        <v>130.49</v>
      </c>
    </row>
    <row r="188" ht="15.0" customHeight="1">
      <c r="M188" s="53"/>
      <c r="AA188" s="119">
        <v>41396.0</v>
      </c>
      <c r="AB188" s="120">
        <v>5.0</v>
      </c>
      <c r="AC188" s="53" t="s">
        <v>176</v>
      </c>
      <c r="AD188" s="53" t="s">
        <v>472</v>
      </c>
      <c r="AE188" s="53" t="s">
        <v>475</v>
      </c>
      <c r="AF188" s="53" t="s">
        <v>138</v>
      </c>
      <c r="AG188" s="7">
        <v>2.0</v>
      </c>
      <c r="AH188" s="122">
        <v>94.39</v>
      </c>
    </row>
    <row r="189" ht="15.0" customHeight="1">
      <c r="M189" s="53"/>
      <c r="AA189" s="119">
        <v>41397.0</v>
      </c>
      <c r="AB189" s="120">
        <v>6.0</v>
      </c>
      <c r="AC189" s="53" t="s">
        <v>178</v>
      </c>
      <c r="AD189" s="53" t="s">
        <v>115</v>
      </c>
      <c r="AE189" s="53" t="s">
        <v>471</v>
      </c>
      <c r="AF189" s="53" t="s">
        <v>140</v>
      </c>
      <c r="AG189" s="7">
        <v>4.0</v>
      </c>
      <c r="AH189" s="122">
        <v>120.48</v>
      </c>
    </row>
    <row r="190" ht="15.0" customHeight="1">
      <c r="AA190" s="119">
        <v>41397.0</v>
      </c>
      <c r="AB190" s="120">
        <v>6.0</v>
      </c>
      <c r="AC190" s="53" t="s">
        <v>178</v>
      </c>
      <c r="AD190" s="53" t="s">
        <v>474</v>
      </c>
      <c r="AE190" s="53" t="s">
        <v>470</v>
      </c>
      <c r="AF190" s="53" t="s">
        <v>140</v>
      </c>
      <c r="AG190" s="7">
        <v>6.0</v>
      </c>
      <c r="AH190" s="122">
        <v>304.95</v>
      </c>
    </row>
    <row r="191" ht="15.0" customHeight="1">
      <c r="AA191" s="119">
        <v>41398.0</v>
      </c>
      <c r="AB191" s="120">
        <v>7.0</v>
      </c>
      <c r="AC191" s="53" t="s">
        <v>176</v>
      </c>
      <c r="AD191" s="53" t="s">
        <v>115</v>
      </c>
      <c r="AE191" s="121" t="s">
        <v>470</v>
      </c>
      <c r="AF191" s="53" t="s">
        <v>140</v>
      </c>
      <c r="AG191" s="7">
        <v>9.0</v>
      </c>
      <c r="AH191" s="122">
        <v>389.79</v>
      </c>
    </row>
    <row r="192" ht="15.0" customHeight="1">
      <c r="AA192" s="119">
        <v>41399.0</v>
      </c>
      <c r="AB192" s="120">
        <v>1.0</v>
      </c>
      <c r="AC192" s="53" t="s">
        <v>174</v>
      </c>
      <c r="AD192" s="53" t="s">
        <v>472</v>
      </c>
      <c r="AE192" s="53" t="s">
        <v>470</v>
      </c>
      <c r="AF192" s="53" t="s">
        <v>140</v>
      </c>
      <c r="AG192" s="7">
        <v>4.0</v>
      </c>
      <c r="AH192" s="122">
        <v>161.08</v>
      </c>
    </row>
    <row r="193" ht="15.0" customHeight="1">
      <c r="AA193" s="119">
        <v>41399.0</v>
      </c>
      <c r="AB193" s="120">
        <v>1.0</v>
      </c>
      <c r="AC193" s="53" t="s">
        <v>178</v>
      </c>
      <c r="AD193" s="53" t="s">
        <v>472</v>
      </c>
      <c r="AE193" s="53" t="s">
        <v>470</v>
      </c>
      <c r="AF193" s="53" t="s">
        <v>140</v>
      </c>
      <c r="AG193" s="7">
        <v>2.0</v>
      </c>
      <c r="AH193" s="122">
        <v>69.61</v>
      </c>
    </row>
    <row r="194" ht="15.0" customHeight="1">
      <c r="AA194" s="119">
        <v>41400.0</v>
      </c>
      <c r="AB194" s="120">
        <v>2.0</v>
      </c>
      <c r="AC194" s="53" t="s">
        <v>174</v>
      </c>
      <c r="AD194" s="53" t="s">
        <v>115</v>
      </c>
      <c r="AE194" s="53" t="s">
        <v>470</v>
      </c>
      <c r="AF194" s="53" t="s">
        <v>140</v>
      </c>
      <c r="AG194" s="7">
        <v>3.0</v>
      </c>
      <c r="AH194" s="122">
        <v>59.99</v>
      </c>
    </row>
    <row r="195" ht="15.0" customHeight="1">
      <c r="AA195" s="119">
        <v>41400.0</v>
      </c>
      <c r="AB195" s="120">
        <v>2.0</v>
      </c>
      <c r="AC195" s="53" t="s">
        <v>174</v>
      </c>
      <c r="AD195" s="53" t="s">
        <v>476</v>
      </c>
      <c r="AE195" s="53" t="s">
        <v>471</v>
      </c>
      <c r="AF195" s="53" t="s">
        <v>138</v>
      </c>
      <c r="AG195" s="7">
        <v>2.0</v>
      </c>
      <c r="AH195" s="122">
        <v>120.78</v>
      </c>
    </row>
    <row r="196" ht="15.0" customHeight="1">
      <c r="AA196" s="119">
        <v>41400.0</v>
      </c>
      <c r="AB196" s="120">
        <v>2.0</v>
      </c>
      <c r="AC196" s="53" t="s">
        <v>174</v>
      </c>
      <c r="AD196" s="53" t="s">
        <v>115</v>
      </c>
      <c r="AE196" s="53" t="s">
        <v>475</v>
      </c>
      <c r="AF196" s="53" t="s">
        <v>140</v>
      </c>
      <c r="AG196" s="7">
        <v>3.0</v>
      </c>
      <c r="AH196" s="122">
        <v>82.3</v>
      </c>
    </row>
    <row r="197" ht="15.0" customHeight="1">
      <c r="AA197" s="119">
        <v>41400.0</v>
      </c>
      <c r="AB197" s="120">
        <v>2.0</v>
      </c>
      <c r="AC197" s="53" t="s">
        <v>174</v>
      </c>
      <c r="AD197" s="53" t="s">
        <v>474</v>
      </c>
      <c r="AE197" s="53" t="s">
        <v>470</v>
      </c>
      <c r="AF197" s="53" t="s">
        <v>140</v>
      </c>
      <c r="AG197" s="7">
        <v>2.0</v>
      </c>
      <c r="AH197" s="122">
        <v>91.88</v>
      </c>
    </row>
    <row r="198" ht="15.0" customHeight="1">
      <c r="AA198" s="119">
        <v>41400.0</v>
      </c>
      <c r="AB198" s="120">
        <v>2.0</v>
      </c>
      <c r="AC198" s="53" t="s">
        <v>174</v>
      </c>
      <c r="AD198" s="53" t="s">
        <v>115</v>
      </c>
      <c r="AE198" s="53" t="s">
        <v>471</v>
      </c>
      <c r="AF198" s="53" t="s">
        <v>138</v>
      </c>
      <c r="AG198" s="7">
        <v>1.0</v>
      </c>
      <c r="AH198" s="122">
        <v>87.1</v>
      </c>
    </row>
    <row r="199" ht="15.0" customHeight="1">
      <c r="AA199" s="119">
        <v>41400.0</v>
      </c>
      <c r="AB199" s="120">
        <v>2.0</v>
      </c>
      <c r="AC199" s="53" t="s">
        <v>178</v>
      </c>
      <c r="AD199" s="53" t="s">
        <v>476</v>
      </c>
      <c r="AE199" s="53" t="s">
        <v>471</v>
      </c>
      <c r="AF199" s="53" t="s">
        <v>140</v>
      </c>
      <c r="AG199" s="7">
        <v>2.0</v>
      </c>
      <c r="AH199" s="122">
        <v>70.1</v>
      </c>
    </row>
    <row r="200" ht="15.0" customHeight="1">
      <c r="AA200" s="119">
        <v>41400.0</v>
      </c>
      <c r="AB200" s="120">
        <v>2.0</v>
      </c>
      <c r="AC200" s="53" t="s">
        <v>178</v>
      </c>
      <c r="AD200" s="53" t="s">
        <v>472</v>
      </c>
      <c r="AE200" s="53" t="s">
        <v>475</v>
      </c>
      <c r="AF200" s="53" t="s">
        <v>140</v>
      </c>
      <c r="AG200" s="7">
        <v>2.0</v>
      </c>
      <c r="AH200" s="122">
        <v>106.67</v>
      </c>
    </row>
    <row r="201" ht="15.0" customHeight="1">
      <c r="AA201" s="119">
        <v>41400.0</v>
      </c>
      <c r="AB201" s="120">
        <v>2.0</v>
      </c>
      <c r="AC201" s="53" t="s">
        <v>176</v>
      </c>
      <c r="AD201" s="53" t="s">
        <v>472</v>
      </c>
      <c r="AE201" s="121" t="s">
        <v>471</v>
      </c>
      <c r="AF201" s="53" t="s">
        <v>138</v>
      </c>
      <c r="AG201" s="7">
        <v>1.0</v>
      </c>
      <c r="AH201" s="122">
        <v>34.31</v>
      </c>
    </row>
    <row r="202" ht="15.0" customHeight="1">
      <c r="AA202" s="119">
        <v>41400.0</v>
      </c>
      <c r="AB202" s="120">
        <v>2.0</v>
      </c>
      <c r="AC202" s="53" t="s">
        <v>176</v>
      </c>
      <c r="AD202" s="53" t="s">
        <v>115</v>
      </c>
      <c r="AE202" s="53" t="s">
        <v>470</v>
      </c>
      <c r="AF202" s="53" t="s">
        <v>138</v>
      </c>
      <c r="AG202" s="7">
        <v>3.0</v>
      </c>
      <c r="AH202" s="122">
        <v>77.69</v>
      </c>
    </row>
    <row r="203" ht="15.0" customHeight="1">
      <c r="AA203" s="119">
        <v>41400.0</v>
      </c>
      <c r="AB203" s="120">
        <v>2.0</v>
      </c>
      <c r="AC203" s="53" t="s">
        <v>176</v>
      </c>
      <c r="AD203" s="53" t="s">
        <v>115</v>
      </c>
      <c r="AE203" s="53" t="s">
        <v>471</v>
      </c>
      <c r="AF203" s="53" t="s">
        <v>140</v>
      </c>
      <c r="AG203" s="7">
        <v>2.0</v>
      </c>
      <c r="AH203" s="122">
        <v>85.31</v>
      </c>
    </row>
    <row r="204" ht="15.0" customHeight="1">
      <c r="AA204" s="119">
        <v>41401.0</v>
      </c>
      <c r="AB204" s="120">
        <v>3.0</v>
      </c>
      <c r="AC204" s="53" t="s">
        <v>176</v>
      </c>
      <c r="AD204" s="53" t="s">
        <v>472</v>
      </c>
      <c r="AE204" s="121" t="s">
        <v>471</v>
      </c>
      <c r="AF204" s="53" t="s">
        <v>140</v>
      </c>
      <c r="AG204" s="7">
        <v>1.0</v>
      </c>
      <c r="AH204" s="122">
        <v>65.92</v>
      </c>
    </row>
    <row r="205" ht="15.0" customHeight="1">
      <c r="AA205" s="119">
        <v>41401.0</v>
      </c>
      <c r="AB205" s="120">
        <v>3.0</v>
      </c>
      <c r="AC205" s="53" t="s">
        <v>176</v>
      </c>
      <c r="AD205" s="53" t="s">
        <v>476</v>
      </c>
      <c r="AE205" s="53" t="s">
        <v>475</v>
      </c>
      <c r="AF205" s="53" t="s">
        <v>140</v>
      </c>
      <c r="AG205" s="7">
        <v>1.0</v>
      </c>
      <c r="AH205" s="122">
        <v>89.98</v>
      </c>
    </row>
    <row r="206" ht="15.0" customHeight="1">
      <c r="AA206" s="119">
        <v>41402.0</v>
      </c>
      <c r="AB206" s="120">
        <v>4.0</v>
      </c>
      <c r="AC206" s="53" t="s">
        <v>174</v>
      </c>
      <c r="AD206" s="53" t="s">
        <v>115</v>
      </c>
      <c r="AE206" s="53" t="s">
        <v>470</v>
      </c>
      <c r="AF206" s="53" t="s">
        <v>140</v>
      </c>
      <c r="AG206" s="7">
        <v>3.0</v>
      </c>
      <c r="AH206" s="122">
        <v>102.07</v>
      </c>
    </row>
    <row r="207" ht="15.0" customHeight="1">
      <c r="AA207" s="119">
        <v>41402.0</v>
      </c>
      <c r="AB207" s="120">
        <v>4.0</v>
      </c>
      <c r="AC207" s="53" t="s">
        <v>178</v>
      </c>
      <c r="AD207" s="53" t="s">
        <v>474</v>
      </c>
      <c r="AE207" s="53" t="s">
        <v>470</v>
      </c>
      <c r="AF207" s="53" t="s">
        <v>140</v>
      </c>
      <c r="AG207" s="7">
        <v>4.0</v>
      </c>
      <c r="AH207" s="122">
        <v>199.83</v>
      </c>
    </row>
    <row r="208" ht="15.0" customHeight="1">
      <c r="AA208" s="119">
        <v>41402.0</v>
      </c>
      <c r="AB208" s="120">
        <v>4.0</v>
      </c>
      <c r="AC208" s="53" t="s">
        <v>176</v>
      </c>
      <c r="AD208" s="53" t="s">
        <v>474</v>
      </c>
      <c r="AE208" s="53" t="s">
        <v>475</v>
      </c>
      <c r="AF208" s="53" t="s">
        <v>138</v>
      </c>
      <c r="AG208" s="7">
        <v>3.0</v>
      </c>
      <c r="AH208" s="122">
        <v>134.21</v>
      </c>
    </row>
    <row r="209" ht="15.0" customHeight="1">
      <c r="AA209" s="119">
        <v>41402.0</v>
      </c>
      <c r="AB209" s="120">
        <v>4.0</v>
      </c>
      <c r="AC209" s="53" t="s">
        <v>176</v>
      </c>
      <c r="AD209" s="53" t="s">
        <v>474</v>
      </c>
      <c r="AE209" s="53" t="s">
        <v>471</v>
      </c>
      <c r="AF209" s="53" t="s">
        <v>138</v>
      </c>
      <c r="AG209" s="7">
        <v>4.0</v>
      </c>
      <c r="AH209" s="122">
        <v>188.41</v>
      </c>
    </row>
    <row r="210" ht="15.0" customHeight="1">
      <c r="AA210" s="119">
        <v>41402.0</v>
      </c>
      <c r="AB210" s="120">
        <v>4.0</v>
      </c>
      <c r="AC210" s="53" t="s">
        <v>176</v>
      </c>
      <c r="AD210" s="53" t="s">
        <v>115</v>
      </c>
      <c r="AE210" s="53" t="s">
        <v>470</v>
      </c>
      <c r="AF210" s="53" t="s">
        <v>138</v>
      </c>
      <c r="AG210" s="7">
        <v>4.0</v>
      </c>
      <c r="AH210" s="122">
        <v>102.72</v>
      </c>
    </row>
    <row r="211" ht="15.0" customHeight="1">
      <c r="AA211" s="119">
        <v>41402.0</v>
      </c>
      <c r="AB211" s="120">
        <v>4.0</v>
      </c>
      <c r="AC211" s="53" t="s">
        <v>176</v>
      </c>
      <c r="AD211" s="53" t="s">
        <v>115</v>
      </c>
      <c r="AE211" s="53" t="s">
        <v>471</v>
      </c>
      <c r="AF211" s="53" t="s">
        <v>138</v>
      </c>
      <c r="AG211" s="7">
        <v>2.0</v>
      </c>
      <c r="AH211" s="122">
        <v>85.63</v>
      </c>
    </row>
    <row r="212" ht="15.0" customHeight="1">
      <c r="AA212" s="119">
        <v>41403.0</v>
      </c>
      <c r="AB212" s="120">
        <v>5.0</v>
      </c>
      <c r="AC212" s="53" t="s">
        <v>174</v>
      </c>
      <c r="AD212" s="53" t="s">
        <v>115</v>
      </c>
      <c r="AE212" s="53" t="s">
        <v>475</v>
      </c>
      <c r="AF212" s="53" t="s">
        <v>138</v>
      </c>
      <c r="AG212" s="7">
        <v>4.0</v>
      </c>
      <c r="AH212" s="122">
        <v>206.87</v>
      </c>
    </row>
    <row r="213" ht="15.0" customHeight="1">
      <c r="AA213" s="119">
        <v>41403.0</v>
      </c>
      <c r="AB213" s="120">
        <v>5.0</v>
      </c>
      <c r="AC213" s="53" t="s">
        <v>178</v>
      </c>
      <c r="AD213" s="53" t="s">
        <v>474</v>
      </c>
      <c r="AE213" s="53" t="s">
        <v>471</v>
      </c>
      <c r="AF213" s="53" t="s">
        <v>140</v>
      </c>
      <c r="AG213" s="7">
        <v>2.0</v>
      </c>
      <c r="AH213" s="122">
        <v>141.22</v>
      </c>
    </row>
    <row r="214" ht="15.0" customHeight="1">
      <c r="AA214" s="119">
        <v>41403.0</v>
      </c>
      <c r="AB214" s="120">
        <v>5.0</v>
      </c>
      <c r="AC214" s="53" t="s">
        <v>176</v>
      </c>
      <c r="AD214" s="53" t="s">
        <v>115</v>
      </c>
      <c r="AE214" s="53" t="s">
        <v>470</v>
      </c>
      <c r="AF214" s="53" t="s">
        <v>138</v>
      </c>
      <c r="AG214" s="7">
        <v>10.0</v>
      </c>
      <c r="AH214" s="122">
        <v>463.4</v>
      </c>
    </row>
    <row r="215" ht="15.0" customHeight="1">
      <c r="AA215" s="119">
        <v>41403.0</v>
      </c>
      <c r="AB215" s="120">
        <v>5.0</v>
      </c>
      <c r="AC215" s="53" t="s">
        <v>176</v>
      </c>
      <c r="AD215" s="53" t="s">
        <v>474</v>
      </c>
      <c r="AE215" s="53" t="s">
        <v>471</v>
      </c>
      <c r="AF215" s="53" t="s">
        <v>140</v>
      </c>
      <c r="AG215" s="7">
        <v>5.0</v>
      </c>
      <c r="AH215" s="122">
        <v>166.54</v>
      </c>
    </row>
    <row r="216" ht="15.0" customHeight="1">
      <c r="AA216" s="119">
        <v>41404.0</v>
      </c>
      <c r="AB216" s="120">
        <v>6.0</v>
      </c>
      <c r="AC216" s="53" t="s">
        <v>174</v>
      </c>
      <c r="AD216" s="53" t="s">
        <v>476</v>
      </c>
      <c r="AE216" s="53" t="s">
        <v>471</v>
      </c>
      <c r="AF216" s="53" t="s">
        <v>140</v>
      </c>
      <c r="AG216" s="7">
        <v>6.0</v>
      </c>
      <c r="AH216" s="122">
        <v>260.62</v>
      </c>
    </row>
    <row r="217" ht="15.0" customHeight="1">
      <c r="AA217" s="119">
        <v>41404.0</v>
      </c>
      <c r="AB217" s="120">
        <v>6.0</v>
      </c>
      <c r="AC217" s="53" t="s">
        <v>178</v>
      </c>
      <c r="AD217" s="53" t="s">
        <v>476</v>
      </c>
      <c r="AE217" s="53" t="s">
        <v>470</v>
      </c>
      <c r="AF217" s="53" t="s">
        <v>140</v>
      </c>
      <c r="AG217" s="7">
        <v>1.0</v>
      </c>
      <c r="AH217" s="122">
        <v>79.16</v>
      </c>
    </row>
    <row r="218" ht="15.0" customHeight="1">
      <c r="AA218" s="119">
        <v>41405.0</v>
      </c>
      <c r="AB218" s="120">
        <v>7.0</v>
      </c>
      <c r="AC218" s="53" t="s">
        <v>178</v>
      </c>
      <c r="AD218" s="53" t="s">
        <v>115</v>
      </c>
      <c r="AE218" s="121" t="s">
        <v>471</v>
      </c>
      <c r="AF218" s="53" t="s">
        <v>140</v>
      </c>
      <c r="AG218" s="7">
        <v>6.0</v>
      </c>
      <c r="AH218" s="122">
        <v>320.4</v>
      </c>
    </row>
    <row r="219" ht="15.0" customHeight="1">
      <c r="AA219" s="119">
        <v>41405.0</v>
      </c>
      <c r="AB219" s="120">
        <v>7.0</v>
      </c>
      <c r="AC219" s="53" t="s">
        <v>176</v>
      </c>
      <c r="AD219" s="53" t="s">
        <v>476</v>
      </c>
      <c r="AE219" s="53" t="s">
        <v>475</v>
      </c>
      <c r="AF219" s="53" t="s">
        <v>138</v>
      </c>
      <c r="AG219" s="7">
        <v>2.0</v>
      </c>
      <c r="AH219" s="122">
        <v>79.01</v>
      </c>
    </row>
    <row r="220" ht="15.0" customHeight="1">
      <c r="AA220" s="119">
        <v>41406.0</v>
      </c>
      <c r="AB220" s="120">
        <v>1.0</v>
      </c>
      <c r="AC220" s="53" t="s">
        <v>174</v>
      </c>
      <c r="AD220" s="53" t="s">
        <v>115</v>
      </c>
      <c r="AE220" s="121" t="s">
        <v>471</v>
      </c>
      <c r="AF220" s="53" t="s">
        <v>140</v>
      </c>
      <c r="AG220" s="7">
        <v>2.0</v>
      </c>
      <c r="AH220" s="122">
        <v>126.22</v>
      </c>
    </row>
    <row r="221" ht="15.0" customHeight="1">
      <c r="AA221" s="119">
        <v>41406.0</v>
      </c>
      <c r="AB221" s="120">
        <v>1.0</v>
      </c>
      <c r="AC221" s="53" t="s">
        <v>176</v>
      </c>
      <c r="AD221" s="53" t="s">
        <v>472</v>
      </c>
      <c r="AE221" s="53" t="s">
        <v>470</v>
      </c>
      <c r="AF221" s="53" t="s">
        <v>138</v>
      </c>
      <c r="AG221" s="7">
        <v>5.0</v>
      </c>
      <c r="AH221" s="122">
        <v>263.45</v>
      </c>
    </row>
    <row r="222" ht="15.0" customHeight="1">
      <c r="AA222" s="119">
        <v>41407.0</v>
      </c>
      <c r="AB222" s="120">
        <v>2.0</v>
      </c>
      <c r="AC222" s="53" t="s">
        <v>174</v>
      </c>
      <c r="AD222" s="53" t="s">
        <v>474</v>
      </c>
      <c r="AE222" s="53" t="s">
        <v>475</v>
      </c>
      <c r="AF222" s="53" t="s">
        <v>138</v>
      </c>
      <c r="AG222" s="7">
        <v>3.0</v>
      </c>
      <c r="AH222" s="122">
        <v>135.86</v>
      </c>
    </row>
    <row r="223" ht="15.0" customHeight="1">
      <c r="AA223" s="119">
        <v>41407.0</v>
      </c>
      <c r="AB223" s="120">
        <v>2.0</v>
      </c>
      <c r="AC223" s="53" t="s">
        <v>178</v>
      </c>
      <c r="AD223" s="53" t="s">
        <v>115</v>
      </c>
      <c r="AE223" s="121" t="s">
        <v>470</v>
      </c>
      <c r="AF223" s="53" t="s">
        <v>138</v>
      </c>
      <c r="AG223" s="7">
        <v>1.0</v>
      </c>
      <c r="AH223" s="122">
        <v>98.74</v>
      </c>
    </row>
    <row r="224" ht="15.0" customHeight="1">
      <c r="AA224" s="119">
        <v>41407.0</v>
      </c>
      <c r="AB224" s="120">
        <v>2.0</v>
      </c>
      <c r="AC224" s="53" t="s">
        <v>176</v>
      </c>
      <c r="AD224" s="53" t="s">
        <v>474</v>
      </c>
      <c r="AE224" s="121" t="s">
        <v>471</v>
      </c>
      <c r="AF224" s="53" t="s">
        <v>140</v>
      </c>
      <c r="AG224" s="7">
        <v>1.0</v>
      </c>
      <c r="AH224" s="122">
        <v>101.05</v>
      </c>
    </row>
    <row r="225" ht="15.0" customHeight="1">
      <c r="AA225" s="119">
        <v>41407.0</v>
      </c>
      <c r="AB225" s="120">
        <v>2.0</v>
      </c>
      <c r="AC225" s="53" t="s">
        <v>176</v>
      </c>
      <c r="AD225" s="53" t="s">
        <v>472</v>
      </c>
      <c r="AE225" s="121" t="s">
        <v>475</v>
      </c>
      <c r="AF225" s="53" t="s">
        <v>138</v>
      </c>
      <c r="AG225" s="7">
        <v>7.0</v>
      </c>
      <c r="AH225" s="122">
        <v>361.6</v>
      </c>
    </row>
    <row r="226" ht="15.0" customHeight="1">
      <c r="AA226" s="119">
        <v>41408.0</v>
      </c>
      <c r="AB226" s="120">
        <v>3.0</v>
      </c>
      <c r="AC226" s="53" t="s">
        <v>176</v>
      </c>
      <c r="AD226" s="53" t="s">
        <v>472</v>
      </c>
      <c r="AE226" s="53" t="s">
        <v>470</v>
      </c>
      <c r="AF226" s="53" t="s">
        <v>140</v>
      </c>
      <c r="AG226" s="7">
        <v>3.0</v>
      </c>
      <c r="AH226" s="122">
        <v>120.56</v>
      </c>
    </row>
    <row r="227" ht="15.0" customHeight="1">
      <c r="AA227" s="119">
        <v>41409.0</v>
      </c>
      <c r="AB227" s="120">
        <v>4.0</v>
      </c>
      <c r="AC227" s="53" t="s">
        <v>174</v>
      </c>
      <c r="AD227" s="53" t="s">
        <v>115</v>
      </c>
      <c r="AE227" s="53" t="s">
        <v>471</v>
      </c>
      <c r="AF227" s="53" t="s">
        <v>140</v>
      </c>
      <c r="AG227" s="7">
        <v>1.0</v>
      </c>
      <c r="AH227" s="122">
        <v>52.68</v>
      </c>
    </row>
    <row r="228" ht="15.0" customHeight="1">
      <c r="AA228" s="119">
        <v>41409.0</v>
      </c>
      <c r="AB228" s="120">
        <v>4.0</v>
      </c>
      <c r="AC228" s="53" t="s">
        <v>174</v>
      </c>
      <c r="AD228" s="53" t="s">
        <v>472</v>
      </c>
      <c r="AE228" s="53" t="s">
        <v>470</v>
      </c>
      <c r="AF228" s="53" t="s">
        <v>140</v>
      </c>
      <c r="AG228" s="7">
        <v>3.0</v>
      </c>
      <c r="AH228" s="122">
        <v>99.51</v>
      </c>
    </row>
    <row r="229" ht="15.0" customHeight="1">
      <c r="AA229" s="119">
        <v>41409.0</v>
      </c>
      <c r="AB229" s="120">
        <v>4.0</v>
      </c>
      <c r="AC229" s="53" t="s">
        <v>178</v>
      </c>
      <c r="AD229" s="53" t="s">
        <v>474</v>
      </c>
      <c r="AE229" s="53" t="s">
        <v>470</v>
      </c>
      <c r="AF229" s="53" t="s">
        <v>140</v>
      </c>
      <c r="AG229" s="7">
        <v>1.0</v>
      </c>
      <c r="AH229" s="122">
        <v>85.29</v>
      </c>
    </row>
    <row r="230" ht="15.0" customHeight="1">
      <c r="AA230" s="119">
        <v>41409.0</v>
      </c>
      <c r="AB230" s="120">
        <v>4.0</v>
      </c>
      <c r="AC230" s="53" t="s">
        <v>178</v>
      </c>
      <c r="AD230" s="53" t="s">
        <v>472</v>
      </c>
      <c r="AE230" s="53" t="s">
        <v>471</v>
      </c>
      <c r="AF230" s="53" t="s">
        <v>140</v>
      </c>
      <c r="AG230" s="7">
        <v>3.0</v>
      </c>
      <c r="AH230" s="122">
        <v>143.59</v>
      </c>
    </row>
    <row r="231" ht="15.0" customHeight="1">
      <c r="AA231" s="119">
        <v>41409.0</v>
      </c>
      <c r="AB231" s="120">
        <v>4.0</v>
      </c>
      <c r="AC231" s="53" t="s">
        <v>178</v>
      </c>
      <c r="AD231" s="53" t="s">
        <v>474</v>
      </c>
      <c r="AE231" s="121" t="s">
        <v>471</v>
      </c>
      <c r="AF231" s="53" t="s">
        <v>140</v>
      </c>
      <c r="AG231" s="7">
        <v>3.0</v>
      </c>
      <c r="AH231" s="122">
        <v>197.13</v>
      </c>
    </row>
    <row r="232" ht="15.0" customHeight="1">
      <c r="AA232" s="119">
        <v>41409.0</v>
      </c>
      <c r="AB232" s="120">
        <v>4.0</v>
      </c>
      <c r="AC232" s="53" t="s">
        <v>178</v>
      </c>
      <c r="AD232" s="53" t="s">
        <v>474</v>
      </c>
      <c r="AE232" s="53" t="s">
        <v>470</v>
      </c>
      <c r="AF232" s="53" t="s">
        <v>140</v>
      </c>
      <c r="AG232" s="7">
        <v>3.0</v>
      </c>
      <c r="AH232" s="122">
        <v>190.74</v>
      </c>
    </row>
    <row r="233" ht="15.0" customHeight="1">
      <c r="AA233" s="119">
        <v>41409.0</v>
      </c>
      <c r="AB233" s="120">
        <v>4.0</v>
      </c>
      <c r="AC233" s="53" t="s">
        <v>176</v>
      </c>
      <c r="AD233" s="53" t="s">
        <v>115</v>
      </c>
      <c r="AE233" s="53" t="s">
        <v>470</v>
      </c>
      <c r="AF233" s="53" t="s">
        <v>138</v>
      </c>
      <c r="AG233" s="7">
        <v>3.0</v>
      </c>
      <c r="AH233" s="122">
        <v>111.44</v>
      </c>
    </row>
    <row r="234" ht="15.0" customHeight="1">
      <c r="AA234" s="119">
        <v>41410.0</v>
      </c>
      <c r="AB234" s="120">
        <v>5.0</v>
      </c>
      <c r="AC234" s="53" t="s">
        <v>174</v>
      </c>
      <c r="AD234" s="53" t="s">
        <v>115</v>
      </c>
      <c r="AE234" s="53" t="s">
        <v>470</v>
      </c>
      <c r="AF234" s="53" t="s">
        <v>138</v>
      </c>
      <c r="AG234" s="7">
        <v>3.0</v>
      </c>
      <c r="AH234" s="122">
        <v>153.39</v>
      </c>
    </row>
    <row r="235" ht="15.0" customHeight="1">
      <c r="AA235" s="119">
        <v>41410.0</v>
      </c>
      <c r="AB235" s="120">
        <v>5.0</v>
      </c>
      <c r="AC235" s="53" t="s">
        <v>178</v>
      </c>
      <c r="AD235" s="53" t="s">
        <v>476</v>
      </c>
      <c r="AE235" s="53" t="s">
        <v>471</v>
      </c>
      <c r="AF235" s="53" t="s">
        <v>140</v>
      </c>
      <c r="AG235" s="7">
        <v>2.0</v>
      </c>
      <c r="AH235" s="122">
        <v>65.4</v>
      </c>
    </row>
    <row r="236" ht="15.0" customHeight="1">
      <c r="AA236" s="119">
        <v>41410.0</v>
      </c>
      <c r="AB236" s="120">
        <v>5.0</v>
      </c>
      <c r="AC236" s="53" t="s">
        <v>176</v>
      </c>
      <c r="AD236" s="53" t="s">
        <v>472</v>
      </c>
      <c r="AE236" s="121" t="s">
        <v>471</v>
      </c>
      <c r="AF236" s="53" t="s">
        <v>140</v>
      </c>
      <c r="AG236" s="7">
        <v>9.0</v>
      </c>
      <c r="AH236" s="122">
        <v>448.2</v>
      </c>
    </row>
    <row r="237" ht="15.0" customHeight="1">
      <c r="AA237" s="119">
        <v>41410.0</v>
      </c>
      <c r="AB237" s="120">
        <v>5.0</v>
      </c>
      <c r="AC237" s="53" t="s">
        <v>176</v>
      </c>
      <c r="AD237" s="53" t="s">
        <v>474</v>
      </c>
      <c r="AE237" s="121" t="s">
        <v>471</v>
      </c>
      <c r="AF237" s="53" t="s">
        <v>138</v>
      </c>
      <c r="AG237" s="7">
        <v>2.0</v>
      </c>
      <c r="AH237" s="122">
        <v>123.19</v>
      </c>
    </row>
    <row r="238" ht="15.0" customHeight="1">
      <c r="AA238" s="119">
        <v>41411.0</v>
      </c>
      <c r="AB238" s="120">
        <v>6.0</v>
      </c>
      <c r="AC238" s="53" t="s">
        <v>174</v>
      </c>
      <c r="AD238" s="53" t="s">
        <v>474</v>
      </c>
      <c r="AE238" s="121" t="s">
        <v>471</v>
      </c>
      <c r="AF238" s="53" t="s">
        <v>140</v>
      </c>
      <c r="AG238" s="7">
        <v>5.0</v>
      </c>
      <c r="AH238" s="122">
        <v>210.28</v>
      </c>
    </row>
    <row r="239" ht="15.0" customHeight="1">
      <c r="AA239" s="119">
        <v>41411.0</v>
      </c>
      <c r="AB239" s="120">
        <v>6.0</v>
      </c>
      <c r="AC239" s="53" t="s">
        <v>174</v>
      </c>
      <c r="AD239" s="53" t="s">
        <v>472</v>
      </c>
      <c r="AE239" s="53" t="s">
        <v>471</v>
      </c>
      <c r="AF239" s="53" t="s">
        <v>140</v>
      </c>
      <c r="AG239" s="7">
        <v>7.0</v>
      </c>
      <c r="AH239" s="122">
        <v>349.46</v>
      </c>
    </row>
    <row r="240" ht="15.0" customHeight="1">
      <c r="AA240" s="119">
        <v>41411.0</v>
      </c>
      <c r="AB240" s="120">
        <v>6.0</v>
      </c>
      <c r="AC240" s="53" t="s">
        <v>176</v>
      </c>
      <c r="AD240" s="53" t="s">
        <v>474</v>
      </c>
      <c r="AE240" s="121" t="s">
        <v>470</v>
      </c>
      <c r="AF240" s="53" t="s">
        <v>138</v>
      </c>
      <c r="AG240" s="7">
        <v>4.0</v>
      </c>
      <c r="AH240" s="122">
        <v>290.63</v>
      </c>
    </row>
    <row r="241" ht="15.0" customHeight="1">
      <c r="AA241" s="119">
        <v>41411.0</v>
      </c>
      <c r="AB241" s="120">
        <v>6.0</v>
      </c>
      <c r="AC241" s="53" t="s">
        <v>176</v>
      </c>
      <c r="AD241" s="53" t="s">
        <v>476</v>
      </c>
      <c r="AE241" s="53" t="s">
        <v>471</v>
      </c>
      <c r="AF241" s="53" t="s">
        <v>140</v>
      </c>
      <c r="AG241" s="7">
        <v>3.0</v>
      </c>
      <c r="AH241" s="122">
        <v>103.03</v>
      </c>
    </row>
    <row r="242" ht="15.0" customHeight="1">
      <c r="AA242" s="119">
        <v>41412.0</v>
      </c>
      <c r="AB242" s="120">
        <v>7.0</v>
      </c>
      <c r="AC242" s="53" t="s">
        <v>174</v>
      </c>
      <c r="AD242" s="53" t="s">
        <v>474</v>
      </c>
      <c r="AE242" s="53" t="s">
        <v>471</v>
      </c>
      <c r="AF242" s="53" t="s">
        <v>138</v>
      </c>
      <c r="AG242" s="7">
        <v>2.0</v>
      </c>
      <c r="AH242" s="122">
        <v>112.54</v>
      </c>
    </row>
    <row r="243" ht="15.0" customHeight="1">
      <c r="AA243" s="119">
        <v>41412.0</v>
      </c>
      <c r="AB243" s="120">
        <v>7.0</v>
      </c>
      <c r="AC243" s="53" t="s">
        <v>178</v>
      </c>
      <c r="AD243" s="53" t="s">
        <v>476</v>
      </c>
      <c r="AE243" s="121" t="s">
        <v>470</v>
      </c>
      <c r="AF243" s="53" t="s">
        <v>138</v>
      </c>
      <c r="AG243" s="7">
        <v>8.0</v>
      </c>
      <c r="AH243" s="122">
        <v>399.36</v>
      </c>
    </row>
    <row r="244" ht="15.0" customHeight="1">
      <c r="AA244" s="119">
        <v>41412.0</v>
      </c>
      <c r="AB244" s="120">
        <v>7.0</v>
      </c>
      <c r="AC244" s="53" t="s">
        <v>176</v>
      </c>
      <c r="AD244" s="53" t="s">
        <v>474</v>
      </c>
      <c r="AE244" s="53" t="s">
        <v>470</v>
      </c>
      <c r="AF244" s="53" t="s">
        <v>138</v>
      </c>
      <c r="AG244" s="7">
        <v>2.0</v>
      </c>
      <c r="AH244" s="122">
        <v>68.18</v>
      </c>
    </row>
    <row r="245" ht="15.0" customHeight="1">
      <c r="AA245" s="119">
        <v>41413.0</v>
      </c>
      <c r="AB245" s="120">
        <v>1.0</v>
      </c>
      <c r="AC245" s="53" t="s">
        <v>174</v>
      </c>
      <c r="AD245" s="53" t="s">
        <v>476</v>
      </c>
      <c r="AE245" s="53" t="s">
        <v>471</v>
      </c>
      <c r="AF245" s="53" t="s">
        <v>138</v>
      </c>
      <c r="AG245" s="7">
        <v>3.0</v>
      </c>
      <c r="AH245" s="122">
        <v>146.58</v>
      </c>
    </row>
    <row r="246" ht="15.0" customHeight="1">
      <c r="AA246" s="119">
        <v>41413.0</v>
      </c>
      <c r="AB246" s="120">
        <v>1.0</v>
      </c>
      <c r="AC246" s="53" t="s">
        <v>174</v>
      </c>
      <c r="AD246" s="53" t="s">
        <v>476</v>
      </c>
      <c r="AE246" s="121" t="s">
        <v>475</v>
      </c>
      <c r="AF246" s="53" t="s">
        <v>140</v>
      </c>
      <c r="AG246" s="7">
        <v>6.0</v>
      </c>
      <c r="AH246" s="122">
        <v>309.5</v>
      </c>
    </row>
    <row r="247" ht="15.0" customHeight="1">
      <c r="AA247" s="119">
        <v>41413.0</v>
      </c>
      <c r="AB247" s="120">
        <v>1.0</v>
      </c>
      <c r="AC247" s="53" t="s">
        <v>174</v>
      </c>
      <c r="AD247" s="53" t="s">
        <v>115</v>
      </c>
      <c r="AE247" s="53" t="s">
        <v>471</v>
      </c>
      <c r="AF247" s="53" t="s">
        <v>138</v>
      </c>
      <c r="AG247" s="7">
        <v>5.0</v>
      </c>
      <c r="AH247" s="122">
        <v>177.96</v>
      </c>
    </row>
    <row r="248" ht="15.0" customHeight="1">
      <c r="AA248" s="119">
        <v>41413.0</v>
      </c>
      <c r="AB248" s="120">
        <v>1.0</v>
      </c>
      <c r="AC248" s="53" t="s">
        <v>174</v>
      </c>
      <c r="AD248" s="53" t="s">
        <v>474</v>
      </c>
      <c r="AE248" s="121" t="s">
        <v>471</v>
      </c>
      <c r="AF248" s="53" t="s">
        <v>138</v>
      </c>
      <c r="AG248" s="7">
        <v>2.0</v>
      </c>
      <c r="AH248" s="122">
        <v>119.46</v>
      </c>
    </row>
    <row r="249" ht="15.0" customHeight="1">
      <c r="AA249" s="119">
        <v>41413.0</v>
      </c>
      <c r="AB249" s="120">
        <v>1.0</v>
      </c>
      <c r="AC249" s="53" t="s">
        <v>178</v>
      </c>
      <c r="AD249" s="53" t="s">
        <v>115</v>
      </c>
      <c r="AE249" s="53" t="s">
        <v>475</v>
      </c>
      <c r="AF249" s="53" t="s">
        <v>140</v>
      </c>
      <c r="AG249" s="7">
        <v>3.0</v>
      </c>
      <c r="AH249" s="122">
        <v>119.66</v>
      </c>
    </row>
    <row r="250" ht="15.0" customHeight="1">
      <c r="AA250" s="119">
        <v>41413.0</v>
      </c>
      <c r="AB250" s="120">
        <v>1.0</v>
      </c>
      <c r="AC250" s="53" t="s">
        <v>178</v>
      </c>
      <c r="AD250" s="53" t="s">
        <v>476</v>
      </c>
      <c r="AE250" s="53" t="s">
        <v>475</v>
      </c>
      <c r="AF250" s="53" t="s">
        <v>140</v>
      </c>
      <c r="AG250" s="7">
        <v>4.0</v>
      </c>
      <c r="AH250" s="122">
        <v>168.87</v>
      </c>
    </row>
    <row r="251" ht="15.0" customHeight="1">
      <c r="AA251" s="119">
        <v>41413.0</v>
      </c>
      <c r="AB251" s="120">
        <v>1.0</v>
      </c>
      <c r="AC251" s="53" t="s">
        <v>178</v>
      </c>
      <c r="AD251" s="53" t="s">
        <v>474</v>
      </c>
      <c r="AE251" s="53" t="s">
        <v>475</v>
      </c>
      <c r="AF251" s="53" t="s">
        <v>140</v>
      </c>
      <c r="AG251" s="7">
        <v>4.0</v>
      </c>
      <c r="AH251" s="122">
        <v>192.39</v>
      </c>
    </row>
    <row r="252" ht="15.0" customHeight="1">
      <c r="AA252" s="119">
        <v>41413.0</v>
      </c>
      <c r="AB252" s="120">
        <v>1.0</v>
      </c>
      <c r="AC252" s="53" t="s">
        <v>178</v>
      </c>
      <c r="AD252" s="53" t="s">
        <v>474</v>
      </c>
      <c r="AE252" s="53" t="s">
        <v>470</v>
      </c>
      <c r="AF252" s="53" t="s">
        <v>140</v>
      </c>
      <c r="AG252" s="7">
        <v>2.0</v>
      </c>
      <c r="AH252" s="122">
        <v>101.73</v>
      </c>
    </row>
    <row r="253" ht="15.0" customHeight="1">
      <c r="AA253" s="119">
        <v>41413.0</v>
      </c>
      <c r="AB253" s="120">
        <v>1.0</v>
      </c>
      <c r="AC253" s="53" t="s">
        <v>178</v>
      </c>
      <c r="AD253" s="53" t="s">
        <v>472</v>
      </c>
      <c r="AE253" s="53" t="s">
        <v>471</v>
      </c>
      <c r="AF253" s="53" t="s">
        <v>138</v>
      </c>
      <c r="AG253" s="7">
        <v>2.0</v>
      </c>
      <c r="AH253" s="122">
        <v>74.94</v>
      </c>
    </row>
    <row r="254" ht="15.0" customHeight="1">
      <c r="AA254" s="119">
        <v>41413.0</v>
      </c>
      <c r="AB254" s="120">
        <v>1.0</v>
      </c>
      <c r="AC254" s="53" t="s">
        <v>176</v>
      </c>
      <c r="AD254" s="53" t="s">
        <v>476</v>
      </c>
      <c r="AE254" s="53" t="s">
        <v>475</v>
      </c>
      <c r="AF254" s="53" t="s">
        <v>140</v>
      </c>
      <c r="AG254" s="7">
        <v>8.0</v>
      </c>
      <c r="AH254" s="122">
        <v>291.3</v>
      </c>
    </row>
    <row r="255" ht="15.0" customHeight="1">
      <c r="AA255" s="119">
        <v>41414.0</v>
      </c>
      <c r="AB255" s="120">
        <v>2.0</v>
      </c>
      <c r="AC255" s="53" t="s">
        <v>178</v>
      </c>
      <c r="AD255" s="53" t="s">
        <v>115</v>
      </c>
      <c r="AE255" s="121" t="s">
        <v>475</v>
      </c>
      <c r="AF255" s="53" t="s">
        <v>140</v>
      </c>
      <c r="AG255" s="7">
        <v>3.0</v>
      </c>
      <c r="AH255" s="122">
        <v>161.0</v>
      </c>
    </row>
    <row r="256" ht="15.0" customHeight="1">
      <c r="AA256" s="119">
        <v>41415.0</v>
      </c>
      <c r="AB256" s="120">
        <v>3.0</v>
      </c>
      <c r="AC256" s="53" t="s">
        <v>178</v>
      </c>
      <c r="AD256" s="53" t="s">
        <v>115</v>
      </c>
      <c r="AE256" s="53" t="s">
        <v>470</v>
      </c>
      <c r="AF256" s="53" t="s">
        <v>140</v>
      </c>
      <c r="AG256" s="7">
        <v>3.0</v>
      </c>
      <c r="AH256" s="122">
        <v>116.01</v>
      </c>
    </row>
    <row r="257" ht="15.0" customHeight="1">
      <c r="AA257" s="119">
        <v>41415.0</v>
      </c>
      <c r="AB257" s="120">
        <v>3.0</v>
      </c>
      <c r="AC257" s="53" t="s">
        <v>178</v>
      </c>
      <c r="AD257" s="53" t="s">
        <v>115</v>
      </c>
      <c r="AE257" s="53" t="s">
        <v>470</v>
      </c>
      <c r="AF257" s="53" t="s">
        <v>138</v>
      </c>
      <c r="AG257" s="7">
        <v>2.0</v>
      </c>
      <c r="AH257" s="122">
        <v>74.39</v>
      </c>
    </row>
    <row r="258" ht="15.0" customHeight="1">
      <c r="AA258" s="119">
        <v>41415.0</v>
      </c>
      <c r="AB258" s="120">
        <v>3.0</v>
      </c>
      <c r="AC258" s="53" t="s">
        <v>176</v>
      </c>
      <c r="AD258" s="53" t="s">
        <v>472</v>
      </c>
      <c r="AE258" s="53" t="s">
        <v>470</v>
      </c>
      <c r="AF258" s="53" t="s">
        <v>138</v>
      </c>
      <c r="AG258" s="7">
        <v>4.0</v>
      </c>
      <c r="AH258" s="122">
        <v>226.25</v>
      </c>
    </row>
    <row r="259" ht="15.0" customHeight="1">
      <c r="AA259" s="119">
        <v>41415.0</v>
      </c>
      <c r="AB259" s="120">
        <v>3.0</v>
      </c>
      <c r="AC259" s="53" t="s">
        <v>176</v>
      </c>
      <c r="AD259" s="53" t="s">
        <v>115</v>
      </c>
      <c r="AE259" s="53" t="s">
        <v>475</v>
      </c>
      <c r="AF259" s="53" t="s">
        <v>138</v>
      </c>
      <c r="AG259" s="7">
        <v>3.0</v>
      </c>
      <c r="AH259" s="122">
        <v>135.19</v>
      </c>
    </row>
    <row r="260" ht="15.0" customHeight="1">
      <c r="AA260" s="119">
        <v>41416.0</v>
      </c>
      <c r="AB260" s="120">
        <v>4.0</v>
      </c>
      <c r="AC260" s="53" t="s">
        <v>174</v>
      </c>
      <c r="AD260" s="53" t="s">
        <v>115</v>
      </c>
      <c r="AE260" s="53" t="s">
        <v>471</v>
      </c>
      <c r="AF260" s="53" t="s">
        <v>138</v>
      </c>
      <c r="AG260" s="7">
        <v>4.0</v>
      </c>
      <c r="AH260" s="122">
        <v>126.16</v>
      </c>
    </row>
    <row r="261" ht="15.0" customHeight="1">
      <c r="AA261" s="119">
        <v>41416.0</v>
      </c>
      <c r="AB261" s="120">
        <v>4.0</v>
      </c>
      <c r="AC261" s="53" t="s">
        <v>178</v>
      </c>
      <c r="AD261" s="53" t="s">
        <v>474</v>
      </c>
      <c r="AE261" s="53" t="s">
        <v>475</v>
      </c>
      <c r="AF261" s="53" t="s">
        <v>140</v>
      </c>
      <c r="AG261" s="7">
        <v>4.0</v>
      </c>
      <c r="AH261" s="122">
        <v>156.3</v>
      </c>
    </row>
    <row r="262" ht="15.0" customHeight="1">
      <c r="AA262" s="119">
        <v>41416.0</v>
      </c>
      <c r="AB262" s="120">
        <v>4.0</v>
      </c>
      <c r="AC262" s="53" t="s">
        <v>178</v>
      </c>
      <c r="AD262" s="53" t="s">
        <v>474</v>
      </c>
      <c r="AE262" s="121" t="s">
        <v>471</v>
      </c>
      <c r="AF262" s="53" t="s">
        <v>140</v>
      </c>
      <c r="AG262" s="7">
        <v>3.0</v>
      </c>
      <c r="AH262" s="122">
        <v>73.42</v>
      </c>
    </row>
    <row r="263" ht="15.0" customHeight="1">
      <c r="AA263" s="119">
        <v>41416.0</v>
      </c>
      <c r="AB263" s="120">
        <v>4.0</v>
      </c>
      <c r="AC263" s="53" t="s">
        <v>178</v>
      </c>
      <c r="AD263" s="53" t="s">
        <v>472</v>
      </c>
      <c r="AE263" s="53" t="s">
        <v>470</v>
      </c>
      <c r="AF263" s="53" t="s">
        <v>140</v>
      </c>
      <c r="AG263" s="7">
        <v>7.0</v>
      </c>
      <c r="AH263" s="122">
        <v>310.74</v>
      </c>
    </row>
    <row r="264" ht="15.0" customHeight="1">
      <c r="AA264" s="119">
        <v>41416.0</v>
      </c>
      <c r="AB264" s="120">
        <v>4.0</v>
      </c>
      <c r="AC264" s="53" t="s">
        <v>178</v>
      </c>
      <c r="AD264" s="53" t="s">
        <v>472</v>
      </c>
      <c r="AE264" s="121" t="s">
        <v>470</v>
      </c>
      <c r="AF264" s="53" t="s">
        <v>140</v>
      </c>
      <c r="AG264" s="7">
        <v>6.0</v>
      </c>
      <c r="AH264" s="122">
        <v>296.26</v>
      </c>
    </row>
    <row r="265" ht="15.0" customHeight="1">
      <c r="AA265" s="119">
        <v>41416.0</v>
      </c>
      <c r="AB265" s="120">
        <v>4.0</v>
      </c>
      <c r="AC265" s="53" t="s">
        <v>176</v>
      </c>
      <c r="AD265" s="53" t="s">
        <v>115</v>
      </c>
      <c r="AE265" s="53" t="s">
        <v>475</v>
      </c>
      <c r="AF265" s="53" t="s">
        <v>138</v>
      </c>
      <c r="AG265" s="7">
        <v>2.0</v>
      </c>
      <c r="AH265" s="122">
        <v>115.29</v>
      </c>
    </row>
    <row r="266" ht="15.0" customHeight="1">
      <c r="AA266" s="119">
        <v>41417.0</v>
      </c>
      <c r="AB266" s="120">
        <v>5.0</v>
      </c>
      <c r="AC266" s="53" t="s">
        <v>176</v>
      </c>
      <c r="AD266" s="53" t="s">
        <v>115</v>
      </c>
      <c r="AE266" s="53" t="s">
        <v>471</v>
      </c>
      <c r="AF266" s="53" t="s">
        <v>138</v>
      </c>
      <c r="AG266" s="7">
        <v>4.0</v>
      </c>
      <c r="AH266" s="122">
        <v>212.94</v>
      </c>
    </row>
    <row r="267" ht="15.0" customHeight="1">
      <c r="AA267" s="119">
        <v>41418.0</v>
      </c>
      <c r="AB267" s="120">
        <v>6.0</v>
      </c>
      <c r="AC267" s="53" t="s">
        <v>174</v>
      </c>
      <c r="AD267" s="53" t="s">
        <v>474</v>
      </c>
      <c r="AE267" s="53" t="s">
        <v>470</v>
      </c>
      <c r="AF267" s="53" t="s">
        <v>140</v>
      </c>
      <c r="AG267" s="7">
        <v>2.0</v>
      </c>
      <c r="AH267" s="122">
        <v>85.93</v>
      </c>
    </row>
    <row r="268" ht="15.0" customHeight="1">
      <c r="AA268" s="119">
        <v>41418.0</v>
      </c>
      <c r="AB268" s="120">
        <v>6.0</v>
      </c>
      <c r="AC268" s="53" t="s">
        <v>178</v>
      </c>
      <c r="AD268" s="53" t="s">
        <v>115</v>
      </c>
      <c r="AE268" s="53" t="s">
        <v>471</v>
      </c>
      <c r="AF268" s="53" t="s">
        <v>138</v>
      </c>
      <c r="AG268" s="7">
        <v>2.0</v>
      </c>
      <c r="AH268" s="122">
        <v>80.02</v>
      </c>
    </row>
    <row r="269" ht="15.0" customHeight="1">
      <c r="AA269" s="119">
        <v>41418.0</v>
      </c>
      <c r="AB269" s="120">
        <v>6.0</v>
      </c>
      <c r="AC269" s="53" t="s">
        <v>178</v>
      </c>
      <c r="AD269" s="53" t="s">
        <v>472</v>
      </c>
      <c r="AE269" s="121" t="s">
        <v>475</v>
      </c>
      <c r="AF269" s="53" t="s">
        <v>140</v>
      </c>
      <c r="AG269" s="7">
        <v>5.0</v>
      </c>
      <c r="AH269" s="122">
        <v>286.17</v>
      </c>
    </row>
    <row r="270" ht="15.0" customHeight="1">
      <c r="AA270" s="119">
        <v>41419.0</v>
      </c>
      <c r="AB270" s="120">
        <v>7.0</v>
      </c>
      <c r="AC270" s="53" t="s">
        <v>174</v>
      </c>
      <c r="AD270" s="53" t="s">
        <v>474</v>
      </c>
      <c r="AE270" s="53" t="s">
        <v>470</v>
      </c>
      <c r="AF270" s="53" t="s">
        <v>140</v>
      </c>
      <c r="AG270" s="7">
        <v>4.0</v>
      </c>
      <c r="AH270" s="122">
        <v>190.27</v>
      </c>
    </row>
    <row r="271" ht="15.0" customHeight="1">
      <c r="AA271" s="119">
        <v>41419.0</v>
      </c>
      <c r="AB271" s="120">
        <v>7.0</v>
      </c>
      <c r="AC271" s="53" t="s">
        <v>178</v>
      </c>
      <c r="AD271" s="53" t="s">
        <v>472</v>
      </c>
      <c r="AE271" s="53" t="s">
        <v>471</v>
      </c>
      <c r="AF271" s="53" t="s">
        <v>138</v>
      </c>
      <c r="AG271" s="7">
        <v>5.0</v>
      </c>
      <c r="AH271" s="122">
        <v>265.24</v>
      </c>
    </row>
    <row r="272" ht="15.0" customHeight="1">
      <c r="AA272" s="119">
        <v>41419.0</v>
      </c>
      <c r="AB272" s="120">
        <v>7.0</v>
      </c>
      <c r="AC272" s="53" t="s">
        <v>178</v>
      </c>
      <c r="AD272" s="53" t="s">
        <v>115</v>
      </c>
      <c r="AE272" s="121" t="s">
        <v>470</v>
      </c>
      <c r="AF272" s="53" t="s">
        <v>140</v>
      </c>
      <c r="AG272" s="7">
        <v>7.0</v>
      </c>
      <c r="AH272" s="122">
        <v>353.93</v>
      </c>
    </row>
    <row r="273" ht="15.0" customHeight="1">
      <c r="AA273" s="119">
        <v>41420.0</v>
      </c>
      <c r="AB273" s="120">
        <v>1.0</v>
      </c>
      <c r="AC273" s="53" t="s">
        <v>174</v>
      </c>
      <c r="AD273" s="53" t="s">
        <v>472</v>
      </c>
      <c r="AE273" s="53" t="s">
        <v>471</v>
      </c>
      <c r="AF273" s="53" t="s">
        <v>138</v>
      </c>
      <c r="AG273" s="7">
        <v>5.0</v>
      </c>
      <c r="AH273" s="122">
        <v>314.77</v>
      </c>
    </row>
    <row r="274" ht="15.0" customHeight="1">
      <c r="AA274" s="119">
        <v>41420.0</v>
      </c>
      <c r="AB274" s="120">
        <v>1.0</v>
      </c>
      <c r="AC274" s="53" t="s">
        <v>178</v>
      </c>
      <c r="AD274" s="53" t="s">
        <v>476</v>
      </c>
      <c r="AE274" s="121" t="s">
        <v>471</v>
      </c>
      <c r="AF274" s="53" t="s">
        <v>140</v>
      </c>
      <c r="AG274" s="7">
        <v>2.0</v>
      </c>
      <c r="AH274" s="122">
        <v>169.23</v>
      </c>
    </row>
    <row r="275" ht="15.0" customHeight="1">
      <c r="AA275" s="119">
        <v>41420.0</v>
      </c>
      <c r="AB275" s="120">
        <v>1.0</v>
      </c>
      <c r="AC275" s="53" t="s">
        <v>176</v>
      </c>
      <c r="AD275" s="53" t="s">
        <v>115</v>
      </c>
      <c r="AE275" s="53" t="s">
        <v>470</v>
      </c>
      <c r="AF275" s="53" t="s">
        <v>140</v>
      </c>
      <c r="AG275" s="7">
        <v>3.0</v>
      </c>
      <c r="AH275" s="122">
        <v>149.71</v>
      </c>
    </row>
    <row r="276" ht="15.0" customHeight="1">
      <c r="AA276" s="119">
        <v>41420.0</v>
      </c>
      <c r="AB276" s="120">
        <v>1.0</v>
      </c>
      <c r="AC276" s="53" t="s">
        <v>176</v>
      </c>
      <c r="AD276" s="53" t="s">
        <v>476</v>
      </c>
      <c r="AE276" s="53" t="s">
        <v>470</v>
      </c>
      <c r="AF276" s="53" t="s">
        <v>138</v>
      </c>
      <c r="AG276" s="7">
        <v>2.0</v>
      </c>
      <c r="AH276" s="122">
        <v>105.35</v>
      </c>
    </row>
    <row r="277" ht="15.0" customHeight="1">
      <c r="AA277" s="119">
        <v>41421.0</v>
      </c>
      <c r="AB277" s="120">
        <v>2.0</v>
      </c>
      <c r="AC277" s="53" t="s">
        <v>178</v>
      </c>
      <c r="AD277" s="53" t="s">
        <v>474</v>
      </c>
      <c r="AE277" s="53" t="s">
        <v>471</v>
      </c>
      <c r="AF277" s="53" t="s">
        <v>140</v>
      </c>
      <c r="AG277" s="7">
        <v>2.0</v>
      </c>
      <c r="AH277" s="122">
        <v>111.47</v>
      </c>
    </row>
    <row r="278" ht="15.0" customHeight="1">
      <c r="AA278" s="119">
        <v>41421.0</v>
      </c>
      <c r="AB278" s="120">
        <v>2.0</v>
      </c>
      <c r="AC278" s="53" t="s">
        <v>176</v>
      </c>
      <c r="AD278" s="53" t="s">
        <v>115</v>
      </c>
      <c r="AE278" s="53" t="s">
        <v>470</v>
      </c>
      <c r="AF278" s="53" t="s">
        <v>138</v>
      </c>
      <c r="AG278" s="7">
        <v>9.0</v>
      </c>
      <c r="AH278" s="122">
        <v>441.16</v>
      </c>
    </row>
    <row r="279" ht="15.0" customHeight="1">
      <c r="AA279" s="119">
        <v>41422.0</v>
      </c>
      <c r="AB279" s="120">
        <v>3.0</v>
      </c>
      <c r="AC279" s="53" t="s">
        <v>174</v>
      </c>
      <c r="AD279" s="53" t="s">
        <v>476</v>
      </c>
      <c r="AE279" s="53" t="s">
        <v>470</v>
      </c>
      <c r="AF279" s="53" t="s">
        <v>140</v>
      </c>
      <c r="AG279" s="7">
        <v>5.0</v>
      </c>
      <c r="AH279" s="122">
        <v>179.56</v>
      </c>
    </row>
    <row r="280" ht="15.0" customHeight="1">
      <c r="AA280" s="119">
        <v>41422.0</v>
      </c>
      <c r="AB280" s="120">
        <v>3.0</v>
      </c>
      <c r="AC280" s="53" t="s">
        <v>176</v>
      </c>
      <c r="AD280" s="53" t="s">
        <v>474</v>
      </c>
      <c r="AE280" s="53" t="s">
        <v>470</v>
      </c>
      <c r="AF280" s="53" t="s">
        <v>138</v>
      </c>
      <c r="AG280" s="7">
        <v>2.0</v>
      </c>
      <c r="AH280" s="122">
        <v>83.15</v>
      </c>
    </row>
    <row r="281" ht="15.0" customHeight="1">
      <c r="AA281" s="119">
        <v>41423.0</v>
      </c>
      <c r="AB281" s="120">
        <v>4.0</v>
      </c>
      <c r="AC281" s="53" t="s">
        <v>176</v>
      </c>
      <c r="AD281" s="53" t="s">
        <v>474</v>
      </c>
      <c r="AE281" s="53" t="s">
        <v>471</v>
      </c>
      <c r="AF281" s="53" t="s">
        <v>138</v>
      </c>
      <c r="AG281" s="7">
        <v>4.0</v>
      </c>
      <c r="AH281" s="122">
        <v>262.86</v>
      </c>
    </row>
    <row r="282" ht="15.0" customHeight="1">
      <c r="AA282" s="119">
        <v>41423.0</v>
      </c>
      <c r="AB282" s="120">
        <v>4.0</v>
      </c>
      <c r="AC282" s="53" t="s">
        <v>176</v>
      </c>
      <c r="AD282" s="53" t="s">
        <v>476</v>
      </c>
      <c r="AE282" s="53" t="s">
        <v>471</v>
      </c>
      <c r="AF282" s="53" t="s">
        <v>138</v>
      </c>
      <c r="AG282" s="7">
        <v>2.0</v>
      </c>
      <c r="AH282" s="122">
        <v>82.51</v>
      </c>
    </row>
    <row r="283" ht="15.0" customHeight="1">
      <c r="AA283" s="119">
        <v>41424.0</v>
      </c>
      <c r="AB283" s="120">
        <v>5.0</v>
      </c>
      <c r="AC283" s="53" t="s">
        <v>174</v>
      </c>
      <c r="AD283" s="53" t="s">
        <v>472</v>
      </c>
      <c r="AE283" s="121" t="s">
        <v>470</v>
      </c>
      <c r="AF283" s="53" t="s">
        <v>140</v>
      </c>
      <c r="AG283" s="7">
        <v>5.0</v>
      </c>
      <c r="AH283" s="122">
        <v>290.27</v>
      </c>
    </row>
    <row r="284" ht="15.0" customHeight="1">
      <c r="AA284" s="119">
        <v>41424.0</v>
      </c>
      <c r="AB284" s="120">
        <v>5.0</v>
      </c>
      <c r="AC284" s="53" t="s">
        <v>174</v>
      </c>
      <c r="AD284" s="53" t="s">
        <v>115</v>
      </c>
      <c r="AE284" s="121" t="s">
        <v>471</v>
      </c>
      <c r="AF284" s="53" t="s">
        <v>140</v>
      </c>
      <c r="AG284" s="7">
        <v>5.0</v>
      </c>
      <c r="AH284" s="122">
        <v>223.08</v>
      </c>
    </row>
    <row r="285" ht="15.0" customHeight="1">
      <c r="AA285" s="119">
        <v>41424.0</v>
      </c>
      <c r="AB285" s="120">
        <v>5.0</v>
      </c>
      <c r="AC285" s="53" t="s">
        <v>178</v>
      </c>
      <c r="AD285" s="53" t="s">
        <v>472</v>
      </c>
      <c r="AE285" s="53" t="s">
        <v>470</v>
      </c>
      <c r="AF285" s="53" t="s">
        <v>140</v>
      </c>
      <c r="AG285" s="7">
        <v>3.0</v>
      </c>
      <c r="AH285" s="122">
        <v>165.77</v>
      </c>
    </row>
    <row r="286" ht="15.0" customHeight="1">
      <c r="AA286" s="119">
        <v>41424.0</v>
      </c>
      <c r="AB286" s="120">
        <v>5.0</v>
      </c>
      <c r="AC286" s="53" t="s">
        <v>176</v>
      </c>
      <c r="AD286" s="53" t="s">
        <v>474</v>
      </c>
      <c r="AE286" s="53" t="s">
        <v>471</v>
      </c>
      <c r="AF286" s="53" t="s">
        <v>140</v>
      </c>
      <c r="AG286" s="7">
        <v>2.0</v>
      </c>
      <c r="AH286" s="122">
        <v>99.81</v>
      </c>
    </row>
    <row r="287" ht="15.0" customHeight="1">
      <c r="AA287" s="119">
        <v>41425.0</v>
      </c>
      <c r="AB287" s="120">
        <v>6.0</v>
      </c>
      <c r="AC287" s="53" t="s">
        <v>174</v>
      </c>
      <c r="AD287" s="53" t="s">
        <v>472</v>
      </c>
      <c r="AE287" s="53" t="s">
        <v>471</v>
      </c>
      <c r="AF287" s="53" t="s">
        <v>140</v>
      </c>
      <c r="AG287" s="7">
        <v>3.0</v>
      </c>
      <c r="AH287" s="122">
        <v>158.95</v>
      </c>
    </row>
    <row r="288" ht="15.0" customHeight="1">
      <c r="AA288" s="119">
        <v>41425.0</v>
      </c>
      <c r="AB288" s="120">
        <v>6.0</v>
      </c>
      <c r="AC288" s="53" t="s">
        <v>174</v>
      </c>
      <c r="AD288" s="53" t="s">
        <v>476</v>
      </c>
      <c r="AE288" s="53" t="s">
        <v>471</v>
      </c>
      <c r="AF288" s="53" t="s">
        <v>140</v>
      </c>
      <c r="AG288" s="7">
        <v>5.0</v>
      </c>
      <c r="AH288" s="122">
        <v>280.99</v>
      </c>
    </row>
    <row r="289" ht="15.0" customHeight="1">
      <c r="AA289" s="119">
        <v>41425.0</v>
      </c>
      <c r="AB289" s="120">
        <v>6.0</v>
      </c>
      <c r="AC289" s="53" t="s">
        <v>174</v>
      </c>
      <c r="AD289" s="53" t="s">
        <v>474</v>
      </c>
      <c r="AE289" s="53" t="s">
        <v>471</v>
      </c>
      <c r="AF289" s="53" t="s">
        <v>140</v>
      </c>
      <c r="AG289" s="7">
        <v>4.0</v>
      </c>
      <c r="AH289" s="122">
        <v>149.89</v>
      </c>
    </row>
    <row r="290" ht="15.0" customHeight="1">
      <c r="AA290" s="119">
        <v>41425.0</v>
      </c>
      <c r="AB290" s="120">
        <v>6.0</v>
      </c>
      <c r="AC290" s="53" t="s">
        <v>178</v>
      </c>
      <c r="AD290" s="53" t="s">
        <v>474</v>
      </c>
      <c r="AE290" s="53" t="s">
        <v>470</v>
      </c>
      <c r="AF290" s="53" t="s">
        <v>140</v>
      </c>
      <c r="AG290" s="7">
        <v>7.0</v>
      </c>
      <c r="AH290" s="122">
        <v>363.52</v>
      </c>
    </row>
    <row r="291" ht="15.0" customHeight="1">
      <c r="AA291" s="119">
        <v>41425.0</v>
      </c>
      <c r="AB291" s="120">
        <v>6.0</v>
      </c>
      <c r="AC291" s="53" t="s">
        <v>176</v>
      </c>
      <c r="AD291" s="53" t="s">
        <v>472</v>
      </c>
      <c r="AE291" s="53" t="s">
        <v>470</v>
      </c>
      <c r="AF291" s="53" t="s">
        <v>138</v>
      </c>
      <c r="AG291" s="7">
        <v>2.0</v>
      </c>
      <c r="AH291" s="122">
        <v>93.97</v>
      </c>
    </row>
    <row r="292" ht="15.0" customHeight="1">
      <c r="AA292" s="119">
        <v>41426.0</v>
      </c>
      <c r="AB292" s="120">
        <v>7.0</v>
      </c>
      <c r="AC292" s="53" t="s">
        <v>178</v>
      </c>
      <c r="AD292" s="53" t="s">
        <v>472</v>
      </c>
      <c r="AE292" s="121" t="s">
        <v>471</v>
      </c>
      <c r="AF292" s="53" t="s">
        <v>140</v>
      </c>
      <c r="AG292" s="7">
        <v>8.0</v>
      </c>
      <c r="AH292" s="122">
        <v>391.97</v>
      </c>
    </row>
    <row r="293" ht="15.0" customHeight="1">
      <c r="AA293" s="119">
        <v>41426.0</v>
      </c>
      <c r="AB293" s="120">
        <v>7.0</v>
      </c>
      <c r="AC293" s="53" t="s">
        <v>178</v>
      </c>
      <c r="AD293" s="53" t="s">
        <v>115</v>
      </c>
      <c r="AE293" s="121" t="s">
        <v>470</v>
      </c>
      <c r="AF293" s="53" t="s">
        <v>140</v>
      </c>
      <c r="AG293" s="7">
        <v>5.0</v>
      </c>
      <c r="AH293" s="122">
        <v>275.54</v>
      </c>
    </row>
    <row r="294" ht="15.0" customHeight="1">
      <c r="AA294" s="119">
        <v>41426.0</v>
      </c>
      <c r="AB294" s="120">
        <v>7.0</v>
      </c>
      <c r="AC294" s="53" t="s">
        <v>178</v>
      </c>
      <c r="AD294" s="53" t="s">
        <v>472</v>
      </c>
      <c r="AE294" s="53" t="s">
        <v>470</v>
      </c>
      <c r="AF294" s="53" t="s">
        <v>138</v>
      </c>
      <c r="AG294" s="7">
        <v>1.0</v>
      </c>
      <c r="AH294" s="122">
        <v>115.55</v>
      </c>
    </row>
    <row r="295" ht="15.0" customHeight="1">
      <c r="AA295" s="119">
        <v>41426.0</v>
      </c>
      <c r="AB295" s="120">
        <v>7.0</v>
      </c>
      <c r="AC295" s="53" t="s">
        <v>176</v>
      </c>
      <c r="AD295" s="53" t="s">
        <v>476</v>
      </c>
      <c r="AE295" s="53" t="s">
        <v>471</v>
      </c>
      <c r="AF295" s="53" t="s">
        <v>138</v>
      </c>
      <c r="AG295" s="7">
        <v>3.0</v>
      </c>
      <c r="AH295" s="122">
        <v>125.0</v>
      </c>
    </row>
    <row r="296" ht="15.0" customHeight="1">
      <c r="AA296" s="119">
        <v>41426.0</v>
      </c>
      <c r="AB296" s="120">
        <v>7.0</v>
      </c>
      <c r="AC296" s="53" t="s">
        <v>176</v>
      </c>
      <c r="AD296" s="53" t="s">
        <v>474</v>
      </c>
      <c r="AE296" s="53" t="s">
        <v>471</v>
      </c>
      <c r="AF296" s="53" t="s">
        <v>140</v>
      </c>
      <c r="AG296" s="7">
        <v>1.0</v>
      </c>
      <c r="AH296" s="122">
        <v>103.15</v>
      </c>
    </row>
    <row r="297" ht="15.0" customHeight="1">
      <c r="AA297" s="119">
        <v>41426.0</v>
      </c>
      <c r="AB297" s="120">
        <v>7.0</v>
      </c>
      <c r="AC297" s="53" t="s">
        <v>176</v>
      </c>
      <c r="AD297" s="53" t="s">
        <v>472</v>
      </c>
      <c r="AE297" s="53" t="s">
        <v>471</v>
      </c>
      <c r="AF297" s="53" t="s">
        <v>138</v>
      </c>
      <c r="AG297" s="7">
        <v>9.0</v>
      </c>
      <c r="AH297" s="122">
        <v>256.7</v>
      </c>
    </row>
    <row r="298" ht="15.0" customHeight="1">
      <c r="AA298" s="119">
        <v>41426.0</v>
      </c>
      <c r="AB298" s="120">
        <v>7.0</v>
      </c>
      <c r="AC298" s="53" t="s">
        <v>176</v>
      </c>
      <c r="AD298" s="53" t="s">
        <v>476</v>
      </c>
      <c r="AE298" s="53" t="s">
        <v>470</v>
      </c>
      <c r="AF298" s="53" t="s">
        <v>140</v>
      </c>
      <c r="AG298" s="7">
        <v>1.0</v>
      </c>
      <c r="AH298" s="122">
        <v>117.99</v>
      </c>
    </row>
    <row r="299" ht="15.0" customHeight="1">
      <c r="AA299" s="119">
        <v>41426.0</v>
      </c>
      <c r="AB299" s="120">
        <v>7.0</v>
      </c>
      <c r="AC299" s="53" t="s">
        <v>176</v>
      </c>
      <c r="AD299" s="53" t="s">
        <v>474</v>
      </c>
      <c r="AE299" s="53" t="s">
        <v>470</v>
      </c>
      <c r="AF299" s="53" t="s">
        <v>140</v>
      </c>
      <c r="AG299" s="7">
        <v>2.0</v>
      </c>
      <c r="AH299" s="122">
        <v>98.55</v>
      </c>
    </row>
    <row r="300" ht="15.0" customHeight="1">
      <c r="AA300" s="119">
        <v>41427.0</v>
      </c>
      <c r="AB300" s="120">
        <v>1.0</v>
      </c>
      <c r="AC300" s="53" t="s">
        <v>174</v>
      </c>
      <c r="AD300" s="53" t="s">
        <v>476</v>
      </c>
      <c r="AE300" s="53" t="s">
        <v>475</v>
      </c>
      <c r="AF300" s="53" t="s">
        <v>140</v>
      </c>
      <c r="AG300" s="7">
        <v>2.0</v>
      </c>
      <c r="AH300" s="122">
        <v>112.93</v>
      </c>
    </row>
    <row r="301" ht="15.0" customHeight="1">
      <c r="AA301" s="119">
        <v>41427.0</v>
      </c>
      <c r="AB301" s="120">
        <v>1.0</v>
      </c>
      <c r="AC301" s="53" t="s">
        <v>176</v>
      </c>
      <c r="AD301" s="53" t="s">
        <v>474</v>
      </c>
      <c r="AE301" s="53" t="s">
        <v>470</v>
      </c>
      <c r="AF301" s="53" t="s">
        <v>140</v>
      </c>
      <c r="AG301" s="7">
        <v>2.0</v>
      </c>
      <c r="AH301" s="122">
        <v>76.3</v>
      </c>
    </row>
    <row r="302" ht="15.0" customHeight="1">
      <c r="AA302" s="119">
        <v>41428.0</v>
      </c>
      <c r="AB302" s="120">
        <v>2.0</v>
      </c>
      <c r="AC302" s="53" t="s">
        <v>178</v>
      </c>
      <c r="AD302" s="53" t="s">
        <v>472</v>
      </c>
      <c r="AE302" s="53" t="s">
        <v>475</v>
      </c>
      <c r="AF302" s="53" t="s">
        <v>140</v>
      </c>
      <c r="AG302" s="7">
        <v>2.0</v>
      </c>
      <c r="AH302" s="122">
        <v>129.8</v>
      </c>
    </row>
    <row r="303" ht="15.0" customHeight="1">
      <c r="AA303" s="119">
        <v>41428.0</v>
      </c>
      <c r="AB303" s="120">
        <v>2.0</v>
      </c>
      <c r="AC303" s="53" t="s">
        <v>176</v>
      </c>
      <c r="AD303" s="53" t="s">
        <v>474</v>
      </c>
      <c r="AE303" s="53" t="s">
        <v>471</v>
      </c>
      <c r="AF303" s="53" t="s">
        <v>140</v>
      </c>
      <c r="AG303" s="7">
        <v>3.0</v>
      </c>
      <c r="AH303" s="122">
        <v>140.25</v>
      </c>
    </row>
    <row r="304" ht="15.0" customHeight="1">
      <c r="AA304" s="119">
        <v>41429.0</v>
      </c>
      <c r="AB304" s="120">
        <v>3.0</v>
      </c>
      <c r="AC304" s="53" t="s">
        <v>174</v>
      </c>
      <c r="AD304" s="53" t="s">
        <v>472</v>
      </c>
      <c r="AE304" s="121" t="s">
        <v>471</v>
      </c>
      <c r="AF304" s="53" t="s">
        <v>138</v>
      </c>
      <c r="AG304" s="7">
        <v>3.0</v>
      </c>
      <c r="AH304" s="122">
        <v>149.79</v>
      </c>
    </row>
    <row r="305" ht="15.0" customHeight="1">
      <c r="AA305" s="119">
        <v>41429.0</v>
      </c>
      <c r="AB305" s="120">
        <v>3.0</v>
      </c>
      <c r="AC305" s="53" t="s">
        <v>174</v>
      </c>
      <c r="AD305" s="53" t="s">
        <v>472</v>
      </c>
      <c r="AE305" s="53" t="s">
        <v>471</v>
      </c>
      <c r="AF305" s="53" t="s">
        <v>140</v>
      </c>
      <c r="AG305" s="7">
        <v>4.0</v>
      </c>
      <c r="AH305" s="122">
        <v>172.2</v>
      </c>
    </row>
    <row r="306" ht="15.0" customHeight="1">
      <c r="AA306" s="119">
        <v>41429.0</v>
      </c>
      <c r="AB306" s="120">
        <v>3.0</v>
      </c>
      <c r="AC306" s="53" t="s">
        <v>176</v>
      </c>
      <c r="AD306" s="53" t="s">
        <v>115</v>
      </c>
      <c r="AE306" s="121" t="s">
        <v>470</v>
      </c>
      <c r="AF306" s="53" t="s">
        <v>140</v>
      </c>
      <c r="AG306" s="7">
        <v>3.0</v>
      </c>
      <c r="AH306" s="122">
        <v>139.85</v>
      </c>
    </row>
    <row r="307" ht="15.0" customHeight="1">
      <c r="AA307" s="119">
        <v>41429.0</v>
      </c>
      <c r="AB307" s="120">
        <v>3.0</v>
      </c>
      <c r="AC307" s="53" t="s">
        <v>176</v>
      </c>
      <c r="AD307" s="53" t="s">
        <v>115</v>
      </c>
      <c r="AE307" s="53" t="s">
        <v>475</v>
      </c>
      <c r="AF307" s="53" t="s">
        <v>138</v>
      </c>
      <c r="AG307" s="7">
        <v>1.0</v>
      </c>
      <c r="AH307" s="122">
        <v>96.46</v>
      </c>
    </row>
    <row r="308" ht="15.0" customHeight="1">
      <c r="AA308" s="119">
        <v>41429.0</v>
      </c>
      <c r="AB308" s="120">
        <v>3.0</v>
      </c>
      <c r="AC308" s="53" t="s">
        <v>176</v>
      </c>
      <c r="AD308" s="53" t="s">
        <v>115</v>
      </c>
      <c r="AE308" s="53" t="s">
        <v>470</v>
      </c>
      <c r="AF308" s="53" t="s">
        <v>140</v>
      </c>
      <c r="AG308" s="7">
        <v>3.0</v>
      </c>
      <c r="AH308" s="122">
        <v>127.83</v>
      </c>
    </row>
    <row r="309" ht="15.0" customHeight="1">
      <c r="AA309" s="119">
        <v>41430.0</v>
      </c>
      <c r="AB309" s="120">
        <v>4.0</v>
      </c>
      <c r="AC309" s="53" t="s">
        <v>176</v>
      </c>
      <c r="AD309" s="53" t="s">
        <v>472</v>
      </c>
      <c r="AE309" s="53" t="s">
        <v>470</v>
      </c>
      <c r="AF309" s="53" t="s">
        <v>138</v>
      </c>
      <c r="AG309" s="7">
        <v>6.0</v>
      </c>
      <c r="AH309" s="122">
        <v>215.88</v>
      </c>
    </row>
    <row r="310" ht="15.0" customHeight="1">
      <c r="AA310" s="119">
        <v>41431.0</v>
      </c>
      <c r="AB310" s="120">
        <v>5.0</v>
      </c>
      <c r="AC310" s="53" t="s">
        <v>174</v>
      </c>
      <c r="AD310" s="53" t="s">
        <v>472</v>
      </c>
      <c r="AE310" s="53" t="s">
        <v>471</v>
      </c>
      <c r="AF310" s="53" t="s">
        <v>140</v>
      </c>
      <c r="AG310" s="7">
        <v>2.0</v>
      </c>
      <c r="AH310" s="122">
        <v>133.49</v>
      </c>
    </row>
    <row r="311" ht="15.0" customHeight="1">
      <c r="AA311" s="119">
        <v>41431.0</v>
      </c>
      <c r="AB311" s="120">
        <v>5.0</v>
      </c>
      <c r="AC311" s="53" t="s">
        <v>176</v>
      </c>
      <c r="AD311" s="53" t="s">
        <v>115</v>
      </c>
      <c r="AE311" s="53" t="s">
        <v>470</v>
      </c>
      <c r="AF311" s="53" t="s">
        <v>138</v>
      </c>
      <c r="AG311" s="7">
        <v>2.0</v>
      </c>
      <c r="AH311" s="122">
        <v>117.33</v>
      </c>
    </row>
    <row r="312" ht="15.0" customHeight="1">
      <c r="AA312" s="119">
        <v>41432.0</v>
      </c>
      <c r="AB312" s="120">
        <v>6.0</v>
      </c>
      <c r="AC312" s="53" t="s">
        <v>174</v>
      </c>
      <c r="AD312" s="53" t="s">
        <v>115</v>
      </c>
      <c r="AE312" s="53" t="s">
        <v>470</v>
      </c>
      <c r="AF312" s="53" t="s">
        <v>140</v>
      </c>
      <c r="AG312" s="7">
        <v>2.0</v>
      </c>
      <c r="AH312" s="122">
        <v>107.98</v>
      </c>
    </row>
    <row r="313" ht="15.0" customHeight="1">
      <c r="AA313" s="119">
        <v>41432.0</v>
      </c>
      <c r="AB313" s="120">
        <v>6.0</v>
      </c>
      <c r="AC313" s="53" t="s">
        <v>178</v>
      </c>
      <c r="AD313" s="53" t="s">
        <v>476</v>
      </c>
      <c r="AE313" s="53" t="s">
        <v>470</v>
      </c>
      <c r="AF313" s="53" t="s">
        <v>140</v>
      </c>
      <c r="AG313" s="7">
        <v>6.0</v>
      </c>
      <c r="AH313" s="122">
        <v>203.11</v>
      </c>
    </row>
    <row r="314" ht="15.0" customHeight="1">
      <c r="AA314" s="119">
        <v>41432.0</v>
      </c>
      <c r="AB314" s="120">
        <v>6.0</v>
      </c>
      <c r="AC314" s="53" t="s">
        <v>178</v>
      </c>
      <c r="AD314" s="53" t="s">
        <v>115</v>
      </c>
      <c r="AE314" s="53" t="s">
        <v>470</v>
      </c>
      <c r="AF314" s="53" t="s">
        <v>140</v>
      </c>
      <c r="AG314" s="7">
        <v>5.0</v>
      </c>
      <c r="AH314" s="122">
        <v>193.33</v>
      </c>
    </row>
    <row r="315" ht="15.0" customHeight="1">
      <c r="AA315" s="119">
        <v>41432.0</v>
      </c>
      <c r="AB315" s="120">
        <v>6.0</v>
      </c>
      <c r="AC315" s="53" t="s">
        <v>176</v>
      </c>
      <c r="AD315" s="53" t="s">
        <v>472</v>
      </c>
      <c r="AE315" s="53" t="s">
        <v>475</v>
      </c>
      <c r="AF315" s="53" t="s">
        <v>138</v>
      </c>
      <c r="AG315" s="7">
        <v>7.0</v>
      </c>
      <c r="AH315" s="122">
        <v>343.26</v>
      </c>
    </row>
    <row r="316" ht="15.0" customHeight="1">
      <c r="AA316" s="119">
        <v>41433.0</v>
      </c>
      <c r="AB316" s="120">
        <v>7.0</v>
      </c>
      <c r="AC316" s="53" t="s">
        <v>174</v>
      </c>
      <c r="AD316" s="53" t="s">
        <v>472</v>
      </c>
      <c r="AE316" s="121" t="s">
        <v>471</v>
      </c>
      <c r="AF316" s="53" t="s">
        <v>138</v>
      </c>
      <c r="AG316" s="7">
        <v>11.0</v>
      </c>
      <c r="AH316" s="122">
        <v>485.01</v>
      </c>
    </row>
    <row r="317" ht="15.0" customHeight="1">
      <c r="AA317" s="119">
        <v>41433.0</v>
      </c>
      <c r="AB317" s="120">
        <v>7.0</v>
      </c>
      <c r="AC317" s="53" t="s">
        <v>176</v>
      </c>
      <c r="AD317" s="53" t="s">
        <v>476</v>
      </c>
      <c r="AE317" s="121" t="s">
        <v>471</v>
      </c>
      <c r="AF317" s="53" t="s">
        <v>140</v>
      </c>
      <c r="AG317" s="7">
        <v>4.0</v>
      </c>
      <c r="AH317" s="122">
        <v>221.93</v>
      </c>
    </row>
    <row r="318" ht="15.0" customHeight="1">
      <c r="AA318" s="119">
        <v>41433.0</v>
      </c>
      <c r="AB318" s="120">
        <v>7.0</v>
      </c>
      <c r="AC318" s="53" t="s">
        <v>176</v>
      </c>
      <c r="AD318" s="53" t="s">
        <v>115</v>
      </c>
      <c r="AE318" s="53" t="s">
        <v>475</v>
      </c>
      <c r="AF318" s="53" t="s">
        <v>138</v>
      </c>
      <c r="AG318" s="7">
        <v>2.0</v>
      </c>
      <c r="AH318" s="122">
        <v>94.04</v>
      </c>
    </row>
    <row r="319" ht="15.0" customHeight="1">
      <c r="AA319" s="119">
        <v>41433.0</v>
      </c>
      <c r="AB319" s="120">
        <v>7.0</v>
      </c>
      <c r="AC319" s="53" t="s">
        <v>176</v>
      </c>
      <c r="AD319" s="53" t="s">
        <v>472</v>
      </c>
      <c r="AE319" s="53" t="s">
        <v>471</v>
      </c>
      <c r="AF319" s="53" t="s">
        <v>138</v>
      </c>
      <c r="AG319" s="7">
        <v>1.0</v>
      </c>
      <c r="AH319" s="122">
        <v>113.37</v>
      </c>
    </row>
    <row r="320" ht="15.0" customHeight="1">
      <c r="AA320" s="119">
        <v>41434.0</v>
      </c>
      <c r="AB320" s="120">
        <v>1.0</v>
      </c>
      <c r="AC320" s="53" t="s">
        <v>178</v>
      </c>
      <c r="AD320" s="53" t="s">
        <v>472</v>
      </c>
      <c r="AE320" s="53" t="s">
        <v>475</v>
      </c>
      <c r="AF320" s="53" t="s">
        <v>138</v>
      </c>
      <c r="AG320" s="7">
        <v>5.0</v>
      </c>
      <c r="AH320" s="122">
        <v>188.26</v>
      </c>
    </row>
    <row r="321" ht="15.0" customHeight="1">
      <c r="AA321" s="119">
        <v>41435.0</v>
      </c>
      <c r="AB321" s="120">
        <v>2.0</v>
      </c>
      <c r="AC321" s="53" t="s">
        <v>178</v>
      </c>
      <c r="AD321" s="53" t="s">
        <v>115</v>
      </c>
      <c r="AE321" s="53" t="s">
        <v>470</v>
      </c>
      <c r="AF321" s="53" t="s">
        <v>140</v>
      </c>
      <c r="AG321" s="7">
        <v>4.0</v>
      </c>
      <c r="AH321" s="122">
        <v>170.19</v>
      </c>
    </row>
    <row r="322" ht="15.0" customHeight="1">
      <c r="AA322" s="119">
        <v>41435.0</v>
      </c>
      <c r="AB322" s="120">
        <v>2.0</v>
      </c>
      <c r="AC322" s="53" t="s">
        <v>178</v>
      </c>
      <c r="AD322" s="53" t="s">
        <v>115</v>
      </c>
      <c r="AE322" s="53" t="s">
        <v>475</v>
      </c>
      <c r="AF322" s="53" t="s">
        <v>140</v>
      </c>
      <c r="AG322" s="7">
        <v>4.0</v>
      </c>
      <c r="AH322" s="122">
        <v>224.15</v>
      </c>
    </row>
    <row r="323" ht="15.0" customHeight="1">
      <c r="AA323" s="119">
        <v>41435.0</v>
      </c>
      <c r="AB323" s="120">
        <v>2.0</v>
      </c>
      <c r="AC323" s="53" t="s">
        <v>178</v>
      </c>
      <c r="AD323" s="53" t="s">
        <v>472</v>
      </c>
      <c r="AE323" s="121" t="s">
        <v>475</v>
      </c>
      <c r="AF323" s="53" t="s">
        <v>140</v>
      </c>
      <c r="AG323" s="7">
        <v>7.0</v>
      </c>
      <c r="AH323" s="122">
        <v>352.32</v>
      </c>
    </row>
    <row r="324" ht="15.0" customHeight="1">
      <c r="AA324" s="119">
        <v>41435.0</v>
      </c>
      <c r="AB324" s="120">
        <v>2.0</v>
      </c>
      <c r="AC324" s="53" t="s">
        <v>176</v>
      </c>
      <c r="AD324" s="53" t="s">
        <v>476</v>
      </c>
      <c r="AE324" s="53" t="s">
        <v>475</v>
      </c>
      <c r="AF324" s="53" t="s">
        <v>138</v>
      </c>
      <c r="AG324" s="7">
        <v>4.0</v>
      </c>
      <c r="AH324" s="122">
        <v>257.18</v>
      </c>
    </row>
    <row r="325" ht="15.0" customHeight="1">
      <c r="AA325" s="119">
        <v>41435.0</v>
      </c>
      <c r="AB325" s="120">
        <v>2.0</v>
      </c>
      <c r="AC325" s="53" t="s">
        <v>176</v>
      </c>
      <c r="AD325" s="53" t="s">
        <v>115</v>
      </c>
      <c r="AE325" s="53" t="s">
        <v>470</v>
      </c>
      <c r="AF325" s="53" t="s">
        <v>138</v>
      </c>
      <c r="AG325" s="7">
        <v>2.0</v>
      </c>
      <c r="AH325" s="122">
        <v>122.06</v>
      </c>
    </row>
    <row r="326" ht="15.0" customHeight="1">
      <c r="AA326" s="119">
        <v>41435.0</v>
      </c>
      <c r="AB326" s="120">
        <v>2.0</v>
      </c>
      <c r="AC326" s="53" t="s">
        <v>176</v>
      </c>
      <c r="AD326" s="53" t="s">
        <v>472</v>
      </c>
      <c r="AE326" s="121" t="s">
        <v>470</v>
      </c>
      <c r="AF326" s="53" t="s">
        <v>138</v>
      </c>
      <c r="AG326" s="7">
        <v>4.0</v>
      </c>
      <c r="AH326" s="122">
        <v>239.95</v>
      </c>
    </row>
    <row r="327" ht="15.0" customHeight="1">
      <c r="AA327" s="119">
        <v>41436.0</v>
      </c>
      <c r="AB327" s="120">
        <v>3.0</v>
      </c>
      <c r="AC327" s="53" t="s">
        <v>178</v>
      </c>
      <c r="AD327" s="53" t="s">
        <v>476</v>
      </c>
      <c r="AE327" s="53" t="s">
        <v>471</v>
      </c>
      <c r="AF327" s="53" t="s">
        <v>140</v>
      </c>
      <c r="AG327" s="7">
        <v>3.0</v>
      </c>
      <c r="AH327" s="122">
        <v>124.44</v>
      </c>
    </row>
    <row r="328" ht="15.0" customHeight="1">
      <c r="AA328" s="119">
        <v>41436.0</v>
      </c>
      <c r="AB328" s="120">
        <v>3.0</v>
      </c>
      <c r="AC328" s="53" t="s">
        <v>178</v>
      </c>
      <c r="AD328" s="53" t="s">
        <v>472</v>
      </c>
      <c r="AE328" s="53" t="s">
        <v>470</v>
      </c>
      <c r="AF328" s="53" t="s">
        <v>138</v>
      </c>
      <c r="AG328" s="7">
        <v>4.0</v>
      </c>
      <c r="AH328" s="122">
        <v>116.58</v>
      </c>
    </row>
    <row r="329" ht="15.0" customHeight="1">
      <c r="AA329" s="119">
        <v>41436.0</v>
      </c>
      <c r="AB329" s="120">
        <v>3.0</v>
      </c>
      <c r="AC329" s="53" t="s">
        <v>178</v>
      </c>
      <c r="AD329" s="53" t="s">
        <v>476</v>
      </c>
      <c r="AE329" s="53" t="s">
        <v>475</v>
      </c>
      <c r="AF329" s="53" t="s">
        <v>140</v>
      </c>
      <c r="AG329" s="7">
        <v>2.0</v>
      </c>
      <c r="AH329" s="122">
        <v>154.46</v>
      </c>
    </row>
    <row r="330" ht="15.0" customHeight="1">
      <c r="AA330" s="119">
        <v>41436.0</v>
      </c>
      <c r="AB330" s="120">
        <v>3.0</v>
      </c>
      <c r="AC330" s="53" t="s">
        <v>176</v>
      </c>
      <c r="AD330" s="53" t="s">
        <v>476</v>
      </c>
      <c r="AE330" s="53" t="s">
        <v>471</v>
      </c>
      <c r="AF330" s="53" t="s">
        <v>138</v>
      </c>
      <c r="AG330" s="7">
        <v>1.0</v>
      </c>
      <c r="AH330" s="122">
        <v>76.92</v>
      </c>
    </row>
    <row r="331" ht="15.0" customHeight="1">
      <c r="AA331" s="119">
        <v>41436.0</v>
      </c>
      <c r="AB331" s="120">
        <v>3.0</v>
      </c>
      <c r="AC331" s="53" t="s">
        <v>176</v>
      </c>
      <c r="AD331" s="53" t="s">
        <v>474</v>
      </c>
      <c r="AE331" s="53" t="s">
        <v>471</v>
      </c>
      <c r="AF331" s="53" t="s">
        <v>138</v>
      </c>
      <c r="AG331" s="7">
        <v>4.0</v>
      </c>
      <c r="AH331" s="122">
        <v>194.85</v>
      </c>
    </row>
    <row r="332" ht="15.0" customHeight="1">
      <c r="AA332" s="119">
        <v>41437.0</v>
      </c>
      <c r="AB332" s="120">
        <v>4.0</v>
      </c>
      <c r="AC332" s="53" t="s">
        <v>174</v>
      </c>
      <c r="AD332" s="53" t="s">
        <v>474</v>
      </c>
      <c r="AE332" s="121" t="s">
        <v>471</v>
      </c>
      <c r="AF332" s="53" t="s">
        <v>140</v>
      </c>
      <c r="AG332" s="7">
        <v>6.0</v>
      </c>
      <c r="AH332" s="122">
        <v>367.7</v>
      </c>
    </row>
    <row r="333" ht="15.0" customHeight="1">
      <c r="AA333" s="119">
        <v>41437.0</v>
      </c>
      <c r="AB333" s="120">
        <v>4.0</v>
      </c>
      <c r="AC333" s="53" t="s">
        <v>176</v>
      </c>
      <c r="AD333" s="53" t="s">
        <v>472</v>
      </c>
      <c r="AE333" s="53" t="s">
        <v>475</v>
      </c>
      <c r="AF333" s="53" t="s">
        <v>138</v>
      </c>
      <c r="AG333" s="7">
        <v>1.0</v>
      </c>
      <c r="AH333" s="122">
        <v>119.5</v>
      </c>
    </row>
    <row r="334" ht="15.0" customHeight="1">
      <c r="AA334" s="119">
        <v>41437.0</v>
      </c>
      <c r="AB334" s="120">
        <v>4.0</v>
      </c>
      <c r="AC334" s="53" t="s">
        <v>176</v>
      </c>
      <c r="AD334" s="53" t="s">
        <v>115</v>
      </c>
      <c r="AE334" s="121" t="s">
        <v>471</v>
      </c>
      <c r="AF334" s="53" t="s">
        <v>138</v>
      </c>
      <c r="AG334" s="7">
        <v>7.0</v>
      </c>
      <c r="AH334" s="122">
        <v>270.94</v>
      </c>
    </row>
    <row r="335" ht="15.0" customHeight="1">
      <c r="AA335" s="119">
        <v>41437.0</v>
      </c>
      <c r="AB335" s="120">
        <v>4.0</v>
      </c>
      <c r="AC335" s="53" t="s">
        <v>176</v>
      </c>
      <c r="AD335" s="53" t="s">
        <v>115</v>
      </c>
      <c r="AE335" s="121" t="s">
        <v>475</v>
      </c>
      <c r="AF335" s="53" t="s">
        <v>138</v>
      </c>
      <c r="AG335" s="7">
        <v>2.0</v>
      </c>
      <c r="AH335" s="122">
        <v>94.71</v>
      </c>
    </row>
    <row r="336" ht="15.0" customHeight="1">
      <c r="AA336" s="119">
        <v>41438.0</v>
      </c>
      <c r="AB336" s="120">
        <v>5.0</v>
      </c>
      <c r="AC336" s="53" t="s">
        <v>174</v>
      </c>
      <c r="AD336" s="53" t="s">
        <v>474</v>
      </c>
      <c r="AE336" s="53" t="s">
        <v>470</v>
      </c>
      <c r="AF336" s="53" t="s">
        <v>138</v>
      </c>
      <c r="AG336" s="7">
        <v>4.0</v>
      </c>
      <c r="AH336" s="122">
        <v>154.01</v>
      </c>
    </row>
    <row r="337" ht="15.0" customHeight="1">
      <c r="AA337" s="119">
        <v>41438.0</v>
      </c>
      <c r="AB337" s="120">
        <v>5.0</v>
      </c>
      <c r="AC337" s="53" t="s">
        <v>174</v>
      </c>
      <c r="AD337" s="53" t="s">
        <v>476</v>
      </c>
      <c r="AE337" s="121" t="s">
        <v>470</v>
      </c>
      <c r="AF337" s="53" t="s">
        <v>140</v>
      </c>
      <c r="AG337" s="7">
        <v>5.0</v>
      </c>
      <c r="AH337" s="122">
        <v>313.3</v>
      </c>
    </row>
    <row r="338" ht="15.0" customHeight="1">
      <c r="AA338" s="119">
        <v>41438.0</v>
      </c>
      <c r="AB338" s="120">
        <v>5.0</v>
      </c>
      <c r="AC338" s="53" t="s">
        <v>178</v>
      </c>
      <c r="AD338" s="53" t="s">
        <v>115</v>
      </c>
      <c r="AE338" s="53" t="s">
        <v>470</v>
      </c>
      <c r="AF338" s="53" t="s">
        <v>138</v>
      </c>
      <c r="AG338" s="7">
        <v>7.0</v>
      </c>
      <c r="AH338" s="122">
        <v>217.99</v>
      </c>
    </row>
    <row r="339" ht="15.0" customHeight="1">
      <c r="AA339" s="119">
        <v>41439.0</v>
      </c>
      <c r="AB339" s="120">
        <v>6.0</v>
      </c>
      <c r="AC339" s="53" t="s">
        <v>178</v>
      </c>
      <c r="AD339" s="53" t="s">
        <v>472</v>
      </c>
      <c r="AE339" s="53" t="s">
        <v>470</v>
      </c>
      <c r="AF339" s="53" t="s">
        <v>140</v>
      </c>
      <c r="AG339" s="7">
        <v>3.0</v>
      </c>
      <c r="AH339" s="122">
        <v>127.22</v>
      </c>
    </row>
    <row r="340" ht="15.0" customHeight="1">
      <c r="AA340" s="119">
        <v>41439.0</v>
      </c>
      <c r="AB340" s="120">
        <v>6.0</v>
      </c>
      <c r="AC340" s="53" t="s">
        <v>178</v>
      </c>
      <c r="AD340" s="53" t="s">
        <v>474</v>
      </c>
      <c r="AE340" s="53" t="s">
        <v>471</v>
      </c>
      <c r="AF340" s="53" t="s">
        <v>138</v>
      </c>
      <c r="AG340" s="7">
        <v>1.0</v>
      </c>
      <c r="AH340" s="122">
        <v>135.97</v>
      </c>
    </row>
    <row r="341" ht="15.0" customHeight="1">
      <c r="AA341" s="119">
        <v>41439.0</v>
      </c>
      <c r="AB341" s="120">
        <v>6.0</v>
      </c>
      <c r="AC341" s="53" t="s">
        <v>178</v>
      </c>
      <c r="AD341" s="53" t="s">
        <v>115</v>
      </c>
      <c r="AE341" s="53" t="s">
        <v>471</v>
      </c>
      <c r="AF341" s="53" t="s">
        <v>140</v>
      </c>
      <c r="AG341" s="7">
        <v>1.0</v>
      </c>
      <c r="AH341" s="122">
        <v>87.14</v>
      </c>
    </row>
    <row r="342" ht="15.0" customHeight="1">
      <c r="AA342" s="119">
        <v>41439.0</v>
      </c>
      <c r="AB342" s="120">
        <v>6.0</v>
      </c>
      <c r="AC342" s="53" t="s">
        <v>178</v>
      </c>
      <c r="AD342" s="53" t="s">
        <v>476</v>
      </c>
      <c r="AE342" s="53" t="s">
        <v>470</v>
      </c>
      <c r="AF342" s="53" t="s">
        <v>138</v>
      </c>
      <c r="AG342" s="7">
        <v>2.0</v>
      </c>
      <c r="AH342" s="122">
        <v>96.77</v>
      </c>
    </row>
    <row r="343" ht="15.0" customHeight="1">
      <c r="AA343" s="119">
        <v>41439.0</v>
      </c>
      <c r="AB343" s="120">
        <v>6.0</v>
      </c>
      <c r="AC343" s="53" t="s">
        <v>176</v>
      </c>
      <c r="AD343" s="53" t="s">
        <v>115</v>
      </c>
      <c r="AE343" s="53" t="s">
        <v>471</v>
      </c>
      <c r="AF343" s="53" t="s">
        <v>140</v>
      </c>
      <c r="AG343" s="7">
        <v>1.0</v>
      </c>
      <c r="AH343" s="122">
        <v>74.74</v>
      </c>
    </row>
    <row r="344" ht="15.0" customHeight="1">
      <c r="AA344" s="119">
        <v>41440.0</v>
      </c>
      <c r="AB344" s="120">
        <v>7.0</v>
      </c>
      <c r="AC344" s="53" t="s">
        <v>174</v>
      </c>
      <c r="AD344" s="53" t="s">
        <v>474</v>
      </c>
      <c r="AE344" s="53" t="s">
        <v>475</v>
      </c>
      <c r="AF344" s="53" t="s">
        <v>140</v>
      </c>
      <c r="AG344" s="7">
        <v>1.0</v>
      </c>
      <c r="AH344" s="122">
        <v>117.48</v>
      </c>
    </row>
    <row r="345" ht="15.0" customHeight="1">
      <c r="AA345" s="119">
        <v>41440.0</v>
      </c>
      <c r="AB345" s="120">
        <v>7.0</v>
      </c>
      <c r="AC345" s="53" t="s">
        <v>174</v>
      </c>
      <c r="AD345" s="53" t="s">
        <v>115</v>
      </c>
      <c r="AE345" s="53" t="s">
        <v>470</v>
      </c>
      <c r="AF345" s="53" t="s">
        <v>138</v>
      </c>
      <c r="AG345" s="7">
        <v>2.0</v>
      </c>
      <c r="AH345" s="122">
        <v>132.89</v>
      </c>
    </row>
    <row r="346" ht="15.0" customHeight="1">
      <c r="AA346" s="119">
        <v>41440.0</v>
      </c>
      <c r="AB346" s="120">
        <v>7.0</v>
      </c>
      <c r="AC346" s="53" t="s">
        <v>174</v>
      </c>
      <c r="AD346" s="53" t="s">
        <v>472</v>
      </c>
      <c r="AE346" s="121" t="s">
        <v>470</v>
      </c>
      <c r="AF346" s="53" t="s">
        <v>138</v>
      </c>
      <c r="AG346" s="7">
        <v>5.0</v>
      </c>
      <c r="AH346" s="122">
        <v>230.26</v>
      </c>
    </row>
    <row r="347" ht="15.0" customHeight="1">
      <c r="AA347" s="119">
        <v>41440.0</v>
      </c>
      <c r="AB347" s="120">
        <v>7.0</v>
      </c>
      <c r="AC347" s="53" t="s">
        <v>178</v>
      </c>
      <c r="AD347" s="53" t="s">
        <v>472</v>
      </c>
      <c r="AE347" s="121" t="s">
        <v>470</v>
      </c>
      <c r="AF347" s="53" t="s">
        <v>138</v>
      </c>
      <c r="AG347" s="7">
        <v>10.0</v>
      </c>
      <c r="AH347" s="122">
        <v>451.03</v>
      </c>
    </row>
    <row r="348" ht="15.0" customHeight="1">
      <c r="AA348" s="119">
        <v>41440.0</v>
      </c>
      <c r="AB348" s="120">
        <v>7.0</v>
      </c>
      <c r="AC348" s="53" t="s">
        <v>178</v>
      </c>
      <c r="AD348" s="53" t="s">
        <v>476</v>
      </c>
      <c r="AE348" s="53" t="s">
        <v>475</v>
      </c>
      <c r="AF348" s="53" t="s">
        <v>140</v>
      </c>
      <c r="AG348" s="7">
        <v>3.0</v>
      </c>
      <c r="AH348" s="122">
        <v>153.31</v>
      </c>
    </row>
    <row r="349" ht="15.0" customHeight="1">
      <c r="AA349" s="119">
        <v>41441.0</v>
      </c>
      <c r="AB349" s="120">
        <v>1.0</v>
      </c>
      <c r="AC349" s="53" t="s">
        <v>174</v>
      </c>
      <c r="AD349" s="53" t="s">
        <v>476</v>
      </c>
      <c r="AE349" s="53" t="s">
        <v>471</v>
      </c>
      <c r="AF349" s="53" t="s">
        <v>138</v>
      </c>
      <c r="AG349" s="7">
        <v>3.0</v>
      </c>
      <c r="AH349" s="122">
        <v>117.79</v>
      </c>
    </row>
    <row r="350" ht="15.0" customHeight="1">
      <c r="AA350" s="119">
        <v>41442.0</v>
      </c>
      <c r="AB350" s="120">
        <v>2.0</v>
      </c>
      <c r="AC350" s="53" t="s">
        <v>174</v>
      </c>
      <c r="AD350" s="53" t="s">
        <v>115</v>
      </c>
      <c r="AE350" s="121" t="s">
        <v>470</v>
      </c>
      <c r="AF350" s="53" t="s">
        <v>140</v>
      </c>
      <c r="AG350" s="7">
        <v>7.0</v>
      </c>
      <c r="AH350" s="122">
        <v>357.32</v>
      </c>
    </row>
    <row r="351" ht="15.0" customHeight="1">
      <c r="AA351" s="119">
        <v>41442.0</v>
      </c>
      <c r="AB351" s="120">
        <v>2.0</v>
      </c>
      <c r="AC351" s="53" t="s">
        <v>178</v>
      </c>
      <c r="AD351" s="53" t="s">
        <v>474</v>
      </c>
      <c r="AE351" s="121" t="s">
        <v>470</v>
      </c>
      <c r="AF351" s="53" t="s">
        <v>140</v>
      </c>
      <c r="AG351" s="7">
        <v>7.0</v>
      </c>
      <c r="AH351" s="122">
        <v>374.17</v>
      </c>
    </row>
    <row r="352" ht="15.0" customHeight="1">
      <c r="AA352" s="119">
        <v>41443.0</v>
      </c>
      <c r="AB352" s="120">
        <v>3.0</v>
      </c>
      <c r="AC352" s="53" t="s">
        <v>178</v>
      </c>
      <c r="AD352" s="53" t="s">
        <v>472</v>
      </c>
      <c r="AE352" s="53" t="s">
        <v>471</v>
      </c>
      <c r="AF352" s="53" t="s">
        <v>140</v>
      </c>
      <c r="AG352" s="7">
        <v>3.0</v>
      </c>
      <c r="AH352" s="122">
        <v>122.28</v>
      </c>
    </row>
    <row r="353" ht="15.0" customHeight="1">
      <c r="AA353" s="119">
        <v>41443.0</v>
      </c>
      <c r="AB353" s="120">
        <v>3.0</v>
      </c>
      <c r="AC353" s="53" t="s">
        <v>176</v>
      </c>
      <c r="AD353" s="53" t="s">
        <v>115</v>
      </c>
      <c r="AE353" s="53" t="s">
        <v>471</v>
      </c>
      <c r="AF353" s="53" t="s">
        <v>138</v>
      </c>
      <c r="AG353" s="7">
        <v>2.0</v>
      </c>
      <c r="AH353" s="122">
        <v>122.57</v>
      </c>
    </row>
    <row r="354" ht="15.0" customHeight="1">
      <c r="AA354" s="119">
        <v>41444.0</v>
      </c>
      <c r="AB354" s="120">
        <v>4.0</v>
      </c>
      <c r="AC354" s="53" t="s">
        <v>176</v>
      </c>
      <c r="AD354" s="53" t="s">
        <v>474</v>
      </c>
      <c r="AE354" s="53" t="s">
        <v>475</v>
      </c>
      <c r="AF354" s="53" t="s">
        <v>140</v>
      </c>
      <c r="AG354" s="7">
        <v>2.0</v>
      </c>
      <c r="AH354" s="122">
        <v>134.59</v>
      </c>
    </row>
    <row r="355" ht="15.0" customHeight="1">
      <c r="AA355" s="119">
        <v>41444.0</v>
      </c>
      <c r="AB355" s="120">
        <v>4.0</v>
      </c>
      <c r="AC355" s="53" t="s">
        <v>176</v>
      </c>
      <c r="AD355" s="53" t="s">
        <v>474</v>
      </c>
      <c r="AE355" s="53" t="s">
        <v>470</v>
      </c>
      <c r="AF355" s="53" t="s">
        <v>138</v>
      </c>
      <c r="AG355" s="7">
        <v>1.0</v>
      </c>
      <c r="AH355" s="122">
        <v>134.98</v>
      </c>
    </row>
    <row r="356" ht="15.0" customHeight="1">
      <c r="AA356" s="119">
        <v>41444.0</v>
      </c>
      <c r="AB356" s="120">
        <v>4.0</v>
      </c>
      <c r="AC356" s="53" t="s">
        <v>176</v>
      </c>
      <c r="AD356" s="53" t="s">
        <v>476</v>
      </c>
      <c r="AE356" s="53" t="s">
        <v>475</v>
      </c>
      <c r="AF356" s="53" t="s">
        <v>138</v>
      </c>
      <c r="AG356" s="7">
        <v>1.0</v>
      </c>
      <c r="AH356" s="122">
        <v>109.45</v>
      </c>
    </row>
    <row r="357" ht="15.0" customHeight="1">
      <c r="AA357" s="119">
        <v>41445.0</v>
      </c>
      <c r="AB357" s="120">
        <v>5.0</v>
      </c>
      <c r="AC357" s="53" t="s">
        <v>174</v>
      </c>
      <c r="AD357" s="53" t="s">
        <v>115</v>
      </c>
      <c r="AE357" s="121" t="s">
        <v>470</v>
      </c>
      <c r="AF357" s="53" t="s">
        <v>140</v>
      </c>
      <c r="AG357" s="7">
        <v>3.0</v>
      </c>
      <c r="AH357" s="122">
        <v>131.52</v>
      </c>
    </row>
    <row r="358" ht="15.0" customHeight="1">
      <c r="AA358" s="119">
        <v>41446.0</v>
      </c>
      <c r="AB358" s="120">
        <v>6.0</v>
      </c>
      <c r="AC358" s="53" t="s">
        <v>174</v>
      </c>
      <c r="AD358" s="53" t="s">
        <v>476</v>
      </c>
      <c r="AE358" s="53" t="s">
        <v>470</v>
      </c>
      <c r="AF358" s="53" t="s">
        <v>140</v>
      </c>
      <c r="AG358" s="7">
        <v>1.0</v>
      </c>
      <c r="AH358" s="122">
        <v>88.76</v>
      </c>
    </row>
    <row r="359" ht="15.0" customHeight="1">
      <c r="AA359" s="119">
        <v>41446.0</v>
      </c>
      <c r="AB359" s="120">
        <v>6.0</v>
      </c>
      <c r="AC359" s="53" t="s">
        <v>174</v>
      </c>
      <c r="AD359" s="53" t="s">
        <v>474</v>
      </c>
      <c r="AE359" s="121" t="s">
        <v>471</v>
      </c>
      <c r="AF359" s="53" t="s">
        <v>140</v>
      </c>
      <c r="AG359" s="7">
        <v>2.0</v>
      </c>
      <c r="AH359" s="122">
        <v>174.28</v>
      </c>
    </row>
    <row r="360" ht="15.0" customHeight="1">
      <c r="AA360" s="119">
        <v>41446.0</v>
      </c>
      <c r="AB360" s="120">
        <v>6.0</v>
      </c>
      <c r="AC360" s="53" t="s">
        <v>178</v>
      </c>
      <c r="AD360" s="53" t="s">
        <v>115</v>
      </c>
      <c r="AE360" s="53" t="s">
        <v>471</v>
      </c>
      <c r="AF360" s="53" t="s">
        <v>138</v>
      </c>
      <c r="AG360" s="7">
        <v>1.0</v>
      </c>
      <c r="AH360" s="122">
        <v>100.7</v>
      </c>
    </row>
    <row r="361" ht="15.0" customHeight="1">
      <c r="AA361" s="119">
        <v>41446.0</v>
      </c>
      <c r="AB361" s="120">
        <v>6.0</v>
      </c>
      <c r="AC361" s="53" t="s">
        <v>178</v>
      </c>
      <c r="AD361" s="53" t="s">
        <v>472</v>
      </c>
      <c r="AE361" s="121" t="s">
        <v>471</v>
      </c>
      <c r="AF361" s="53" t="s">
        <v>140</v>
      </c>
      <c r="AG361" s="7">
        <v>7.0</v>
      </c>
      <c r="AH361" s="122">
        <v>387.43</v>
      </c>
    </row>
    <row r="362" ht="15.0" customHeight="1">
      <c r="AA362" s="119">
        <v>41446.0</v>
      </c>
      <c r="AB362" s="120">
        <v>6.0</v>
      </c>
      <c r="AC362" s="53" t="s">
        <v>178</v>
      </c>
      <c r="AD362" s="53" t="s">
        <v>115</v>
      </c>
      <c r="AE362" s="53" t="s">
        <v>471</v>
      </c>
      <c r="AF362" s="53" t="s">
        <v>140</v>
      </c>
      <c r="AG362" s="7">
        <v>3.0</v>
      </c>
      <c r="AH362" s="122">
        <v>160.71</v>
      </c>
    </row>
    <row r="363" ht="15.0" customHeight="1">
      <c r="AA363" s="119">
        <v>41446.0</v>
      </c>
      <c r="AB363" s="120">
        <v>6.0</v>
      </c>
      <c r="AC363" s="53" t="s">
        <v>176</v>
      </c>
      <c r="AD363" s="53" t="s">
        <v>474</v>
      </c>
      <c r="AE363" s="53" t="s">
        <v>471</v>
      </c>
      <c r="AF363" s="53" t="s">
        <v>138</v>
      </c>
      <c r="AG363" s="7">
        <v>1.0</v>
      </c>
      <c r="AH363" s="122">
        <v>105.91</v>
      </c>
    </row>
    <row r="364" ht="15.0" customHeight="1">
      <c r="AA364" s="119">
        <v>41446.0</v>
      </c>
      <c r="AB364" s="120">
        <v>6.0</v>
      </c>
      <c r="AC364" s="53" t="s">
        <v>176</v>
      </c>
      <c r="AD364" s="53" t="s">
        <v>115</v>
      </c>
      <c r="AE364" s="53" t="s">
        <v>475</v>
      </c>
      <c r="AF364" s="53" t="s">
        <v>138</v>
      </c>
      <c r="AG364" s="7">
        <v>1.0</v>
      </c>
      <c r="AH364" s="122">
        <v>101.46</v>
      </c>
    </row>
    <row r="365" ht="15.0" customHeight="1">
      <c r="AA365" s="119">
        <v>41447.0</v>
      </c>
      <c r="AB365" s="120">
        <v>7.0</v>
      </c>
      <c r="AC365" s="53" t="s">
        <v>174</v>
      </c>
      <c r="AD365" s="53" t="s">
        <v>115</v>
      </c>
      <c r="AE365" s="53" t="s">
        <v>471</v>
      </c>
      <c r="AF365" s="53" t="s">
        <v>140</v>
      </c>
      <c r="AG365" s="7">
        <v>5.0</v>
      </c>
      <c r="AH365" s="122">
        <v>271.67</v>
      </c>
    </row>
    <row r="366" ht="15.0" customHeight="1">
      <c r="AA366" s="119">
        <v>41447.0</v>
      </c>
      <c r="AB366" s="120">
        <v>7.0</v>
      </c>
      <c r="AC366" s="53" t="s">
        <v>174</v>
      </c>
      <c r="AD366" s="53" t="s">
        <v>472</v>
      </c>
      <c r="AE366" s="53" t="s">
        <v>471</v>
      </c>
      <c r="AF366" s="53" t="s">
        <v>138</v>
      </c>
      <c r="AG366" s="7">
        <v>1.0</v>
      </c>
      <c r="AH366" s="122">
        <v>112.74</v>
      </c>
    </row>
    <row r="367" ht="15.0" customHeight="1">
      <c r="AA367" s="119">
        <v>41447.0</v>
      </c>
      <c r="AB367" s="120">
        <v>7.0</v>
      </c>
      <c r="AC367" s="53" t="s">
        <v>178</v>
      </c>
      <c r="AD367" s="53" t="s">
        <v>472</v>
      </c>
      <c r="AE367" s="53" t="s">
        <v>470</v>
      </c>
      <c r="AF367" s="53" t="s">
        <v>138</v>
      </c>
      <c r="AG367" s="7">
        <v>1.0</v>
      </c>
      <c r="AH367" s="122">
        <v>96.42</v>
      </c>
    </row>
    <row r="368" ht="15.0" customHeight="1">
      <c r="AA368" s="119">
        <v>41447.0</v>
      </c>
      <c r="AB368" s="120">
        <v>7.0</v>
      </c>
      <c r="AC368" s="53" t="s">
        <v>176</v>
      </c>
      <c r="AD368" s="53" t="s">
        <v>472</v>
      </c>
      <c r="AE368" s="121" t="s">
        <v>470</v>
      </c>
      <c r="AF368" s="53" t="s">
        <v>140</v>
      </c>
      <c r="AG368" s="7">
        <v>6.0</v>
      </c>
      <c r="AH368" s="122">
        <v>271.48</v>
      </c>
    </row>
    <row r="369" ht="15.0" customHeight="1">
      <c r="AA369" s="119">
        <v>41448.0</v>
      </c>
      <c r="AB369" s="120">
        <v>1.0</v>
      </c>
      <c r="AC369" s="53" t="s">
        <v>174</v>
      </c>
      <c r="AD369" s="53" t="s">
        <v>472</v>
      </c>
      <c r="AE369" s="53" t="s">
        <v>471</v>
      </c>
      <c r="AF369" s="53" t="s">
        <v>138</v>
      </c>
      <c r="AG369" s="7">
        <v>2.0</v>
      </c>
      <c r="AH369" s="122">
        <v>156.79</v>
      </c>
    </row>
    <row r="370" ht="15.0" customHeight="1">
      <c r="AA370" s="119">
        <v>41448.0</v>
      </c>
      <c r="AB370" s="120">
        <v>1.0</v>
      </c>
      <c r="AC370" s="53" t="s">
        <v>174</v>
      </c>
      <c r="AD370" s="53" t="s">
        <v>474</v>
      </c>
      <c r="AE370" s="53" t="s">
        <v>475</v>
      </c>
      <c r="AF370" s="53" t="s">
        <v>140</v>
      </c>
      <c r="AG370" s="7">
        <v>5.0</v>
      </c>
      <c r="AH370" s="122">
        <v>249.63</v>
      </c>
    </row>
    <row r="371" ht="15.0" customHeight="1">
      <c r="AA371" s="119">
        <v>41448.0</v>
      </c>
      <c r="AB371" s="120">
        <v>1.0</v>
      </c>
      <c r="AC371" s="53" t="s">
        <v>178</v>
      </c>
      <c r="AD371" s="53" t="s">
        <v>115</v>
      </c>
      <c r="AE371" s="53" t="s">
        <v>471</v>
      </c>
      <c r="AF371" s="53" t="s">
        <v>138</v>
      </c>
      <c r="AG371" s="7">
        <v>6.0</v>
      </c>
      <c r="AH371" s="122">
        <v>278.62</v>
      </c>
    </row>
    <row r="372" ht="15.0" customHeight="1">
      <c r="AA372" s="119">
        <v>41448.0</v>
      </c>
      <c r="AB372" s="120">
        <v>1.0</v>
      </c>
      <c r="AC372" s="53" t="s">
        <v>176</v>
      </c>
      <c r="AD372" s="53" t="s">
        <v>472</v>
      </c>
      <c r="AE372" s="53" t="s">
        <v>470</v>
      </c>
      <c r="AF372" s="53" t="s">
        <v>138</v>
      </c>
      <c r="AG372" s="7">
        <v>2.0</v>
      </c>
      <c r="AH372" s="122">
        <v>84.46</v>
      </c>
    </row>
    <row r="373" ht="15.0" customHeight="1">
      <c r="AA373" s="119">
        <v>41448.0</v>
      </c>
      <c r="AB373" s="120">
        <v>1.0</v>
      </c>
      <c r="AC373" s="53" t="s">
        <v>176</v>
      </c>
      <c r="AD373" s="53" t="s">
        <v>472</v>
      </c>
      <c r="AE373" s="121" t="s">
        <v>471</v>
      </c>
      <c r="AF373" s="53" t="s">
        <v>138</v>
      </c>
      <c r="AG373" s="7">
        <v>3.0</v>
      </c>
      <c r="AH373" s="122">
        <v>221.17</v>
      </c>
    </row>
    <row r="374" ht="15.0" customHeight="1">
      <c r="AA374" s="119">
        <v>41448.0</v>
      </c>
      <c r="AB374" s="120">
        <v>1.0</v>
      </c>
      <c r="AC374" s="53" t="s">
        <v>176</v>
      </c>
      <c r="AD374" s="53" t="s">
        <v>115</v>
      </c>
      <c r="AE374" s="53" t="s">
        <v>471</v>
      </c>
      <c r="AF374" s="53" t="s">
        <v>138</v>
      </c>
      <c r="AG374" s="7">
        <v>4.0</v>
      </c>
      <c r="AH374" s="122">
        <v>194.79</v>
      </c>
    </row>
    <row r="375" ht="15.0" customHeight="1">
      <c r="AA375" s="119">
        <v>41448.0</v>
      </c>
      <c r="AB375" s="120">
        <v>1.0</v>
      </c>
      <c r="AC375" s="53" t="s">
        <v>176</v>
      </c>
      <c r="AD375" s="53" t="s">
        <v>474</v>
      </c>
      <c r="AE375" s="53" t="s">
        <v>471</v>
      </c>
      <c r="AF375" s="53" t="s">
        <v>138</v>
      </c>
      <c r="AG375" s="7">
        <v>4.0</v>
      </c>
      <c r="AH375" s="122">
        <v>199.22</v>
      </c>
    </row>
    <row r="376" ht="15.0" customHeight="1">
      <c r="AA376" s="119">
        <v>41449.0</v>
      </c>
      <c r="AB376" s="120">
        <v>2.0</v>
      </c>
      <c r="AC376" s="53" t="s">
        <v>174</v>
      </c>
      <c r="AD376" s="53" t="s">
        <v>472</v>
      </c>
      <c r="AE376" s="53" t="s">
        <v>470</v>
      </c>
      <c r="AF376" s="53" t="s">
        <v>140</v>
      </c>
      <c r="AG376" s="7">
        <v>2.0</v>
      </c>
      <c r="AH376" s="122">
        <v>141.7</v>
      </c>
    </row>
    <row r="377" ht="15.0" customHeight="1">
      <c r="AA377" s="119">
        <v>41449.0</v>
      </c>
      <c r="AB377" s="120">
        <v>2.0</v>
      </c>
      <c r="AC377" s="53" t="s">
        <v>178</v>
      </c>
      <c r="AD377" s="53" t="s">
        <v>476</v>
      </c>
      <c r="AE377" s="121" t="s">
        <v>470</v>
      </c>
      <c r="AF377" s="53" t="s">
        <v>140</v>
      </c>
      <c r="AG377" s="7">
        <v>4.0</v>
      </c>
      <c r="AH377" s="122">
        <v>191.15</v>
      </c>
    </row>
    <row r="378" ht="15.0" customHeight="1">
      <c r="AA378" s="119">
        <v>41449.0</v>
      </c>
      <c r="AB378" s="120">
        <v>2.0</v>
      </c>
      <c r="AC378" s="53" t="s">
        <v>178</v>
      </c>
      <c r="AD378" s="53" t="s">
        <v>472</v>
      </c>
      <c r="AE378" s="53" t="s">
        <v>471</v>
      </c>
      <c r="AF378" s="53" t="s">
        <v>140</v>
      </c>
      <c r="AG378" s="7">
        <v>2.0</v>
      </c>
      <c r="AH378" s="122">
        <v>142.41</v>
      </c>
    </row>
    <row r="379" ht="15.0" customHeight="1">
      <c r="AA379" s="119">
        <v>41450.0</v>
      </c>
      <c r="AB379" s="120">
        <v>3.0</v>
      </c>
      <c r="AC379" s="53" t="s">
        <v>174</v>
      </c>
      <c r="AD379" s="53" t="s">
        <v>472</v>
      </c>
      <c r="AE379" s="53" t="s">
        <v>471</v>
      </c>
      <c r="AF379" s="53" t="s">
        <v>140</v>
      </c>
      <c r="AG379" s="7">
        <v>3.0</v>
      </c>
      <c r="AH379" s="122">
        <v>134.53</v>
      </c>
    </row>
    <row r="380" ht="15.0" customHeight="1">
      <c r="AA380" s="119">
        <v>41450.0</v>
      </c>
      <c r="AB380" s="120">
        <v>3.0</v>
      </c>
      <c r="AC380" s="53" t="s">
        <v>178</v>
      </c>
      <c r="AD380" s="53" t="s">
        <v>115</v>
      </c>
      <c r="AE380" s="53" t="s">
        <v>475</v>
      </c>
      <c r="AF380" s="53" t="s">
        <v>140</v>
      </c>
      <c r="AG380" s="7">
        <v>7.0</v>
      </c>
      <c r="AH380" s="122">
        <v>374.37</v>
      </c>
    </row>
    <row r="381" ht="15.0" customHeight="1">
      <c r="AA381" s="119">
        <v>41450.0</v>
      </c>
      <c r="AB381" s="120">
        <v>3.0</v>
      </c>
      <c r="AC381" s="53" t="s">
        <v>178</v>
      </c>
      <c r="AD381" s="53" t="s">
        <v>474</v>
      </c>
      <c r="AE381" s="53" t="s">
        <v>470</v>
      </c>
      <c r="AF381" s="53" t="s">
        <v>140</v>
      </c>
      <c r="AG381" s="7">
        <v>3.0</v>
      </c>
      <c r="AH381" s="122">
        <v>241.73</v>
      </c>
    </row>
    <row r="382" ht="15.0" customHeight="1">
      <c r="AA382" s="119">
        <v>41451.0</v>
      </c>
      <c r="AB382" s="120">
        <v>4.0</v>
      </c>
      <c r="AC382" s="53" t="s">
        <v>174</v>
      </c>
      <c r="AD382" s="53" t="s">
        <v>476</v>
      </c>
      <c r="AE382" s="121" t="s">
        <v>471</v>
      </c>
      <c r="AF382" s="53" t="s">
        <v>140</v>
      </c>
      <c r="AG382" s="7">
        <v>4.0</v>
      </c>
      <c r="AH382" s="122">
        <v>278.58</v>
      </c>
    </row>
    <row r="383" ht="15.0" customHeight="1">
      <c r="AA383" s="119">
        <v>41451.0</v>
      </c>
      <c r="AB383" s="120">
        <v>4.0</v>
      </c>
      <c r="AC383" s="53" t="s">
        <v>174</v>
      </c>
      <c r="AD383" s="53" t="s">
        <v>474</v>
      </c>
      <c r="AE383" s="53" t="s">
        <v>471</v>
      </c>
      <c r="AF383" s="53" t="s">
        <v>140</v>
      </c>
      <c r="AG383" s="7">
        <v>1.0</v>
      </c>
      <c r="AH383" s="122">
        <v>106.25</v>
      </c>
    </row>
    <row r="384" ht="15.0" customHeight="1">
      <c r="AA384" s="119">
        <v>41451.0</v>
      </c>
      <c r="AB384" s="120">
        <v>4.0</v>
      </c>
      <c r="AC384" s="53" t="s">
        <v>174</v>
      </c>
      <c r="AD384" s="53" t="s">
        <v>474</v>
      </c>
      <c r="AE384" s="53" t="s">
        <v>475</v>
      </c>
      <c r="AF384" s="53" t="s">
        <v>140</v>
      </c>
      <c r="AG384" s="7">
        <v>3.0</v>
      </c>
      <c r="AH384" s="122">
        <v>115.71</v>
      </c>
    </row>
    <row r="385" ht="15.0" customHeight="1">
      <c r="AA385" s="119">
        <v>41451.0</v>
      </c>
      <c r="AB385" s="120">
        <v>4.0</v>
      </c>
      <c r="AC385" s="53" t="s">
        <v>178</v>
      </c>
      <c r="AD385" s="53" t="s">
        <v>472</v>
      </c>
      <c r="AE385" s="53" t="s">
        <v>470</v>
      </c>
      <c r="AF385" s="53" t="s">
        <v>140</v>
      </c>
      <c r="AG385" s="7">
        <v>1.0</v>
      </c>
      <c r="AH385" s="122">
        <v>78.34</v>
      </c>
    </row>
    <row r="386" ht="15.0" customHeight="1">
      <c r="AA386" s="119">
        <v>41451.0</v>
      </c>
      <c r="AB386" s="120">
        <v>4.0</v>
      </c>
      <c r="AC386" s="53" t="s">
        <v>178</v>
      </c>
      <c r="AD386" s="53" t="s">
        <v>115</v>
      </c>
      <c r="AE386" s="53" t="s">
        <v>471</v>
      </c>
      <c r="AF386" s="53" t="s">
        <v>140</v>
      </c>
      <c r="AG386" s="7">
        <v>4.0</v>
      </c>
      <c r="AH386" s="122">
        <v>216.03</v>
      </c>
    </row>
    <row r="387" ht="15.0" customHeight="1">
      <c r="AA387" s="119">
        <v>41451.0</v>
      </c>
      <c r="AB387" s="120">
        <v>4.0</v>
      </c>
      <c r="AC387" s="53" t="s">
        <v>178</v>
      </c>
      <c r="AD387" s="53" t="s">
        <v>115</v>
      </c>
      <c r="AE387" s="53" t="s">
        <v>471</v>
      </c>
      <c r="AF387" s="53" t="s">
        <v>140</v>
      </c>
      <c r="AG387" s="7">
        <v>2.0</v>
      </c>
      <c r="AH387" s="122">
        <v>140.01</v>
      </c>
    </row>
    <row r="388" ht="15.0" customHeight="1">
      <c r="AA388" s="119">
        <v>41451.0</v>
      </c>
      <c r="AB388" s="120">
        <v>4.0</v>
      </c>
      <c r="AC388" s="53" t="s">
        <v>176</v>
      </c>
      <c r="AD388" s="53" t="s">
        <v>472</v>
      </c>
      <c r="AE388" s="121" t="s">
        <v>471</v>
      </c>
      <c r="AF388" s="53" t="s">
        <v>138</v>
      </c>
      <c r="AG388" s="7">
        <v>8.0</v>
      </c>
      <c r="AH388" s="122">
        <v>458.51</v>
      </c>
    </row>
    <row r="389" ht="15.0" customHeight="1">
      <c r="AA389" s="119">
        <v>41452.0</v>
      </c>
      <c r="AB389" s="120">
        <v>5.0</v>
      </c>
      <c r="AC389" s="53" t="s">
        <v>174</v>
      </c>
      <c r="AD389" s="53" t="s">
        <v>115</v>
      </c>
      <c r="AE389" s="53" t="s">
        <v>470</v>
      </c>
      <c r="AF389" s="53" t="s">
        <v>140</v>
      </c>
      <c r="AG389" s="7">
        <v>4.0</v>
      </c>
      <c r="AH389" s="122">
        <v>210.6</v>
      </c>
    </row>
    <row r="390" ht="15.0" customHeight="1">
      <c r="AA390" s="119">
        <v>41452.0</v>
      </c>
      <c r="AB390" s="120">
        <v>5.0</v>
      </c>
      <c r="AC390" s="53" t="s">
        <v>174</v>
      </c>
      <c r="AD390" s="53" t="s">
        <v>474</v>
      </c>
      <c r="AE390" s="53" t="s">
        <v>471</v>
      </c>
      <c r="AF390" s="53" t="s">
        <v>140</v>
      </c>
      <c r="AG390" s="7">
        <v>4.0</v>
      </c>
      <c r="AH390" s="122">
        <v>189.49</v>
      </c>
    </row>
    <row r="391" ht="15.0" customHeight="1">
      <c r="AA391" s="119">
        <v>41452.0</v>
      </c>
      <c r="AB391" s="120">
        <v>5.0</v>
      </c>
      <c r="AC391" s="53" t="s">
        <v>176</v>
      </c>
      <c r="AD391" s="53" t="s">
        <v>115</v>
      </c>
      <c r="AE391" s="53" t="s">
        <v>475</v>
      </c>
      <c r="AF391" s="53" t="s">
        <v>138</v>
      </c>
      <c r="AG391" s="7">
        <v>7.0</v>
      </c>
      <c r="AH391" s="122">
        <v>359.42</v>
      </c>
    </row>
    <row r="392" ht="15.0" customHeight="1">
      <c r="AA392" s="119">
        <v>41453.0</v>
      </c>
      <c r="AB392" s="120">
        <v>6.0</v>
      </c>
      <c r="AC392" s="53" t="s">
        <v>174</v>
      </c>
      <c r="AD392" s="53" t="s">
        <v>115</v>
      </c>
      <c r="AE392" s="53" t="s">
        <v>475</v>
      </c>
      <c r="AF392" s="53" t="s">
        <v>140</v>
      </c>
      <c r="AG392" s="7">
        <v>3.0</v>
      </c>
      <c r="AH392" s="122">
        <v>132.06</v>
      </c>
    </row>
    <row r="393" ht="15.0" customHeight="1">
      <c r="AA393" s="119">
        <v>41453.0</v>
      </c>
      <c r="AB393" s="120">
        <v>6.0</v>
      </c>
      <c r="AC393" s="53" t="s">
        <v>174</v>
      </c>
      <c r="AD393" s="53" t="s">
        <v>115</v>
      </c>
      <c r="AE393" s="53" t="s">
        <v>470</v>
      </c>
      <c r="AF393" s="53" t="s">
        <v>140</v>
      </c>
      <c r="AG393" s="7">
        <v>5.0</v>
      </c>
      <c r="AH393" s="122">
        <v>252.33</v>
      </c>
    </row>
    <row r="394" ht="15.0" customHeight="1">
      <c r="AA394" s="119">
        <v>41453.0</v>
      </c>
      <c r="AB394" s="120">
        <v>6.0</v>
      </c>
      <c r="AC394" s="53" t="s">
        <v>174</v>
      </c>
      <c r="AD394" s="53" t="s">
        <v>476</v>
      </c>
      <c r="AE394" s="121" t="s">
        <v>471</v>
      </c>
      <c r="AF394" s="53" t="s">
        <v>138</v>
      </c>
      <c r="AG394" s="7">
        <v>2.0</v>
      </c>
      <c r="AH394" s="122">
        <v>172.05</v>
      </c>
    </row>
    <row r="395" ht="15.0" customHeight="1">
      <c r="AA395" s="119">
        <v>41453.0</v>
      </c>
      <c r="AB395" s="120">
        <v>6.0</v>
      </c>
      <c r="AC395" s="53" t="s">
        <v>178</v>
      </c>
      <c r="AD395" s="53" t="s">
        <v>115</v>
      </c>
      <c r="AE395" s="53" t="s">
        <v>471</v>
      </c>
      <c r="AF395" s="53" t="s">
        <v>140</v>
      </c>
      <c r="AG395" s="7">
        <v>4.0</v>
      </c>
      <c r="AH395" s="122">
        <v>206.19</v>
      </c>
    </row>
    <row r="396" ht="15.0" customHeight="1">
      <c r="AA396" s="119">
        <v>41453.0</v>
      </c>
      <c r="AB396" s="120">
        <v>6.0</v>
      </c>
      <c r="AC396" s="53" t="s">
        <v>178</v>
      </c>
      <c r="AD396" s="53" t="s">
        <v>476</v>
      </c>
      <c r="AE396" s="53" t="s">
        <v>471</v>
      </c>
      <c r="AF396" s="53" t="s">
        <v>140</v>
      </c>
      <c r="AG396" s="7">
        <v>2.0</v>
      </c>
      <c r="AH396" s="122">
        <v>143.98</v>
      </c>
    </row>
    <row r="397" ht="15.0" customHeight="1">
      <c r="AA397" s="119">
        <v>41453.0</v>
      </c>
      <c r="AB397" s="120">
        <v>6.0</v>
      </c>
      <c r="AC397" s="53" t="s">
        <v>178</v>
      </c>
      <c r="AD397" s="53" t="s">
        <v>472</v>
      </c>
      <c r="AE397" s="53" t="s">
        <v>470</v>
      </c>
      <c r="AF397" s="53" t="s">
        <v>140</v>
      </c>
      <c r="AG397" s="7">
        <v>4.0</v>
      </c>
      <c r="AH397" s="122">
        <v>276.67</v>
      </c>
    </row>
    <row r="398" ht="15.0" customHeight="1">
      <c r="AA398" s="119">
        <v>41454.0</v>
      </c>
      <c r="AB398" s="120">
        <v>7.0</v>
      </c>
      <c r="AC398" s="53" t="s">
        <v>174</v>
      </c>
      <c r="AD398" s="53" t="s">
        <v>476</v>
      </c>
      <c r="AE398" s="53" t="s">
        <v>470</v>
      </c>
      <c r="AF398" s="53" t="s">
        <v>138</v>
      </c>
      <c r="AG398" s="7">
        <v>1.0</v>
      </c>
      <c r="AH398" s="122">
        <v>111.67</v>
      </c>
    </row>
    <row r="399" ht="15.0" customHeight="1">
      <c r="AA399" s="119">
        <v>41454.0</v>
      </c>
      <c r="AB399" s="120">
        <v>7.0</v>
      </c>
      <c r="AC399" s="53" t="s">
        <v>178</v>
      </c>
      <c r="AD399" s="53" t="s">
        <v>472</v>
      </c>
      <c r="AE399" s="53" t="s">
        <v>470</v>
      </c>
      <c r="AF399" s="53" t="s">
        <v>138</v>
      </c>
      <c r="AG399" s="7">
        <v>6.0</v>
      </c>
      <c r="AH399" s="122">
        <v>268.39</v>
      </c>
    </row>
    <row r="400" ht="15.0" customHeight="1">
      <c r="AA400" s="119">
        <v>41454.0</v>
      </c>
      <c r="AB400" s="120">
        <v>7.0</v>
      </c>
      <c r="AC400" s="53" t="s">
        <v>178</v>
      </c>
      <c r="AD400" s="53" t="s">
        <v>472</v>
      </c>
      <c r="AE400" s="53" t="s">
        <v>475</v>
      </c>
      <c r="AF400" s="53" t="s">
        <v>140</v>
      </c>
      <c r="AG400" s="7">
        <v>3.0</v>
      </c>
      <c r="AH400" s="122">
        <v>169.11</v>
      </c>
    </row>
    <row r="401" ht="15.0" customHeight="1">
      <c r="AA401" s="119">
        <v>41454.0</v>
      </c>
      <c r="AB401" s="120">
        <v>7.0</v>
      </c>
      <c r="AC401" s="53" t="s">
        <v>178</v>
      </c>
      <c r="AD401" s="53" t="s">
        <v>115</v>
      </c>
      <c r="AE401" s="53" t="s">
        <v>471</v>
      </c>
      <c r="AF401" s="53" t="s">
        <v>138</v>
      </c>
      <c r="AG401" s="7">
        <v>6.0</v>
      </c>
      <c r="AH401" s="122">
        <v>242.46</v>
      </c>
    </row>
    <row r="402" ht="15.0" customHeight="1">
      <c r="AA402" s="119">
        <v>41454.0</v>
      </c>
      <c r="AB402" s="120">
        <v>7.0</v>
      </c>
      <c r="AC402" s="53" t="s">
        <v>178</v>
      </c>
      <c r="AD402" s="53" t="s">
        <v>472</v>
      </c>
      <c r="AE402" s="53" t="s">
        <v>470</v>
      </c>
      <c r="AF402" s="53" t="s">
        <v>138</v>
      </c>
      <c r="AG402" s="7">
        <v>4.0</v>
      </c>
      <c r="AH402" s="122">
        <v>168.64</v>
      </c>
    </row>
    <row r="403" ht="15.0" customHeight="1">
      <c r="AA403" s="119">
        <v>41454.0</v>
      </c>
      <c r="AB403" s="120">
        <v>7.0</v>
      </c>
      <c r="AC403" s="53" t="s">
        <v>178</v>
      </c>
      <c r="AD403" s="53" t="s">
        <v>472</v>
      </c>
      <c r="AE403" s="53" t="s">
        <v>470</v>
      </c>
      <c r="AF403" s="53" t="s">
        <v>140</v>
      </c>
      <c r="AG403" s="7">
        <v>1.0</v>
      </c>
      <c r="AH403" s="122">
        <v>107.59</v>
      </c>
    </row>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Return to List of Topics Sheet" location="'List of Topics'!A1" ref="J1"/>
  </hyperlinks>
  <printOptions/>
  <pageMargins bottom="0.75" footer="0.0" header="0.0" left="0.7" right="0.7" top="0.75"/>
  <pageSetup orientation="landscape"/>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43"/>
    <col customWidth="1" min="2" max="10" width="8.86"/>
    <col customWidth="1" min="11" max="11" width="20.0"/>
    <col customWidth="1" min="12" max="12" width="16.86"/>
    <col customWidth="1" min="13" max="13" width="12.86"/>
    <col customWidth="1" min="14" max="16" width="9.14"/>
    <col customWidth="1" min="17" max="17" width="8.86"/>
    <col customWidth="1" min="18" max="26" width="9.14"/>
    <col customWidth="1" min="27" max="29" width="8.86"/>
    <col customWidth="1" min="30" max="30" width="19.43"/>
    <col customWidth="1" min="31" max="31" width="16.86"/>
    <col customWidth="1" min="32" max="32" width="12.86"/>
    <col customWidth="1" min="33" max="33" width="9.86"/>
  </cols>
  <sheetData>
    <row r="1" ht="15.0" customHeight="1">
      <c r="A1" s="1"/>
      <c r="J1" s="3" t="s">
        <v>65</v>
      </c>
    </row>
    <row r="3" ht="15.0" customHeight="1">
      <c r="K3" s="2" t="s">
        <v>493</v>
      </c>
    </row>
    <row r="21" ht="15.75" customHeight="1"/>
    <row r="22" ht="15.75" customHeight="1"/>
    <row r="23" ht="15.75" customHeight="1"/>
    <row r="24" ht="15.75" customHeight="1"/>
    <row r="25" ht="15.75" customHeight="1"/>
    <row r="26" ht="15.75" customHeight="1"/>
    <row r="27" ht="15.0" customHeight="1">
      <c r="K27" s="2" t="s">
        <v>494</v>
      </c>
    </row>
    <row r="28" ht="15.0" customHeight="1">
      <c r="K28" s="7" t="s">
        <v>495</v>
      </c>
      <c r="L28" s="123">
        <v>20000.0</v>
      </c>
    </row>
    <row r="29" ht="15.0" customHeight="1">
      <c r="K29" s="7" t="s">
        <v>496</v>
      </c>
      <c r="L29" s="123">
        <v>5000.0</v>
      </c>
    </row>
    <row r="30" ht="15.0" customHeight="1">
      <c r="K30" s="7" t="s">
        <v>224</v>
      </c>
      <c r="L30" s="77">
        <f>L28-L29</f>
        <v>15000</v>
      </c>
    </row>
    <row r="31" ht="15.0" customHeight="1">
      <c r="K31" s="7" t="s">
        <v>225</v>
      </c>
      <c r="L31" s="124">
        <v>0.065</v>
      </c>
    </row>
    <row r="32" ht="15.0" customHeight="1">
      <c r="K32" s="7" t="s">
        <v>497</v>
      </c>
      <c r="L32" s="8">
        <v>36.0</v>
      </c>
    </row>
    <row r="33" ht="15.75" customHeight="1"/>
    <row r="34" ht="15.0" customHeight="1">
      <c r="K34" s="7" t="s">
        <v>227</v>
      </c>
      <c r="L34" s="79">
        <f>PMT(L31/12,L32,-L30)</f>
        <v>459.7350431</v>
      </c>
    </row>
    <row r="35" ht="15.0" customHeight="1">
      <c r="K35" s="7" t="s">
        <v>498</v>
      </c>
      <c r="L35" s="79">
        <f>L34*L32-L30</f>
        <v>1550.461553</v>
      </c>
    </row>
    <row r="36" ht="15.75" customHeight="1"/>
    <row r="37" ht="15.0" customHeight="1">
      <c r="K37" s="2" t="s">
        <v>499</v>
      </c>
    </row>
    <row r="38" ht="15.0" customHeight="1">
      <c r="K38" s="27" t="s">
        <v>500</v>
      </c>
      <c r="L38" s="27" t="s">
        <v>227</v>
      </c>
    </row>
    <row r="39" ht="15.0" customHeight="1">
      <c r="L39" s="125">
        <f>L34</f>
        <v>459.7350431</v>
      </c>
    </row>
    <row r="40" ht="15.0" customHeight="1">
      <c r="K40" s="78">
        <v>0.06</v>
      </c>
      <c r="L40" s="47">
        <v>456.3290617733267</v>
      </c>
    </row>
    <row r="41" ht="15.0" customHeight="1">
      <c r="K41" s="78">
        <v>0.0625</v>
      </c>
      <c r="L41" s="47">
        <v>458.0301227498226</v>
      </c>
    </row>
    <row r="42" ht="15.0" customHeight="1">
      <c r="K42" s="78">
        <v>0.065</v>
      </c>
      <c r="L42" s="47">
        <v>459.73504314764676</v>
      </c>
    </row>
    <row r="43" ht="15.0" customHeight="1">
      <c r="K43" s="78">
        <v>0.0675</v>
      </c>
      <c r="L43" s="47">
        <v>461.4438206703626</v>
      </c>
    </row>
    <row r="44" ht="15.0" customHeight="1">
      <c r="K44" s="78">
        <v>0.07</v>
      </c>
      <c r="L44" s="47">
        <v>463.15645298057916</v>
      </c>
    </row>
    <row r="45" ht="15.75" customHeight="1"/>
    <row r="46" ht="15.0" customHeight="1">
      <c r="K46" s="2" t="s">
        <v>501</v>
      </c>
    </row>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0" customHeight="1">
      <c r="K70" s="2" t="s">
        <v>502</v>
      </c>
      <c r="AD70" s="2" t="s">
        <v>502</v>
      </c>
    </row>
    <row r="71" ht="15.0" customHeight="1">
      <c r="K71" s="27" t="s">
        <v>495</v>
      </c>
      <c r="L71" s="27" t="s">
        <v>227</v>
      </c>
      <c r="AD71" s="27" t="s">
        <v>495</v>
      </c>
      <c r="AE71" s="27" t="s">
        <v>227</v>
      </c>
    </row>
    <row r="72" ht="15.0" customHeight="1">
      <c r="L72" s="47"/>
      <c r="AE72" s="126">
        <f>L34</f>
        <v>459.7350431</v>
      </c>
    </row>
    <row r="73" ht="15.0" customHeight="1">
      <c r="K73" s="23"/>
      <c r="L73" s="47"/>
      <c r="AD73" s="23">
        <v>18000.0</v>
      </c>
      <c r="AE73" s="79">
        <v>398.4370373946272</v>
      </c>
    </row>
    <row r="74" ht="15.0" customHeight="1">
      <c r="K74" s="23"/>
      <c r="L74" s="47"/>
      <c r="AD74" s="23">
        <v>19000.0</v>
      </c>
      <c r="AE74" s="79">
        <v>429.086040271137</v>
      </c>
    </row>
    <row r="75" ht="15.0" customHeight="1">
      <c r="K75" s="23"/>
      <c r="L75" s="47"/>
      <c r="AD75" s="23">
        <v>20000.0</v>
      </c>
      <c r="AE75" s="79">
        <v>459.73504314764676</v>
      </c>
    </row>
    <row r="76" ht="15.0" customHeight="1">
      <c r="K76" s="23"/>
      <c r="L76" s="47"/>
      <c r="AD76" s="23">
        <v>21000.0</v>
      </c>
      <c r="AE76" s="79">
        <v>490.3840460241566</v>
      </c>
    </row>
    <row r="77" ht="15.0" customHeight="1">
      <c r="K77" s="23"/>
      <c r="L77" s="47"/>
      <c r="AD77" s="23">
        <v>22000.0</v>
      </c>
      <c r="AE77" s="79">
        <v>521.0330489006664</v>
      </c>
    </row>
    <row r="78" ht="15.0" customHeight="1">
      <c r="K78" s="23"/>
      <c r="L78" s="47"/>
      <c r="AD78" s="23">
        <v>23000.0</v>
      </c>
      <c r="AE78" s="79">
        <v>551.6820517771762</v>
      </c>
    </row>
    <row r="79" ht="15.0" customHeight="1">
      <c r="K79" s="23"/>
      <c r="L79" s="47"/>
      <c r="AD79" s="23">
        <v>24000.0</v>
      </c>
      <c r="AE79" s="79">
        <v>582.3310546536859</v>
      </c>
    </row>
    <row r="80" ht="15.0" customHeight="1">
      <c r="L80" s="47"/>
      <c r="AD80" s="23">
        <v>25000.0</v>
      </c>
      <c r="AE80" s="79">
        <v>612.9800575301957</v>
      </c>
    </row>
    <row r="81" ht="15.75" customHeight="1"/>
    <row r="82" ht="15.75" customHeight="1"/>
    <row r="83" ht="15.0" customHeight="1">
      <c r="K83" s="2" t="s">
        <v>503</v>
      </c>
    </row>
    <row r="84" ht="15.0" customHeight="1">
      <c r="K84" s="27" t="s">
        <v>504</v>
      </c>
      <c r="L84" s="27" t="s">
        <v>227</v>
      </c>
      <c r="M84" s="27" t="s">
        <v>505</v>
      </c>
    </row>
    <row r="85" ht="15.0" customHeight="1">
      <c r="L85" s="125">
        <f>L34</f>
        <v>459.7350431</v>
      </c>
      <c r="M85" s="125">
        <f>L35</f>
        <v>1550.461553</v>
      </c>
    </row>
    <row r="86" ht="15.0" customHeight="1">
      <c r="K86" s="78">
        <v>0.06</v>
      </c>
      <c r="L86" s="79">
        <v>456.3290617733267</v>
      </c>
      <c r="M86" s="79">
        <v>1427.8462238397624</v>
      </c>
    </row>
    <row r="87" ht="15.0" customHeight="1">
      <c r="K87" s="78">
        <v>0.0625</v>
      </c>
      <c r="L87" s="79">
        <v>458.0301227498226</v>
      </c>
      <c r="M87" s="79">
        <v>1489.0844189936142</v>
      </c>
    </row>
    <row r="88" ht="15.0" customHeight="1">
      <c r="K88" s="78">
        <v>0.065</v>
      </c>
      <c r="L88" s="79">
        <v>459.73504314764676</v>
      </c>
      <c r="M88" s="79">
        <v>1550.4615533152828</v>
      </c>
    </row>
    <row r="89" ht="15.0" customHeight="1">
      <c r="K89" s="78">
        <v>0.0675</v>
      </c>
      <c r="L89" s="79">
        <v>461.4438206703626</v>
      </c>
      <c r="M89" s="79">
        <v>1611.977544133053</v>
      </c>
    </row>
    <row r="90" ht="15.0" customHeight="1">
      <c r="K90" s="78">
        <v>0.07</v>
      </c>
      <c r="L90" s="79">
        <v>463.15645298057916</v>
      </c>
      <c r="M90" s="79">
        <v>1673.6323073008498</v>
      </c>
    </row>
    <row r="91" ht="15.0" customHeight="1">
      <c r="AD91" s="2" t="s">
        <v>502</v>
      </c>
    </row>
    <row r="92" ht="15.0" customHeight="1">
      <c r="K92" s="2" t="s">
        <v>502</v>
      </c>
      <c r="AD92" s="27" t="s">
        <v>497</v>
      </c>
      <c r="AE92" s="27" t="s">
        <v>227</v>
      </c>
      <c r="AF92" s="27" t="s">
        <v>505</v>
      </c>
    </row>
    <row r="93" ht="15.0" customHeight="1">
      <c r="K93" s="27" t="s">
        <v>497</v>
      </c>
      <c r="L93" s="27" t="s">
        <v>227</v>
      </c>
      <c r="M93" s="27" t="s">
        <v>505</v>
      </c>
      <c r="AE93" s="126">
        <f>L34</f>
        <v>459.7350431</v>
      </c>
      <c r="AF93" s="126">
        <f>L35</f>
        <v>1550.461553</v>
      </c>
    </row>
    <row r="94" ht="15.0" customHeight="1">
      <c r="K94" s="2"/>
      <c r="L94" s="79"/>
      <c r="M94" s="79"/>
      <c r="AD94" s="7">
        <v>12.0</v>
      </c>
      <c r="AE94" s="47">
        <v>1294.446254404221</v>
      </c>
      <c r="AF94" s="47">
        <v>533.355052850653</v>
      </c>
    </row>
    <row r="95" ht="15.0" customHeight="1">
      <c r="L95" s="79"/>
      <c r="M95" s="79"/>
      <c r="AD95" s="7">
        <v>24.0</v>
      </c>
      <c r="AE95" s="47">
        <v>668.1937715026648</v>
      </c>
      <c r="AF95" s="47">
        <v>1036.6505160639572</v>
      </c>
    </row>
    <row r="96" ht="15.0" customHeight="1">
      <c r="L96" s="79"/>
      <c r="M96" s="79"/>
      <c r="AD96" s="7">
        <v>36.0</v>
      </c>
      <c r="AE96" s="47">
        <v>459.73504314764676</v>
      </c>
      <c r="AF96" s="47">
        <v>1550.4615533152828</v>
      </c>
    </row>
    <row r="97" ht="15.0" customHeight="1">
      <c r="L97" s="79"/>
      <c r="M97" s="79"/>
      <c r="AD97" s="7">
        <v>48.0</v>
      </c>
      <c r="AE97" s="47">
        <v>355.7242939334655</v>
      </c>
      <c r="AF97" s="47">
        <v>2074.7661088063433</v>
      </c>
    </row>
    <row r="98" ht="15.0" customHeight="1">
      <c r="L98" s="79"/>
      <c r="M98" s="79"/>
    </row>
    <row r="99" ht="15.0" customHeight="1">
      <c r="L99" s="79"/>
      <c r="M99" s="79"/>
    </row>
    <row r="100" ht="15.0" customHeight="1">
      <c r="L100" s="79"/>
      <c r="M100" s="79"/>
    </row>
    <row r="101" ht="15.0" customHeight="1">
      <c r="K101" s="2" t="s">
        <v>506</v>
      </c>
    </row>
    <row r="102" ht="15.0" customHeight="1">
      <c r="K102" s="125">
        <f>L34</f>
        <v>459.7350431</v>
      </c>
      <c r="L102" s="77">
        <v>4000.0</v>
      </c>
      <c r="M102" s="77">
        <v>5000.0</v>
      </c>
      <c r="N102" s="77">
        <v>6000.0</v>
      </c>
    </row>
    <row r="103" ht="15.0" customHeight="1">
      <c r="K103" s="78">
        <v>0.06</v>
      </c>
      <c r="L103" s="79">
        <v>486.75099922488175</v>
      </c>
      <c r="M103" s="79">
        <v>456.3290617733267</v>
      </c>
      <c r="N103" s="79">
        <v>425.90712432177156</v>
      </c>
    </row>
    <row r="104" ht="15.0" customHeight="1">
      <c r="K104" s="78">
        <v>0.0625</v>
      </c>
      <c r="L104" s="79">
        <v>488.5654642664774</v>
      </c>
      <c r="M104" s="79">
        <v>458.0301227498226</v>
      </c>
      <c r="N104" s="79">
        <v>427.49478123316777</v>
      </c>
    </row>
    <row r="105" ht="15.0" customHeight="1">
      <c r="K105" s="78">
        <v>0.065</v>
      </c>
      <c r="L105" s="79">
        <v>490.3840460241566</v>
      </c>
      <c r="M105" s="79">
        <v>459.73504314764676</v>
      </c>
      <c r="N105" s="79">
        <v>429.086040271137</v>
      </c>
    </row>
    <row r="106" ht="15.0" customHeight="1">
      <c r="K106" s="78">
        <v>0.0675</v>
      </c>
      <c r="L106" s="79">
        <v>492.2067420483868</v>
      </c>
      <c r="M106" s="79">
        <v>461.4438206703626</v>
      </c>
      <c r="N106" s="79">
        <v>430.6808992923384</v>
      </c>
    </row>
    <row r="107" ht="15.0" customHeight="1">
      <c r="K107" s="78">
        <v>0.07</v>
      </c>
      <c r="L107" s="79">
        <v>494.0335498459511</v>
      </c>
      <c r="M107" s="79">
        <v>463.15645298057916</v>
      </c>
      <c r="N107" s="79">
        <v>432.2793561152072</v>
      </c>
    </row>
    <row r="108" ht="15.75" customHeight="1"/>
    <row r="109" ht="15.0" customHeight="1">
      <c r="K109" s="2" t="s">
        <v>501</v>
      </c>
    </row>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0" customHeight="1">
      <c r="K123" s="2" t="s">
        <v>502</v>
      </c>
      <c r="AD123" s="2" t="s">
        <v>507</v>
      </c>
    </row>
    <row r="124" ht="15.0" customHeight="1">
      <c r="AD124" s="126">
        <f>L35</f>
        <v>1550.461553</v>
      </c>
      <c r="AE124" s="77">
        <v>4000.0</v>
      </c>
      <c r="AF124" s="77">
        <v>5000.0</v>
      </c>
      <c r="AG124" s="77">
        <v>6000.0</v>
      </c>
    </row>
    <row r="125" ht="15.0" customHeight="1">
      <c r="AD125" s="7">
        <v>12.0</v>
      </c>
      <c r="AE125" s="79">
        <v>568.9120563740289</v>
      </c>
      <c r="AF125" s="79">
        <v>533.355052850653</v>
      </c>
      <c r="AG125" s="79">
        <v>497.7980493272735</v>
      </c>
    </row>
    <row r="126" ht="15.0" customHeight="1">
      <c r="AD126" s="7">
        <v>24.0</v>
      </c>
      <c r="AE126" s="79">
        <v>1105.7605504682215</v>
      </c>
      <c r="AF126" s="79">
        <v>1036.6505160639572</v>
      </c>
      <c r="AG126" s="79">
        <v>967.5404816596892</v>
      </c>
    </row>
    <row r="127" ht="15.0" customHeight="1">
      <c r="AD127" s="7">
        <v>36.0</v>
      </c>
      <c r="AE127" s="79">
        <v>1653.825656869638</v>
      </c>
      <c r="AF127" s="79">
        <v>1550.4615533152828</v>
      </c>
      <c r="AG127" s="79">
        <v>1447.0974497609313</v>
      </c>
    </row>
    <row r="128" ht="15.0" customHeight="1">
      <c r="AD128" s="7">
        <v>48.0</v>
      </c>
      <c r="AE128" s="79">
        <v>2213.0838493934316</v>
      </c>
      <c r="AF128" s="79">
        <v>2074.7661088063433</v>
      </c>
      <c r="AG128" s="79">
        <v>1936.4483682192513</v>
      </c>
    </row>
    <row r="129" ht="15.0" customHeight="1">
      <c r="AD129" s="7">
        <v>60.0</v>
      </c>
      <c r="AE129" s="79">
        <v>2783.5022899793985</v>
      </c>
      <c r="AF129" s="79">
        <v>2609.533396855688</v>
      </c>
      <c r="AG129" s="79">
        <v>2435.5645037319737</v>
      </c>
    </row>
    <row r="130" ht="15.75" customHeight="1"/>
    <row r="131" ht="15.75" customHeight="1"/>
    <row r="132" ht="15.75" customHeight="1"/>
    <row r="133" ht="15.75" customHeight="1"/>
    <row r="134" ht="15.75" customHeight="1"/>
    <row r="135" ht="15.75" customHeight="1"/>
    <row r="136" ht="15.0" customHeight="1">
      <c r="K136" s="2" t="s">
        <v>191</v>
      </c>
    </row>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0" customHeight="1">
      <c r="B154" s="2"/>
    </row>
    <row r="155" ht="15.75" customHeight="1"/>
    <row r="156" ht="15.75" customHeight="1"/>
    <row r="157" ht="15.75" customHeight="1"/>
    <row r="158" ht="15.0" customHeight="1">
      <c r="B158" s="2"/>
    </row>
    <row r="159" ht="15.75" customHeight="1"/>
    <row r="160" ht="15.75" customHeight="1"/>
    <row r="161" ht="15.75" customHeight="1"/>
    <row r="162" ht="15.75" customHeight="1"/>
    <row r="163" ht="15.75" customHeight="1"/>
    <row r="164" ht="15.75" customHeight="1"/>
    <row r="165" ht="15.75" customHeight="1"/>
    <row r="166" ht="15.0" customHeight="1">
      <c r="B166" s="2"/>
    </row>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Return to List of Topics Sheet" location="'List of Topics'!A1" ref="J1"/>
  </hyperlinks>
  <printOptions/>
  <pageMargins bottom="0.75" footer="0.0" header="0.0" left="0.7" right="0.7" top="0.75"/>
  <pageSetup orientation="landscape"/>
  <drawing r:id="rId2"/>
  <legacyDrawing r:id="rId3"/>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43"/>
    <col customWidth="1" min="2" max="10" width="8.86"/>
    <col customWidth="1" min="11" max="11" width="12.86"/>
    <col customWidth="1" min="12" max="12" width="10.14"/>
    <col customWidth="1" min="13" max="26" width="8.86"/>
  </cols>
  <sheetData>
    <row r="1" ht="15.0" customHeight="1">
      <c r="A1" s="1"/>
      <c r="J1" s="3" t="s">
        <v>65</v>
      </c>
    </row>
    <row r="3" ht="15.0" customHeight="1">
      <c r="K3" s="2" t="s">
        <v>508</v>
      </c>
    </row>
    <row r="11" ht="15.0" customHeight="1">
      <c r="K11" s="2" t="s">
        <v>509</v>
      </c>
    </row>
    <row r="20" ht="15.0" customHeight="1">
      <c r="K20" s="2" t="s">
        <v>510</v>
      </c>
    </row>
    <row r="21" ht="15.75" customHeight="1"/>
    <row r="22" ht="15.75" customHeight="1"/>
    <row r="23" ht="15.75" customHeight="1"/>
    <row r="24" ht="15.75" customHeight="1"/>
    <row r="25" ht="15.75" customHeight="1"/>
    <row r="26" ht="15.75" customHeight="1"/>
    <row r="27" ht="15.75" customHeight="1"/>
    <row r="28" ht="15.75" customHeight="1"/>
    <row r="29" ht="15.0" customHeight="1">
      <c r="K29" s="2" t="s">
        <v>204</v>
      </c>
    </row>
    <row r="30" ht="15.0" customHeight="1">
      <c r="K30" s="7" t="s">
        <v>184</v>
      </c>
      <c r="L30" s="23">
        <v>10000.0</v>
      </c>
      <c r="N30" s="23">
        <v>10000.0</v>
      </c>
    </row>
    <row r="31" ht="15.0" customHeight="1">
      <c r="K31" s="7" t="s">
        <v>185</v>
      </c>
      <c r="L31" s="47">
        <v>20.0</v>
      </c>
      <c r="N31" s="47">
        <v>20.0</v>
      </c>
    </row>
    <row r="32" ht="15.0" customHeight="1">
      <c r="K32" s="7" t="s">
        <v>190</v>
      </c>
      <c r="L32" s="47">
        <v>25.0</v>
      </c>
      <c r="N32" s="47">
        <v>22.572587443575024</v>
      </c>
    </row>
    <row r="33" ht="15.75" customHeight="1"/>
    <row r="34" ht="15.0" customHeight="1">
      <c r="K34" s="7" t="s">
        <v>511</v>
      </c>
    </row>
    <row r="35" ht="15.0" customHeight="1">
      <c r="K35" s="7" t="s">
        <v>512</v>
      </c>
      <c r="L35" s="7">
        <v>4000.0</v>
      </c>
      <c r="N35" s="7">
        <v>4000.0</v>
      </c>
    </row>
    <row r="36" ht="15.0" customHeight="1">
      <c r="K36" s="7" t="s">
        <v>513</v>
      </c>
      <c r="L36" s="7">
        <v>-5.0</v>
      </c>
      <c r="N36" s="7">
        <v>-5.0</v>
      </c>
    </row>
    <row r="37" ht="15.0" customHeight="1">
      <c r="K37" s="7" t="s">
        <v>514</v>
      </c>
      <c r="L37" s="7">
        <f>L35+L36*L32</f>
        <v>3875</v>
      </c>
      <c r="N37" s="7">
        <f>N35+N36*N32</f>
        <v>3887.137063</v>
      </c>
    </row>
    <row r="38" ht="15.75" customHeight="1"/>
    <row r="39" ht="15.0" customHeight="1">
      <c r="K39" s="7" t="s">
        <v>218</v>
      </c>
      <c r="L39" s="24">
        <f>(L32-L31)*L37-L30</f>
        <v>9375</v>
      </c>
      <c r="N39" s="24">
        <f>(N32-N31)*N37-N30</f>
        <v>-0.0000008316055755</v>
      </c>
    </row>
    <row r="40" ht="15.75" customHeight="1"/>
    <row r="41" ht="15.0" customHeight="1">
      <c r="K41" s="2" t="s">
        <v>515</v>
      </c>
    </row>
    <row r="42" ht="15.75" customHeight="1"/>
    <row r="43" ht="15.0" customHeight="1">
      <c r="B43" s="2"/>
    </row>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Return to List of Topics Sheet" location="'List of Topics'!A1" ref="J1"/>
  </hyperlinks>
  <printOptions/>
  <pageMargins bottom="0.75" footer="0.0" header="0.0" left="0.7" right="0.7" top="0.75"/>
  <pageSetup orientation="landscape"/>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43"/>
    <col customWidth="1" min="2" max="9" width="9.14"/>
    <col customWidth="1" min="10" max="10" width="8.86"/>
    <col customWidth="1" min="11" max="15" width="15.71"/>
    <col customWidth="1" min="16" max="16" width="8.86"/>
    <col customWidth="1" min="17" max="17" width="13.14"/>
    <col customWidth="1" min="18" max="20" width="8.86"/>
    <col customWidth="1" min="21" max="21" width="8.43"/>
    <col customWidth="1" min="22" max="22" width="13.14"/>
    <col customWidth="1" min="23" max="26" width="8.86"/>
  </cols>
  <sheetData>
    <row r="1" ht="15.0" customHeight="1">
      <c r="A1" s="1"/>
      <c r="J1" s="3" t="s">
        <v>65</v>
      </c>
    </row>
    <row r="3" ht="15.0" customHeight="1">
      <c r="K3" s="2" t="s">
        <v>516</v>
      </c>
      <c r="P3" s="2" t="s">
        <v>517</v>
      </c>
      <c r="Q3" s="29"/>
      <c r="R3" s="29"/>
      <c r="S3" s="29"/>
      <c r="T3" s="29"/>
      <c r="U3" s="29"/>
      <c r="V3" s="29"/>
      <c r="W3" s="29"/>
      <c r="X3" s="2"/>
    </row>
    <row r="4" ht="15.0" customHeight="1">
      <c r="P4" s="29"/>
      <c r="Q4" s="29"/>
      <c r="R4" s="53" t="s">
        <v>518</v>
      </c>
      <c r="S4" s="52"/>
      <c r="T4" s="52"/>
      <c r="U4" s="52"/>
      <c r="V4" s="29"/>
      <c r="W4" s="29"/>
      <c r="X4" s="29"/>
    </row>
    <row r="5" ht="15.0" customHeight="1">
      <c r="P5" s="29" t="s">
        <v>281</v>
      </c>
      <c r="Q5" s="29"/>
      <c r="R5" s="27" t="s">
        <v>519</v>
      </c>
      <c r="S5" s="27" t="s">
        <v>520</v>
      </c>
      <c r="T5" s="27" t="s">
        <v>521</v>
      </c>
      <c r="U5" s="27" t="s">
        <v>522</v>
      </c>
      <c r="V5" s="29"/>
      <c r="W5" s="29"/>
      <c r="X5" s="29"/>
    </row>
    <row r="6" ht="15.0" customHeight="1">
      <c r="P6" s="29" t="s">
        <v>523</v>
      </c>
      <c r="Q6" s="29" t="s">
        <v>524</v>
      </c>
      <c r="R6" s="127">
        <v>131.0</v>
      </c>
      <c r="S6" s="127">
        <v>218.0</v>
      </c>
      <c r="T6" s="127">
        <v>266.0</v>
      </c>
      <c r="U6" s="127">
        <v>120.0</v>
      </c>
      <c r="V6" s="29"/>
      <c r="W6" s="29"/>
      <c r="X6" s="29"/>
    </row>
    <row r="7" ht="15.0" customHeight="1">
      <c r="P7" s="29"/>
      <c r="Q7" s="29" t="s">
        <v>525</v>
      </c>
      <c r="R7" s="127">
        <v>250.0</v>
      </c>
      <c r="S7" s="127">
        <v>116.0</v>
      </c>
      <c r="T7" s="127">
        <v>263.0</v>
      </c>
      <c r="U7" s="127">
        <v>278.0</v>
      </c>
      <c r="V7" s="29"/>
      <c r="W7" s="29"/>
      <c r="X7" s="29"/>
    </row>
    <row r="8" ht="15.0" customHeight="1">
      <c r="P8" s="29"/>
      <c r="Q8" s="29" t="s">
        <v>526</v>
      </c>
      <c r="R8" s="127">
        <v>178.0</v>
      </c>
      <c r="S8" s="127">
        <v>132.0</v>
      </c>
      <c r="T8" s="127">
        <v>122.0</v>
      </c>
      <c r="U8" s="127">
        <v>180.0</v>
      </c>
      <c r="V8" s="29"/>
      <c r="W8" s="29"/>
      <c r="X8" s="29"/>
    </row>
    <row r="9" ht="15.0" customHeight="1">
      <c r="K9" s="2" t="s">
        <v>527</v>
      </c>
      <c r="P9" s="29"/>
      <c r="Q9" s="29"/>
      <c r="R9" s="29"/>
      <c r="S9" s="29"/>
      <c r="T9" s="29"/>
      <c r="U9" s="29"/>
      <c r="V9" s="29"/>
      <c r="W9" s="29"/>
      <c r="X9" s="29"/>
    </row>
    <row r="10" ht="15.0" customHeight="1">
      <c r="P10" s="29"/>
      <c r="Q10" s="29"/>
      <c r="R10" s="53" t="s">
        <v>518</v>
      </c>
      <c r="S10" s="52"/>
      <c r="T10" s="52"/>
      <c r="U10" s="52"/>
      <c r="V10" s="29"/>
      <c r="W10" s="29"/>
      <c r="X10" s="29"/>
    </row>
    <row r="11" ht="15.0" customHeight="1">
      <c r="P11" s="29" t="s">
        <v>288</v>
      </c>
      <c r="Q11" s="29"/>
      <c r="R11" s="27" t="s">
        <v>519</v>
      </c>
      <c r="S11" s="27" t="s">
        <v>520</v>
      </c>
      <c r="T11" s="27" t="s">
        <v>521</v>
      </c>
      <c r="U11" s="27" t="s">
        <v>522</v>
      </c>
      <c r="V11" s="27" t="s">
        <v>528</v>
      </c>
      <c r="W11" s="27"/>
      <c r="X11" s="27" t="s">
        <v>529</v>
      </c>
    </row>
    <row r="12" ht="15.0" customHeight="1">
      <c r="P12" s="29" t="s">
        <v>523</v>
      </c>
      <c r="Q12" s="29" t="s">
        <v>524</v>
      </c>
      <c r="R12" s="68">
        <v>150.0</v>
      </c>
      <c r="S12" s="68">
        <v>0.0</v>
      </c>
      <c r="T12" s="68">
        <v>0.0</v>
      </c>
      <c r="U12" s="68">
        <v>300.0</v>
      </c>
      <c r="V12" s="128">
        <f t="shared" ref="V12:V14" si="1">SUM(R12:U12)</f>
        <v>450</v>
      </c>
      <c r="W12" s="129" t="s">
        <v>530</v>
      </c>
      <c r="X12" s="8">
        <v>450.0</v>
      </c>
    </row>
    <row r="13" ht="15.0" customHeight="1">
      <c r="P13" s="29"/>
      <c r="Q13" s="29" t="s">
        <v>525</v>
      </c>
      <c r="R13" s="68">
        <v>100.0</v>
      </c>
      <c r="S13" s="68">
        <v>200.0</v>
      </c>
      <c r="T13" s="68">
        <v>0.0</v>
      </c>
      <c r="U13" s="68">
        <v>0.0</v>
      </c>
      <c r="V13" s="128">
        <f t="shared" si="1"/>
        <v>300</v>
      </c>
      <c r="W13" s="129" t="s">
        <v>530</v>
      </c>
      <c r="X13" s="8">
        <v>600.0</v>
      </c>
    </row>
    <row r="14" ht="15.0" customHeight="1">
      <c r="P14" s="29"/>
      <c r="Q14" s="29" t="s">
        <v>526</v>
      </c>
      <c r="R14" s="68">
        <v>200.0</v>
      </c>
      <c r="S14" s="68">
        <v>0.0</v>
      </c>
      <c r="T14" s="68">
        <v>300.0</v>
      </c>
      <c r="U14" s="68">
        <v>0.0</v>
      </c>
      <c r="V14" s="128">
        <f t="shared" si="1"/>
        <v>500</v>
      </c>
      <c r="W14" s="129" t="s">
        <v>530</v>
      </c>
      <c r="X14" s="8">
        <v>500.0</v>
      </c>
    </row>
    <row r="15" ht="15.0" customHeight="1">
      <c r="P15" s="29"/>
      <c r="Q15" s="29" t="s">
        <v>531</v>
      </c>
      <c r="R15" s="128">
        <f t="shared" ref="R15:U15" si="2">SUM(R12:R14)</f>
        <v>450</v>
      </c>
      <c r="S15" s="128">
        <f t="shared" si="2"/>
        <v>200</v>
      </c>
      <c r="T15" s="128">
        <f t="shared" si="2"/>
        <v>300</v>
      </c>
      <c r="U15" s="128">
        <f t="shared" si="2"/>
        <v>300</v>
      </c>
      <c r="V15" s="29"/>
      <c r="W15" s="29"/>
      <c r="X15" s="29"/>
    </row>
    <row r="16" ht="15.0" customHeight="1">
      <c r="P16" s="29"/>
      <c r="Q16" s="29"/>
      <c r="R16" s="130" t="s">
        <v>532</v>
      </c>
      <c r="S16" s="130" t="s">
        <v>532</v>
      </c>
      <c r="T16" s="130" t="s">
        <v>532</v>
      </c>
      <c r="U16" s="130" t="s">
        <v>532</v>
      </c>
      <c r="V16" s="29"/>
      <c r="W16" s="29"/>
      <c r="X16" s="29"/>
    </row>
    <row r="17" ht="15.0" customHeight="1">
      <c r="P17" s="29"/>
      <c r="Q17" s="29" t="s">
        <v>514</v>
      </c>
      <c r="R17" s="8">
        <v>450.0</v>
      </c>
      <c r="S17" s="8">
        <v>200.0</v>
      </c>
      <c r="T17" s="8">
        <v>300.0</v>
      </c>
      <c r="U17" s="8">
        <v>300.0</v>
      </c>
      <c r="V17" s="29"/>
      <c r="W17" s="29"/>
      <c r="X17" s="29"/>
    </row>
    <row r="19" ht="15.0" customHeight="1">
      <c r="P19" s="53" t="s">
        <v>188</v>
      </c>
      <c r="Q19" s="131">
        <f>SUMPRODUCT(R6:U8,R12:U14)</f>
        <v>176050</v>
      </c>
      <c r="R19" s="29"/>
      <c r="S19" s="29"/>
      <c r="T19" s="29"/>
      <c r="U19" s="29"/>
      <c r="V19" s="29"/>
      <c r="W19" s="29"/>
      <c r="X19" s="29"/>
    </row>
    <row r="20" ht="15.0" customHeight="1">
      <c r="P20" s="2"/>
      <c r="Q20" s="29"/>
      <c r="R20" s="29"/>
      <c r="S20" s="29"/>
      <c r="T20" s="29"/>
      <c r="U20" s="29"/>
      <c r="V20" s="29"/>
      <c r="W20" s="29"/>
      <c r="X20" s="29"/>
    </row>
    <row r="21" ht="15.0" customHeight="1">
      <c r="R21" s="29"/>
      <c r="S21" s="29"/>
      <c r="T21" s="29"/>
      <c r="U21" s="29"/>
      <c r="V21" s="29"/>
      <c r="W21" s="29"/>
      <c r="X21" s="29"/>
    </row>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0" customHeight="1">
      <c r="B35" s="2" t="s">
        <v>533</v>
      </c>
    </row>
    <row r="36" ht="15.75" customHeight="1"/>
    <row r="37" ht="15.0" customHeight="1">
      <c r="K37" s="2" t="s">
        <v>534</v>
      </c>
    </row>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0" customHeight="1">
      <c r="K57" s="2"/>
      <c r="P57" s="2"/>
    </row>
    <row r="58" ht="15.75" customHeight="1"/>
    <row r="59" ht="15.75" customHeight="1"/>
    <row r="60" ht="15.75" customHeight="1"/>
    <row r="61" ht="15.75" customHeight="1"/>
    <row r="62" ht="15.75" customHeight="1"/>
    <row r="63" ht="15.75" customHeight="1"/>
    <row r="64" ht="15.75" customHeight="1"/>
    <row r="65" ht="15.0" customHeight="1">
      <c r="B65" s="2"/>
    </row>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Return to List of Topics Sheet" location="'List of Topics'!A1" ref="J1"/>
  </hyperlinks>
  <printOptions/>
  <pageMargins bottom="0.75" footer="0.0" header="0.0" left="0.7" right="0.7" top="0.75"/>
  <pageSetup orientation="portrait"/>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43"/>
    <col customWidth="1" min="2" max="11" width="8.86"/>
    <col customWidth="1" min="12" max="12" width="10.71"/>
    <col customWidth="1" min="13" max="13" width="8.86"/>
    <col customWidth="1" min="14" max="14" width="10.0"/>
    <col customWidth="1" min="15" max="17" width="8.86"/>
    <col customWidth="1" min="18" max="18" width="10.71"/>
    <col customWidth="1" min="19" max="30" width="8.86"/>
  </cols>
  <sheetData>
    <row r="1" ht="15.0" customHeight="1">
      <c r="A1" s="1"/>
      <c r="J1" s="3" t="s">
        <v>65</v>
      </c>
    </row>
    <row r="3" ht="15.0" customHeight="1">
      <c r="K3" s="2" t="s">
        <v>535</v>
      </c>
    </row>
    <row r="9" ht="15.0" customHeight="1">
      <c r="K9" s="2" t="s">
        <v>536</v>
      </c>
      <c r="O9" s="2" t="s">
        <v>537</v>
      </c>
      <c r="R9" s="2" t="s">
        <v>538</v>
      </c>
      <c r="U9" s="2" t="s">
        <v>539</v>
      </c>
      <c r="X9" s="7" t="s">
        <v>540</v>
      </c>
      <c r="AA9" s="2" t="s">
        <v>541</v>
      </c>
    </row>
    <row r="21" ht="15.75" customHeight="1"/>
    <row r="22" ht="15.75" customHeight="1"/>
    <row r="23" ht="15.75" customHeight="1"/>
    <row r="24" ht="15.75" customHeight="1"/>
    <row r="25" ht="15.75" customHeight="1"/>
    <row r="26" ht="15.0" customHeight="1">
      <c r="K26" s="2" t="s">
        <v>542</v>
      </c>
      <c r="R26" s="2" t="s">
        <v>543</v>
      </c>
    </row>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0" customHeight="1">
      <c r="K44" s="7" t="s">
        <v>232</v>
      </c>
      <c r="M44" s="7" t="s">
        <v>544</v>
      </c>
    </row>
    <row r="45" ht="15.0" customHeight="1">
      <c r="K45" s="7">
        <v>62.0</v>
      </c>
      <c r="M45" s="7" t="s">
        <v>545</v>
      </c>
      <c r="N45" s="132">
        <v>94.0</v>
      </c>
    </row>
    <row r="46" ht="15.0" customHeight="1">
      <c r="K46" s="7">
        <v>88.0</v>
      </c>
      <c r="M46" s="7" t="s">
        <v>546</v>
      </c>
      <c r="N46" s="68">
        <v>66.0</v>
      </c>
    </row>
    <row r="47" ht="15.0" customHeight="1">
      <c r="K47" s="7">
        <v>77.0</v>
      </c>
    </row>
    <row r="48" ht="15.0" customHeight="1">
      <c r="K48" s="7">
        <v>62.0</v>
      </c>
    </row>
    <row r="49" ht="15.0" customHeight="1">
      <c r="K49" s="7">
        <v>94.0</v>
      </c>
    </row>
    <row r="50" ht="15.0" customHeight="1">
      <c r="K50" s="7">
        <v>68.0</v>
      </c>
    </row>
    <row r="51" ht="15.0" customHeight="1">
      <c r="K51" s="7">
        <v>73.0</v>
      </c>
    </row>
    <row r="52" ht="15.0" customHeight="1">
      <c r="K52" s="7">
        <v>61.0</v>
      </c>
    </row>
    <row r="53" ht="15.0" customHeight="1">
      <c r="K53" s="7">
        <v>99.0</v>
      </c>
    </row>
    <row r="54" ht="15.0" customHeight="1">
      <c r="K54" s="7">
        <v>94.0</v>
      </c>
    </row>
    <row r="55" ht="15.0" customHeight="1">
      <c r="K55" s="7">
        <v>88.0</v>
      </c>
    </row>
    <row r="56" ht="15.0" customHeight="1">
      <c r="K56" s="7">
        <v>82.0</v>
      </c>
    </row>
    <row r="57" ht="15.0" customHeight="1">
      <c r="K57" s="7">
        <v>87.0</v>
      </c>
    </row>
    <row r="58" ht="15.0" customHeight="1">
      <c r="K58" s="7">
        <v>65.0</v>
      </c>
    </row>
    <row r="59" ht="15.0" customHeight="1">
      <c r="K59" s="7">
        <v>82.0</v>
      </c>
    </row>
    <row r="60" ht="15.0" customHeight="1">
      <c r="K60" s="7">
        <v>70.0</v>
      </c>
    </row>
    <row r="61" ht="15.0" customHeight="1">
      <c r="K61" s="7">
        <v>94.0</v>
      </c>
    </row>
    <row r="62" ht="15.0" customHeight="1">
      <c r="K62" s="7">
        <v>80.0</v>
      </c>
    </row>
    <row r="63" ht="15.0" customHeight="1">
      <c r="K63" s="7">
        <v>96.0</v>
      </c>
    </row>
    <row r="64" ht="15.75" customHeight="1"/>
    <row r="65" ht="15.75" customHeight="1"/>
    <row r="66" ht="15.75" customHeight="1"/>
    <row r="67" ht="15.75" customHeight="1"/>
    <row r="68" ht="15.75" customHeight="1"/>
    <row r="69" ht="15.75" customHeight="1"/>
    <row r="70" ht="15.75" customHeight="1"/>
    <row r="71" ht="15.75" customHeight="1"/>
    <row r="72" ht="15.75" customHeight="1"/>
    <row r="73" ht="15.0" customHeight="1">
      <c r="K73" s="27" t="s">
        <v>130</v>
      </c>
      <c r="L73" s="27" t="s">
        <v>407</v>
      </c>
      <c r="M73" s="53" t="s">
        <v>134</v>
      </c>
      <c r="N73" s="53" t="s">
        <v>135</v>
      </c>
      <c r="O73" s="27" t="s">
        <v>136</v>
      </c>
      <c r="P73" s="27" t="s">
        <v>137</v>
      </c>
    </row>
    <row r="74" ht="15.0" customHeight="1">
      <c r="K74" s="7">
        <v>1.0</v>
      </c>
      <c r="L74" s="105">
        <v>21767.0</v>
      </c>
      <c r="M74" s="53" t="s">
        <v>138</v>
      </c>
      <c r="N74" s="53" t="s">
        <v>142</v>
      </c>
      <c r="O74" s="27">
        <v>1.0</v>
      </c>
      <c r="P74" s="23">
        <v>65400.0</v>
      </c>
    </row>
    <row r="75" ht="15.0" customHeight="1">
      <c r="K75" s="7">
        <v>2.0</v>
      </c>
      <c r="L75" s="105">
        <v>28413.0</v>
      </c>
      <c r="M75" s="53" t="s">
        <v>140</v>
      </c>
      <c r="N75" s="53" t="s">
        <v>455</v>
      </c>
      <c r="O75" s="27">
        <v>2.0</v>
      </c>
      <c r="P75" s="23">
        <v>62000.0</v>
      </c>
    </row>
    <row r="76" ht="15.0" customHeight="1">
      <c r="K76" s="7">
        <v>3.0</v>
      </c>
      <c r="L76" s="105">
        <v>29589.0</v>
      </c>
      <c r="M76" s="53" t="s">
        <v>138</v>
      </c>
      <c r="N76" s="53" t="s">
        <v>141</v>
      </c>
      <c r="O76" s="27">
        <v>0.0</v>
      </c>
      <c r="P76" s="23">
        <v>63200.0</v>
      </c>
    </row>
    <row r="77" ht="15.0" customHeight="1">
      <c r="K77" s="7">
        <v>4.0</v>
      </c>
      <c r="L77" s="105">
        <v>18023.0</v>
      </c>
      <c r="M77" s="53" t="s">
        <v>138</v>
      </c>
      <c r="N77" s="53" t="s">
        <v>454</v>
      </c>
      <c r="O77" s="27">
        <v>2.0</v>
      </c>
      <c r="P77" s="23">
        <v>52000.0</v>
      </c>
    </row>
    <row r="78" ht="15.0" customHeight="1">
      <c r="K78" s="7">
        <v>5.0</v>
      </c>
      <c r="L78" s="105">
        <v>31871.0</v>
      </c>
      <c r="M78" s="53" t="s">
        <v>140</v>
      </c>
      <c r="N78" s="53" t="s">
        <v>455</v>
      </c>
      <c r="O78" s="27">
        <v>3.0</v>
      </c>
      <c r="P78" s="23">
        <v>81400.0</v>
      </c>
    </row>
    <row r="79" ht="15.0" customHeight="1">
      <c r="K79" s="7">
        <v>6.0</v>
      </c>
      <c r="L79" s="105">
        <v>18079.0</v>
      </c>
      <c r="M79" s="53" t="s">
        <v>140</v>
      </c>
      <c r="N79" s="53" t="s">
        <v>454</v>
      </c>
      <c r="O79" s="27">
        <v>3.0</v>
      </c>
      <c r="P79" s="23">
        <v>46300.0</v>
      </c>
    </row>
    <row r="80" ht="15.0" customHeight="1">
      <c r="K80" s="7">
        <v>7.0</v>
      </c>
      <c r="L80" s="105">
        <v>18040.0</v>
      </c>
      <c r="M80" s="53" t="s">
        <v>140</v>
      </c>
      <c r="N80" s="53" t="s">
        <v>139</v>
      </c>
      <c r="O80" s="27">
        <v>2.0</v>
      </c>
      <c r="P80" s="23">
        <v>49600.0</v>
      </c>
    </row>
    <row r="81" ht="15.0" customHeight="1">
      <c r="K81" s="7">
        <v>8.0</v>
      </c>
      <c r="L81" s="105">
        <v>19297.0</v>
      </c>
      <c r="M81" s="53" t="s">
        <v>138</v>
      </c>
      <c r="N81" s="53" t="s">
        <v>139</v>
      </c>
      <c r="O81" s="27">
        <v>1.0</v>
      </c>
      <c r="P81" s="23">
        <v>45900.0</v>
      </c>
    </row>
    <row r="82" ht="15.0" customHeight="1">
      <c r="K82" s="7">
        <v>9.0</v>
      </c>
      <c r="L82" s="105">
        <v>20837.0</v>
      </c>
      <c r="M82" s="53" t="s">
        <v>138</v>
      </c>
      <c r="N82" s="53" t="s">
        <v>141</v>
      </c>
      <c r="O82" s="27">
        <v>3.0</v>
      </c>
      <c r="P82" s="23">
        <v>47700.0</v>
      </c>
    </row>
    <row r="83" ht="15.0" customHeight="1">
      <c r="K83" s="7">
        <v>10.0</v>
      </c>
      <c r="L83" s="105">
        <v>31308.0</v>
      </c>
      <c r="M83" s="53" t="s">
        <v>140</v>
      </c>
      <c r="N83" s="53" t="s">
        <v>142</v>
      </c>
      <c r="O83" s="27">
        <v>1.0</v>
      </c>
      <c r="P83" s="23">
        <v>59900.0</v>
      </c>
    </row>
    <row r="84" ht="15.0" customHeight="1">
      <c r="K84" s="7">
        <v>11.0</v>
      </c>
      <c r="L84" s="105">
        <v>19559.0</v>
      </c>
      <c r="M84" s="53" t="s">
        <v>138</v>
      </c>
      <c r="N84" s="53" t="s">
        <v>141</v>
      </c>
      <c r="O84" s="27">
        <v>1.0</v>
      </c>
      <c r="P84" s="23">
        <v>48100.0</v>
      </c>
    </row>
    <row r="85" ht="15.0" customHeight="1">
      <c r="K85" s="7">
        <v>12.0</v>
      </c>
      <c r="L85" s="105">
        <v>17146.0</v>
      </c>
      <c r="M85" s="53" t="s">
        <v>140</v>
      </c>
      <c r="N85" s="53" t="s">
        <v>455</v>
      </c>
      <c r="O85" s="27">
        <v>0.0</v>
      </c>
      <c r="P85" s="23">
        <v>58100.0</v>
      </c>
    </row>
    <row r="86" ht="15.0" customHeight="1">
      <c r="K86" s="7">
        <v>13.0</v>
      </c>
      <c r="L86" s="105">
        <v>31500.0</v>
      </c>
      <c r="M86" s="53" t="s">
        <v>140</v>
      </c>
      <c r="N86" s="53" t="s">
        <v>454</v>
      </c>
      <c r="O86" s="27">
        <v>2.0</v>
      </c>
      <c r="P86" s="23">
        <v>56000.0</v>
      </c>
    </row>
    <row r="87" ht="15.0" customHeight="1">
      <c r="K87" s="7">
        <v>14.0</v>
      </c>
      <c r="L87" s="105">
        <v>19340.0</v>
      </c>
      <c r="M87" s="53" t="s">
        <v>140</v>
      </c>
      <c r="N87" s="53" t="s">
        <v>141</v>
      </c>
      <c r="O87" s="27">
        <v>2.0</v>
      </c>
      <c r="P87" s="23">
        <v>53400.0</v>
      </c>
    </row>
    <row r="88" ht="15.0" customHeight="1">
      <c r="K88" s="7">
        <v>15.0</v>
      </c>
      <c r="L88" s="105">
        <v>28288.0</v>
      </c>
      <c r="M88" s="53" t="s">
        <v>140</v>
      </c>
      <c r="N88" s="53" t="s">
        <v>141</v>
      </c>
      <c r="O88" s="27">
        <v>2.0</v>
      </c>
      <c r="P88" s="23">
        <v>39000.0</v>
      </c>
    </row>
    <row r="89" ht="15.0" customHeight="1">
      <c r="K89" s="7">
        <v>16.0</v>
      </c>
      <c r="L89" s="105">
        <v>32831.0</v>
      </c>
      <c r="M89" s="53" t="s">
        <v>138</v>
      </c>
      <c r="N89" s="53" t="s">
        <v>139</v>
      </c>
      <c r="O89" s="27">
        <v>1.0</v>
      </c>
      <c r="P89" s="23">
        <v>61500.0</v>
      </c>
    </row>
    <row r="90" ht="15.0" customHeight="1">
      <c r="K90" s="7">
        <v>17.0</v>
      </c>
      <c r="L90" s="105">
        <v>21069.0</v>
      </c>
      <c r="M90" s="53" t="s">
        <v>138</v>
      </c>
      <c r="N90" s="53" t="s">
        <v>139</v>
      </c>
      <c r="O90" s="27">
        <v>0.0</v>
      </c>
      <c r="P90" s="23">
        <v>37700.0</v>
      </c>
    </row>
    <row r="91" ht="15.0" customHeight="1">
      <c r="K91" s="7">
        <v>18.0</v>
      </c>
      <c r="L91" s="105">
        <v>25841.0</v>
      </c>
      <c r="M91" s="53" t="s">
        <v>140</v>
      </c>
      <c r="N91" s="53" t="s">
        <v>455</v>
      </c>
      <c r="O91" s="27">
        <v>2.0</v>
      </c>
      <c r="P91" s="23">
        <v>36700.0</v>
      </c>
    </row>
    <row r="92" ht="15.0" customHeight="1">
      <c r="K92" s="7">
        <v>19.0</v>
      </c>
      <c r="L92" s="105">
        <v>26961.0</v>
      </c>
      <c r="M92" s="53" t="s">
        <v>138</v>
      </c>
      <c r="N92" s="53" t="s">
        <v>141</v>
      </c>
      <c r="O92" s="27">
        <v>2.0</v>
      </c>
      <c r="P92" s="23">
        <v>45200.0</v>
      </c>
    </row>
    <row r="93" ht="15.0" customHeight="1">
      <c r="K93" s="7">
        <v>20.0</v>
      </c>
      <c r="L93" s="105">
        <v>28649.0</v>
      </c>
      <c r="M93" s="53" t="s">
        <v>138</v>
      </c>
      <c r="N93" s="53" t="s">
        <v>139</v>
      </c>
      <c r="O93" s="27">
        <v>0.0</v>
      </c>
      <c r="P93" s="23">
        <v>59000.0</v>
      </c>
    </row>
    <row r="94" ht="15.0" customHeight="1">
      <c r="K94" s="7">
        <v>21.0</v>
      </c>
      <c r="L94" s="105">
        <v>33112.0</v>
      </c>
      <c r="M94" s="53" t="s">
        <v>140</v>
      </c>
      <c r="N94" s="53" t="s">
        <v>139</v>
      </c>
      <c r="O94" s="27">
        <v>2.0</v>
      </c>
      <c r="P94" s="23">
        <v>54300.0</v>
      </c>
    </row>
    <row r="95" ht="15.0" customHeight="1">
      <c r="K95" s="7">
        <v>22.0</v>
      </c>
      <c r="L95" s="105">
        <v>17207.0</v>
      </c>
      <c r="M95" s="53" t="s">
        <v>138</v>
      </c>
      <c r="N95" s="53" t="s">
        <v>141</v>
      </c>
      <c r="O95" s="27">
        <v>1.0</v>
      </c>
      <c r="P95" s="23">
        <v>62100.0</v>
      </c>
    </row>
    <row r="96" ht="15.0" customHeight="1">
      <c r="B96" s="2" t="s">
        <v>547</v>
      </c>
      <c r="K96" s="7">
        <v>23.0</v>
      </c>
      <c r="L96" s="105">
        <v>32599.0</v>
      </c>
      <c r="M96" s="53" t="s">
        <v>138</v>
      </c>
      <c r="N96" s="53" t="s">
        <v>454</v>
      </c>
      <c r="O96" s="27">
        <v>0.0</v>
      </c>
      <c r="P96" s="23">
        <v>78000.0</v>
      </c>
    </row>
    <row r="97" ht="15.0" customHeight="1">
      <c r="K97" s="7">
        <v>24.0</v>
      </c>
      <c r="L97" s="105">
        <v>25639.0</v>
      </c>
      <c r="M97" s="53" t="s">
        <v>138</v>
      </c>
      <c r="N97" s="53" t="s">
        <v>139</v>
      </c>
      <c r="O97" s="27">
        <v>0.0</v>
      </c>
      <c r="P97" s="23">
        <v>43200.0</v>
      </c>
    </row>
    <row r="98" ht="15.0" customHeight="1">
      <c r="K98" s="7">
        <v>25.0</v>
      </c>
      <c r="L98" s="105">
        <v>25655.0</v>
      </c>
      <c r="M98" s="53" t="s">
        <v>138</v>
      </c>
      <c r="N98" s="53" t="s">
        <v>142</v>
      </c>
      <c r="O98" s="27">
        <v>1.0</v>
      </c>
      <c r="P98" s="23">
        <v>44500.0</v>
      </c>
    </row>
    <row r="99" ht="15.0" customHeight="1">
      <c r="K99" s="7">
        <v>26.0</v>
      </c>
      <c r="L99" s="105">
        <v>23137.0</v>
      </c>
      <c r="M99" s="53" t="s">
        <v>138</v>
      </c>
      <c r="N99" s="53" t="s">
        <v>455</v>
      </c>
      <c r="O99" s="27">
        <v>1.0</v>
      </c>
      <c r="P99" s="23">
        <v>43300.0</v>
      </c>
    </row>
    <row r="100" ht="15.0" customHeight="1">
      <c r="K100" s="7">
        <v>27.0</v>
      </c>
      <c r="L100" s="105">
        <v>21677.0</v>
      </c>
      <c r="M100" s="53" t="s">
        <v>138</v>
      </c>
      <c r="N100" s="53" t="s">
        <v>139</v>
      </c>
      <c r="O100" s="27">
        <v>3.0</v>
      </c>
      <c r="P100" s="23">
        <v>45400.0</v>
      </c>
    </row>
    <row r="101" ht="15.0" customHeight="1">
      <c r="K101" s="7">
        <v>28.0</v>
      </c>
      <c r="L101" s="105">
        <v>31842.0</v>
      </c>
      <c r="M101" s="53" t="s">
        <v>138</v>
      </c>
      <c r="N101" s="53" t="s">
        <v>142</v>
      </c>
      <c r="O101" s="27">
        <v>2.0</v>
      </c>
      <c r="P101" s="23">
        <v>53900.0</v>
      </c>
    </row>
    <row r="102" ht="15.0" customHeight="1">
      <c r="K102" s="7">
        <v>29.0</v>
      </c>
      <c r="L102" s="105">
        <v>21225.0</v>
      </c>
      <c r="M102" s="53" t="s">
        <v>138</v>
      </c>
      <c r="N102" s="53" t="s">
        <v>455</v>
      </c>
      <c r="O102" s="27">
        <v>1.0</v>
      </c>
      <c r="P102" s="23">
        <v>44100.0</v>
      </c>
    </row>
    <row r="103" ht="15.0" customHeight="1">
      <c r="K103" s="7">
        <v>30.0</v>
      </c>
      <c r="L103" s="105">
        <v>20305.0</v>
      </c>
      <c r="M103" s="53" t="s">
        <v>140</v>
      </c>
      <c r="N103" s="53" t="s">
        <v>142</v>
      </c>
      <c r="O103" s="27">
        <v>2.0</v>
      </c>
      <c r="P103" s="23">
        <v>31000.0</v>
      </c>
    </row>
    <row r="104" ht="15.75" customHeight="1"/>
    <row r="105" ht="15.75" customHeight="1"/>
    <row r="106" ht="15.0" customHeight="1">
      <c r="K106" s="27" t="s">
        <v>125</v>
      </c>
      <c r="L106" s="27" t="s">
        <v>548</v>
      </c>
      <c r="M106" s="27" t="s">
        <v>549</v>
      </c>
      <c r="N106" s="27" t="s">
        <v>550</v>
      </c>
      <c r="O106" s="27" t="s">
        <v>551</v>
      </c>
      <c r="P106" s="27" t="s">
        <v>552</v>
      </c>
      <c r="Q106" s="27" t="s">
        <v>553</v>
      </c>
    </row>
    <row r="107" ht="15.0" customHeight="1">
      <c r="K107" s="112">
        <v>42370.0</v>
      </c>
      <c r="L107" s="23">
        <f t="shared" ref="L107:Q107" si="1">RANDBETWEEN(1000,5000)</f>
        <v>3155</v>
      </c>
      <c r="M107" s="23">
        <f t="shared" si="1"/>
        <v>2901</v>
      </c>
      <c r="N107" s="23">
        <f t="shared" si="1"/>
        <v>2901</v>
      </c>
      <c r="O107" s="23">
        <f t="shared" si="1"/>
        <v>3438</v>
      </c>
      <c r="P107" s="23">
        <f t="shared" si="1"/>
        <v>2883</v>
      </c>
      <c r="Q107" s="23">
        <f t="shared" si="1"/>
        <v>3947</v>
      </c>
    </row>
    <row r="108" ht="15.0" customHeight="1">
      <c r="K108" s="112">
        <v>42401.0</v>
      </c>
      <c r="L108" s="23">
        <f t="shared" ref="L108:Q108" si="2">RANDBETWEEN(1000,5000)</f>
        <v>3873</v>
      </c>
      <c r="M108" s="23">
        <f t="shared" si="2"/>
        <v>2272</v>
      </c>
      <c r="N108" s="23">
        <f t="shared" si="2"/>
        <v>1122</v>
      </c>
      <c r="O108" s="23">
        <f t="shared" si="2"/>
        <v>4309</v>
      </c>
      <c r="P108" s="23">
        <f t="shared" si="2"/>
        <v>3130</v>
      </c>
      <c r="Q108" s="23">
        <f t="shared" si="2"/>
        <v>4384</v>
      </c>
    </row>
    <row r="109" ht="15.0" customHeight="1">
      <c r="K109" s="112">
        <v>42430.0</v>
      </c>
      <c r="L109" s="23">
        <f t="shared" ref="L109:Q109" si="3">RANDBETWEEN(1000,5000)</f>
        <v>4009</v>
      </c>
      <c r="M109" s="23">
        <f t="shared" si="3"/>
        <v>2254</v>
      </c>
      <c r="N109" s="23">
        <f t="shared" si="3"/>
        <v>4337</v>
      </c>
      <c r="O109" s="23">
        <f t="shared" si="3"/>
        <v>1399</v>
      </c>
      <c r="P109" s="23">
        <f t="shared" si="3"/>
        <v>1338</v>
      </c>
      <c r="Q109" s="23">
        <f t="shared" si="3"/>
        <v>1963</v>
      </c>
    </row>
    <row r="110" ht="15.0" customHeight="1">
      <c r="K110" s="112">
        <v>42461.0</v>
      </c>
      <c r="L110" s="23">
        <f t="shared" ref="L110:Q110" si="4">RANDBETWEEN(1000,5000)</f>
        <v>1679</v>
      </c>
      <c r="M110" s="23">
        <f t="shared" si="4"/>
        <v>1304</v>
      </c>
      <c r="N110" s="23">
        <f t="shared" si="4"/>
        <v>3045</v>
      </c>
      <c r="O110" s="23">
        <f t="shared" si="4"/>
        <v>4749</v>
      </c>
      <c r="P110" s="23">
        <f t="shared" si="4"/>
        <v>3911</v>
      </c>
      <c r="Q110" s="23">
        <f t="shared" si="4"/>
        <v>2706</v>
      </c>
    </row>
    <row r="111" ht="15.0" customHeight="1">
      <c r="K111" s="112">
        <v>42491.0</v>
      </c>
      <c r="L111" s="23">
        <f t="shared" ref="L111:Q111" si="5">RANDBETWEEN(1000,5000)</f>
        <v>2368</v>
      </c>
      <c r="M111" s="23">
        <f t="shared" si="5"/>
        <v>1873</v>
      </c>
      <c r="N111" s="23">
        <f t="shared" si="5"/>
        <v>4014</v>
      </c>
      <c r="O111" s="23">
        <f t="shared" si="5"/>
        <v>1444</v>
      </c>
      <c r="P111" s="23">
        <f t="shared" si="5"/>
        <v>1192</v>
      </c>
      <c r="Q111" s="23">
        <f t="shared" si="5"/>
        <v>2535</v>
      </c>
    </row>
    <row r="112" ht="15.0" customHeight="1">
      <c r="K112" s="112">
        <v>42522.0</v>
      </c>
      <c r="L112" s="23">
        <f t="shared" ref="L112:Q112" si="6">RANDBETWEEN(1000,5000)</f>
        <v>1028</v>
      </c>
      <c r="M112" s="23">
        <f t="shared" si="6"/>
        <v>3513</v>
      </c>
      <c r="N112" s="23">
        <f t="shared" si="6"/>
        <v>4683</v>
      </c>
      <c r="O112" s="23">
        <f t="shared" si="6"/>
        <v>1285</v>
      </c>
      <c r="P112" s="23">
        <f t="shared" si="6"/>
        <v>1614</v>
      </c>
      <c r="Q112" s="23">
        <f t="shared" si="6"/>
        <v>3526</v>
      </c>
    </row>
    <row r="113" ht="15.0" customHeight="1">
      <c r="K113" s="112">
        <v>42552.0</v>
      </c>
      <c r="L113" s="23">
        <f t="shared" ref="L113:Q113" si="7">RANDBETWEEN(1000,5000)</f>
        <v>1718</v>
      </c>
      <c r="M113" s="23">
        <f t="shared" si="7"/>
        <v>4982</v>
      </c>
      <c r="N113" s="23">
        <f t="shared" si="7"/>
        <v>3339</v>
      </c>
      <c r="O113" s="23">
        <f t="shared" si="7"/>
        <v>2892</v>
      </c>
      <c r="P113" s="23">
        <f t="shared" si="7"/>
        <v>4040</v>
      </c>
      <c r="Q113" s="23">
        <f t="shared" si="7"/>
        <v>4270</v>
      </c>
    </row>
    <row r="114" ht="15.0" customHeight="1">
      <c r="K114" s="112">
        <v>42583.0</v>
      </c>
      <c r="L114" s="23">
        <f t="shared" ref="L114:Q114" si="8">RANDBETWEEN(1000,5000)</f>
        <v>2191</v>
      </c>
      <c r="M114" s="23">
        <f t="shared" si="8"/>
        <v>3728</v>
      </c>
      <c r="N114" s="23">
        <f t="shared" si="8"/>
        <v>4888</v>
      </c>
      <c r="O114" s="23">
        <f t="shared" si="8"/>
        <v>3293</v>
      </c>
      <c r="P114" s="23">
        <f t="shared" si="8"/>
        <v>4654</v>
      </c>
      <c r="Q114" s="23">
        <f t="shared" si="8"/>
        <v>4398</v>
      </c>
    </row>
    <row r="115" ht="15.0" customHeight="1">
      <c r="K115" s="112">
        <v>42614.0</v>
      </c>
      <c r="L115" s="23">
        <f t="shared" ref="L115:Q115" si="9">RANDBETWEEN(1000,5000)</f>
        <v>1970</v>
      </c>
      <c r="M115" s="23">
        <f t="shared" si="9"/>
        <v>2409</v>
      </c>
      <c r="N115" s="23">
        <f t="shared" si="9"/>
        <v>2109</v>
      </c>
      <c r="O115" s="23">
        <f t="shared" si="9"/>
        <v>2826</v>
      </c>
      <c r="P115" s="23">
        <f t="shared" si="9"/>
        <v>2806</v>
      </c>
      <c r="Q115" s="23">
        <f t="shared" si="9"/>
        <v>2947</v>
      </c>
    </row>
    <row r="116" ht="15.0" customHeight="1">
      <c r="K116" s="112">
        <v>42644.0</v>
      </c>
      <c r="L116" s="23">
        <f t="shared" ref="L116:Q116" si="10">RANDBETWEEN(1000,5000)</f>
        <v>3014</v>
      </c>
      <c r="M116" s="23">
        <f t="shared" si="10"/>
        <v>1371</v>
      </c>
      <c r="N116" s="23">
        <f t="shared" si="10"/>
        <v>3540</v>
      </c>
      <c r="O116" s="23">
        <f t="shared" si="10"/>
        <v>3682</v>
      </c>
      <c r="P116" s="23">
        <f t="shared" si="10"/>
        <v>3156</v>
      </c>
      <c r="Q116" s="23">
        <f t="shared" si="10"/>
        <v>4455</v>
      </c>
    </row>
    <row r="117" ht="15.0" customHeight="1">
      <c r="K117" s="112">
        <v>42675.0</v>
      </c>
      <c r="L117" s="23">
        <f t="shared" ref="L117:Q117" si="11">RANDBETWEEN(1000,5000)</f>
        <v>3827</v>
      </c>
      <c r="M117" s="23">
        <f t="shared" si="11"/>
        <v>1458</v>
      </c>
      <c r="N117" s="23">
        <f t="shared" si="11"/>
        <v>4751</v>
      </c>
      <c r="O117" s="23">
        <f t="shared" si="11"/>
        <v>2510</v>
      </c>
      <c r="P117" s="23">
        <f t="shared" si="11"/>
        <v>4171</v>
      </c>
      <c r="Q117" s="23">
        <f t="shared" si="11"/>
        <v>4640</v>
      </c>
    </row>
    <row r="118" ht="15.0" customHeight="1">
      <c r="K118" s="112">
        <v>42705.0</v>
      </c>
      <c r="L118" s="23">
        <f t="shared" ref="L118:Q118" si="12">RANDBETWEEN(1000,5000)</f>
        <v>1275</v>
      </c>
      <c r="M118" s="23">
        <f t="shared" si="12"/>
        <v>2212</v>
      </c>
      <c r="N118" s="23">
        <f t="shared" si="12"/>
        <v>3228</v>
      </c>
      <c r="O118" s="23">
        <f t="shared" si="12"/>
        <v>2253</v>
      </c>
      <c r="P118" s="23">
        <f t="shared" si="12"/>
        <v>3968</v>
      </c>
      <c r="Q118" s="23">
        <f t="shared" si="12"/>
        <v>2197</v>
      </c>
    </row>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0" customHeight="1">
      <c r="B148" s="2"/>
    </row>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Return to List of Topics Sheet" location="'List of Topics'!A1" ref="J1"/>
  </hyperlinks>
  <printOptions/>
  <pageMargins bottom="0.75" footer="0.0" header="0.0" left="0.7" right="0.7" top="0.75"/>
  <pageSetup orientation="landscape"/>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43"/>
    <col customWidth="1" min="2" max="10" width="8.86"/>
    <col customWidth="1" min="11" max="11" width="16.29"/>
    <col customWidth="1" min="12" max="12" width="10.29"/>
    <col customWidth="1" min="13" max="26" width="8.86"/>
  </cols>
  <sheetData>
    <row r="1" ht="15.0" customHeight="1">
      <c r="A1" s="1"/>
      <c r="J1" s="3" t="s">
        <v>65</v>
      </c>
    </row>
    <row r="3" ht="15.0" customHeight="1">
      <c r="K3" s="2" t="s">
        <v>554</v>
      </c>
    </row>
    <row r="9" ht="15.0" customHeight="1">
      <c r="K9" s="2" t="s">
        <v>555</v>
      </c>
    </row>
    <row r="21" ht="15.75" customHeight="1"/>
    <row r="22" ht="15.75" customHeight="1"/>
    <row r="23" ht="15.75" customHeight="1"/>
    <row r="24" ht="15.75" customHeight="1"/>
    <row r="25" ht="15.75" customHeight="1"/>
    <row r="26" ht="15.75" customHeight="1"/>
    <row r="27" ht="15.75" customHeight="1"/>
    <row r="28" ht="15.0" customHeight="1">
      <c r="K28" s="2"/>
    </row>
    <row r="29" ht="15.0" customHeight="1">
      <c r="K29" s="19"/>
      <c r="M29" s="7" t="s">
        <v>556</v>
      </c>
    </row>
    <row r="30" ht="15.0" customHeight="1">
      <c r="K30" s="19"/>
      <c r="M30" s="7" t="s">
        <v>557</v>
      </c>
    </row>
    <row r="31" ht="15.0" customHeight="1">
      <c r="K31" s="19"/>
      <c r="M31" s="7" t="s">
        <v>558</v>
      </c>
    </row>
    <row r="32" ht="15.0" customHeight="1">
      <c r="K32" s="19"/>
      <c r="M32" s="7" t="s">
        <v>559</v>
      </c>
    </row>
    <row r="33" ht="15.0" customHeight="1">
      <c r="K33" s="19"/>
      <c r="M33" s="7" t="s">
        <v>560</v>
      </c>
    </row>
    <row r="34" ht="15.0" customHeight="1">
      <c r="M34" s="7">
        <v>30.0</v>
      </c>
      <c r="N34" s="7">
        <v>40.0</v>
      </c>
    </row>
    <row r="35" ht="15.75" customHeight="1"/>
    <row r="36" ht="15.0" customHeight="1">
      <c r="K36" s="2"/>
    </row>
    <row r="37" ht="15.75" customHeight="1"/>
    <row r="38" ht="15.75" customHeight="1"/>
    <row r="39" ht="15.75" customHeight="1"/>
    <row r="40" ht="15.75" customHeight="1"/>
    <row r="41" ht="15.75" customHeight="1"/>
    <row r="42" ht="15.75" customHeight="1"/>
    <row r="43" ht="15.75" customHeight="1"/>
    <row r="44" ht="15.75" customHeight="1"/>
    <row r="45" ht="15.0" customHeight="1">
      <c r="K45" s="7" t="s">
        <v>224</v>
      </c>
      <c r="L45" s="23">
        <v>25000.0</v>
      </c>
    </row>
    <row r="46" ht="15.0" customHeight="1">
      <c r="K46" s="7" t="s">
        <v>500</v>
      </c>
      <c r="L46" s="78">
        <v>0.0625</v>
      </c>
    </row>
    <row r="47" ht="15.0" customHeight="1">
      <c r="K47" s="7" t="s">
        <v>561</v>
      </c>
      <c r="L47" s="19"/>
    </row>
    <row r="48" ht="15.0" customHeight="1">
      <c r="K48" s="7" t="s">
        <v>562</v>
      </c>
      <c r="L48" s="79" t="str">
        <f>PMT(L46/12,L47,-L45)</f>
        <v>#NUM!</v>
      </c>
    </row>
    <row r="49" ht="15.0" customHeight="1">
      <c r="L49" s="79"/>
    </row>
    <row r="50" ht="15.75" customHeight="1"/>
    <row r="51" ht="15.75" customHeight="1"/>
    <row r="52" ht="15.0" customHeight="1">
      <c r="K52" s="2"/>
    </row>
    <row r="53" ht="15.0" customHeight="1">
      <c r="K53" s="2"/>
    </row>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0" customHeight="1">
      <c r="K66" s="105" t="s">
        <v>563</v>
      </c>
      <c r="L66" s="19"/>
    </row>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0" customHeight="1">
      <c r="B77" s="2"/>
    </row>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Return to List of Topics Sheet" location="'List of Topics'!A1" ref="J1"/>
  </hyperlinks>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2009-07-18T21:37:59Z</dcterms:created>
  <dc:creator>Chris Albright</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ies>
</file>