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0\Desktop\"/>
    </mc:Choice>
  </mc:AlternateContent>
  <xr:revisionPtr revIDLastSave="0" documentId="13_ncr:1_{9C6DAC50-A512-4392-BB5B-E98DD0DAD972}" xr6:coauthVersionLast="47" xr6:coauthVersionMax="47" xr10:uidLastSave="{00000000-0000-0000-0000-000000000000}"/>
  <bookViews>
    <workbookView xWindow="-110" yWindow="-110" windowWidth="18490" windowHeight="11020" firstSheet="3" activeTab="5" xr2:uid="{253B9842-E8DE-4031-843C-8A1FD26F9D18}"/>
  </bookViews>
  <sheets>
    <sheet name="Inventory,opening and inwards" sheetId="14" r:id="rId1"/>
    <sheet name="Sales Trend Analysis" sheetId="13" r:id="rId2"/>
    <sheet name="Revenue Trends" sheetId="15" r:id="rId3"/>
    <sheet name="Trends in Profit" sheetId="18" r:id="rId4"/>
    <sheet name="Data Pre Processing" sheetId="10" r:id="rId5"/>
    <sheet name="Week1" sheetId="5" r:id="rId6"/>
    <sheet name="Week2" sheetId="6" r:id="rId7"/>
    <sheet name="Week3" sheetId="7" r:id="rId8"/>
    <sheet name="Week4" sheetId="8" r:id="rId9"/>
  </sheets>
  <definedNames>
    <definedName name="_xlchart.v1.0" hidden="1">'Sales Trend Analysis'!$A$43:$A$73</definedName>
    <definedName name="_xlchart.v1.1" hidden="1">'Sales Trend Analysis'!$B$42</definedName>
    <definedName name="_xlchart.v1.10" hidden="1">'Sales Trend Analysis'!$F$43:$F$73</definedName>
    <definedName name="_xlchart.v1.11" hidden="1">'Sales Trend Analysis'!$G$42</definedName>
    <definedName name="_xlchart.v1.12" hidden="1">'Sales Trend Analysis'!$G$43:$G$73</definedName>
    <definedName name="_xlchart.v1.13" hidden="1">'Sales Trend Analysis'!$H$42</definedName>
    <definedName name="_xlchart.v1.14" hidden="1">'Sales Trend Analysis'!$H$43:$H$73</definedName>
    <definedName name="_xlchart.v1.15" hidden="1">'Revenue Trends'!$A$42:$A$72</definedName>
    <definedName name="_xlchart.v1.16" hidden="1">'Revenue Trends'!$B$41</definedName>
    <definedName name="_xlchart.v1.17" hidden="1">'Revenue Trends'!$B$42:$B$72</definedName>
    <definedName name="_xlchart.v1.18" hidden="1">'Revenue Trends'!$C$41</definedName>
    <definedName name="_xlchart.v1.19" hidden="1">'Revenue Trends'!$C$42:$C$72</definedName>
    <definedName name="_xlchart.v1.2" hidden="1">'Sales Trend Analysis'!$B$43:$B$73</definedName>
    <definedName name="_xlchart.v1.20" hidden="1">'Revenue Trends'!$D$41</definedName>
    <definedName name="_xlchart.v1.21" hidden="1">'Revenue Trends'!$D$42:$D$72</definedName>
    <definedName name="_xlchart.v1.22" hidden="1">'Revenue Trends'!$E$41</definedName>
    <definedName name="_xlchart.v1.23" hidden="1">'Revenue Trends'!$E$42:$E$72</definedName>
    <definedName name="_xlchart.v1.24" hidden="1">'Revenue Trends'!$F$41</definedName>
    <definedName name="_xlchart.v1.25" hidden="1">'Revenue Trends'!$F$42:$F$72</definedName>
    <definedName name="_xlchart.v1.26" hidden="1">'Revenue Trends'!$G$41</definedName>
    <definedName name="_xlchart.v1.27" hidden="1">'Revenue Trends'!$G$42:$G$72</definedName>
    <definedName name="_xlchart.v1.28" hidden="1">'Revenue Trends'!$H$41</definedName>
    <definedName name="_xlchart.v1.29" hidden="1">'Revenue Trends'!$H$42:$H$72</definedName>
    <definedName name="_xlchart.v1.3" hidden="1">'Sales Trend Analysis'!$C$42</definedName>
    <definedName name="_xlchart.v1.30" hidden="1">'Revenue Trends'!$I$41</definedName>
    <definedName name="_xlchart.v1.31" hidden="1">'Revenue Trends'!$I$42:$I$72</definedName>
    <definedName name="_xlchart.v1.32" hidden="1">'Trends in Profit'!$A$42:$A$72</definedName>
    <definedName name="_xlchart.v1.33" hidden="1">'Trends in Profit'!$B$41</definedName>
    <definedName name="_xlchart.v1.34" hidden="1">'Trends in Profit'!$B$42:$B$72</definedName>
    <definedName name="_xlchart.v1.35" hidden="1">'Trends in Profit'!$C$41</definedName>
    <definedName name="_xlchart.v1.36" hidden="1">'Trends in Profit'!$C$42:$C$72</definedName>
    <definedName name="_xlchart.v1.37" hidden="1">'Trends in Profit'!$D$41</definedName>
    <definedName name="_xlchart.v1.38" hidden="1">'Trends in Profit'!$D$42:$D$72</definedName>
    <definedName name="_xlchart.v1.39" hidden="1">'Trends in Profit'!$E$41</definedName>
    <definedName name="_xlchart.v1.4" hidden="1">'Sales Trend Analysis'!$C$43:$C$73</definedName>
    <definedName name="_xlchart.v1.40" hidden="1">'Trends in Profit'!$E$42:$E$72</definedName>
    <definedName name="_xlchart.v1.5" hidden="1">'Sales Trend Analysis'!$D$42</definedName>
    <definedName name="_xlchart.v1.6" hidden="1">'Sales Trend Analysis'!$D$43:$D$73</definedName>
    <definedName name="_xlchart.v1.7" hidden="1">'Sales Trend Analysis'!$E$42</definedName>
    <definedName name="_xlchart.v1.8" hidden="1">'Sales Trend Analysis'!$E$43:$E$73</definedName>
    <definedName name="_xlchart.v1.9" hidden="1">'Sales Trend Analysis'!$F$42</definedName>
  </definedNames>
  <calcPr calcId="191028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0" l="1"/>
  <c r="E44" i="18"/>
  <c r="E45" i="18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E57" i="18" s="1"/>
  <c r="E58" i="18" s="1"/>
  <c r="E59" i="18" s="1"/>
  <c r="E60" i="18" s="1"/>
  <c r="E61" i="18" s="1"/>
  <c r="E62" i="18" s="1"/>
  <c r="E63" i="18" s="1"/>
  <c r="E64" i="18" s="1"/>
  <c r="E65" i="18" s="1"/>
  <c r="E66" i="18" s="1"/>
  <c r="E67" i="18" s="1"/>
  <c r="E68" i="18" s="1"/>
  <c r="E69" i="18" s="1"/>
  <c r="E70" i="18" s="1"/>
  <c r="E71" i="18" s="1"/>
  <c r="E72" i="18" s="1"/>
  <c r="E43" i="18"/>
  <c r="E42" i="18"/>
  <c r="D44" i="18"/>
  <c r="D45" i="18"/>
  <c r="D46" i="18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43" i="18"/>
  <c r="D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42" i="18"/>
  <c r="B73" i="18"/>
  <c r="K16" i="5"/>
  <c r="G2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4" i="8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4" i="7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4" i="6"/>
  <c r="N5" i="5"/>
  <c r="N6" i="5"/>
  <c r="N7" i="5"/>
  <c r="N8" i="5"/>
  <c r="N9" i="5"/>
  <c r="N10" i="5"/>
  <c r="N11" i="5"/>
  <c r="N12" i="5"/>
  <c r="N13" i="5"/>
  <c r="N14" i="5"/>
  <c r="N15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4" i="5"/>
  <c r="G43" i="15"/>
  <c r="G42" i="15"/>
  <c r="F48" i="15"/>
  <c r="F44" i="15"/>
  <c r="F45" i="15"/>
  <c r="F52" i="15"/>
  <c r="F43" i="15"/>
  <c r="F50" i="15"/>
  <c r="F54" i="15"/>
  <c r="F58" i="15"/>
  <c r="F61" i="15"/>
  <c r="F60" i="15"/>
  <c r="F71" i="15"/>
  <c r="F42" i="15"/>
  <c r="F47" i="15"/>
  <c r="F51" i="15"/>
  <c r="F49" i="15"/>
  <c r="F65" i="15"/>
  <c r="F57" i="15"/>
  <c r="F55" i="15"/>
  <c r="F66" i="15"/>
  <c r="F69" i="15"/>
  <c r="F63" i="15"/>
  <c r="F64" i="15"/>
  <c r="F62" i="15"/>
  <c r="F59" i="15"/>
  <c r="F56" i="15"/>
  <c r="F67" i="15"/>
  <c r="F53" i="15"/>
  <c r="F68" i="15"/>
  <c r="F70" i="15"/>
  <c r="F72" i="15"/>
  <c r="F46" i="15"/>
  <c r="G4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4" i="5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2" i="10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4" i="8"/>
  <c r="M16" i="7"/>
  <c r="J16" i="7"/>
  <c r="K16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4" i="7"/>
  <c r="M16" i="6"/>
  <c r="K16" i="6"/>
  <c r="J16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4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16" i="6"/>
  <c r="D5" i="6"/>
  <c r="D6" i="6"/>
  <c r="D7" i="6"/>
  <c r="D8" i="6"/>
  <c r="D9" i="6"/>
  <c r="D10" i="6"/>
  <c r="D11" i="6"/>
  <c r="D12" i="6"/>
  <c r="D13" i="6"/>
  <c r="D14" i="6"/>
  <c r="D15" i="6"/>
  <c r="D4" i="6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43" i="13"/>
  <c r="F74" i="13"/>
  <c r="G45" i="13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G44" i="13"/>
  <c r="G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43" i="13"/>
  <c r="M4" i="8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K5" i="5"/>
  <c r="K6" i="5"/>
  <c r="K7" i="5"/>
  <c r="K8" i="5"/>
  <c r="K9" i="5"/>
  <c r="K10" i="5"/>
  <c r="K11" i="5"/>
  <c r="K12" i="5"/>
  <c r="K13" i="5"/>
  <c r="K14" i="5"/>
  <c r="K15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4" i="5"/>
  <c r="M4" i="5" s="1"/>
  <c r="J5" i="5"/>
  <c r="J6" i="5"/>
  <c r="J7" i="5"/>
  <c r="J8" i="5"/>
  <c r="J9" i="5"/>
  <c r="J10" i="5"/>
  <c r="J11" i="5"/>
  <c r="J12" i="5"/>
  <c r="J13" i="5"/>
  <c r="J14" i="5"/>
  <c r="J15" i="5"/>
  <c r="J16" i="5"/>
  <c r="N16" i="5" s="1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4" i="5"/>
  <c r="K5" i="6"/>
  <c r="M5" i="6" s="1"/>
  <c r="K6" i="6"/>
  <c r="M6" i="6" s="1"/>
  <c r="K7" i="6"/>
  <c r="M7" i="6" s="1"/>
  <c r="K8" i="6"/>
  <c r="M8" i="6" s="1"/>
  <c r="K9" i="6"/>
  <c r="M9" i="6" s="1"/>
  <c r="K10" i="6"/>
  <c r="M10" i="6" s="1"/>
  <c r="K11" i="6"/>
  <c r="M11" i="6" s="1"/>
  <c r="K12" i="6"/>
  <c r="M12" i="6" s="1"/>
  <c r="K13" i="6"/>
  <c r="M13" i="6" s="1"/>
  <c r="K14" i="6"/>
  <c r="M14" i="6" s="1"/>
  <c r="K15" i="6"/>
  <c r="M15" i="6" s="1"/>
  <c r="K17" i="6"/>
  <c r="M17" i="6" s="1"/>
  <c r="K18" i="6"/>
  <c r="M18" i="6" s="1"/>
  <c r="K19" i="6"/>
  <c r="M19" i="6" s="1"/>
  <c r="K20" i="6"/>
  <c r="M20" i="6" s="1"/>
  <c r="K21" i="6"/>
  <c r="M21" i="6" s="1"/>
  <c r="K22" i="6"/>
  <c r="M22" i="6" s="1"/>
  <c r="K23" i="6"/>
  <c r="M23" i="6" s="1"/>
  <c r="K24" i="6"/>
  <c r="M24" i="6" s="1"/>
  <c r="K25" i="6"/>
  <c r="M25" i="6" s="1"/>
  <c r="K26" i="6"/>
  <c r="M26" i="6" s="1"/>
  <c r="K27" i="6"/>
  <c r="M27" i="6" s="1"/>
  <c r="K28" i="6"/>
  <c r="M28" i="6" s="1"/>
  <c r="K29" i="6"/>
  <c r="M29" i="6" s="1"/>
  <c r="K30" i="6"/>
  <c r="M30" i="6" s="1"/>
  <c r="K31" i="6"/>
  <c r="M31" i="6" s="1"/>
  <c r="K32" i="6"/>
  <c r="M32" i="6" s="1"/>
  <c r="K33" i="6"/>
  <c r="M33" i="6" s="1"/>
  <c r="K34" i="6"/>
  <c r="M34" i="6" s="1"/>
  <c r="K4" i="6"/>
  <c r="M4" i="6" s="1"/>
  <c r="J5" i="6"/>
  <c r="J6" i="6"/>
  <c r="J7" i="6"/>
  <c r="J8" i="6"/>
  <c r="J9" i="6"/>
  <c r="J10" i="6"/>
  <c r="J11" i="6"/>
  <c r="J12" i="6"/>
  <c r="J13" i="6"/>
  <c r="J14" i="6"/>
  <c r="J15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4" i="6"/>
  <c r="J5" i="7"/>
  <c r="J6" i="7"/>
  <c r="J7" i="7"/>
  <c r="J8" i="7"/>
  <c r="J9" i="7"/>
  <c r="J10" i="7"/>
  <c r="J11" i="7"/>
  <c r="J12" i="7"/>
  <c r="J13" i="7"/>
  <c r="J14" i="7"/>
  <c r="J15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4" i="7"/>
  <c r="K4" i="7"/>
  <c r="M4" i="7" s="1"/>
  <c r="K6" i="7"/>
  <c r="M6" i="7" s="1"/>
  <c r="K7" i="7"/>
  <c r="M7" i="7" s="1"/>
  <c r="K8" i="7"/>
  <c r="M8" i="7" s="1"/>
  <c r="K9" i="7"/>
  <c r="M9" i="7" s="1"/>
  <c r="K10" i="7"/>
  <c r="M10" i="7" s="1"/>
  <c r="K11" i="7"/>
  <c r="M11" i="7" s="1"/>
  <c r="K12" i="7"/>
  <c r="M12" i="7" s="1"/>
  <c r="K13" i="7"/>
  <c r="M13" i="7" s="1"/>
  <c r="K14" i="7"/>
  <c r="M14" i="7" s="1"/>
  <c r="K15" i="7"/>
  <c r="M15" i="7" s="1"/>
  <c r="K17" i="7"/>
  <c r="M17" i="7" s="1"/>
  <c r="K18" i="7"/>
  <c r="M18" i="7" s="1"/>
  <c r="K19" i="7"/>
  <c r="M19" i="7" s="1"/>
  <c r="K20" i="7"/>
  <c r="M20" i="7" s="1"/>
  <c r="K21" i="7"/>
  <c r="M21" i="7" s="1"/>
  <c r="K22" i="7"/>
  <c r="M22" i="7" s="1"/>
  <c r="K23" i="7"/>
  <c r="M23" i="7" s="1"/>
  <c r="K24" i="7"/>
  <c r="M24" i="7" s="1"/>
  <c r="K25" i="7"/>
  <c r="M25" i="7" s="1"/>
  <c r="K26" i="7"/>
  <c r="M26" i="7" s="1"/>
  <c r="K27" i="7"/>
  <c r="M27" i="7" s="1"/>
  <c r="K28" i="7"/>
  <c r="M28" i="7" s="1"/>
  <c r="K29" i="7"/>
  <c r="M29" i="7" s="1"/>
  <c r="K30" i="7"/>
  <c r="M30" i="7" s="1"/>
  <c r="K31" i="7"/>
  <c r="M31" i="7" s="1"/>
  <c r="K32" i="7"/>
  <c r="M32" i="7" s="1"/>
  <c r="K33" i="7"/>
  <c r="M33" i="7" s="1"/>
  <c r="K34" i="7"/>
  <c r="M34" i="7" s="1"/>
  <c r="K5" i="7"/>
  <c r="M5" i="7" s="1"/>
  <c r="J4" i="8"/>
  <c r="G44" i="15" l="1"/>
  <c r="G45" i="15" l="1"/>
  <c r="G46" i="15" l="1"/>
  <c r="G47" i="15" l="1"/>
  <c r="G48" i="15" l="1"/>
  <c r="G49" i="15" l="1"/>
  <c r="G50" i="15" l="1"/>
  <c r="G51" i="15" l="1"/>
  <c r="G52" i="15" l="1"/>
  <c r="G53" i="15" l="1"/>
  <c r="G54" i="15" l="1"/>
  <c r="G55" i="15" l="1"/>
  <c r="G56" i="15" l="1"/>
  <c r="G57" i="15" l="1"/>
  <c r="G58" i="15" l="1"/>
  <c r="G59" i="15" l="1"/>
  <c r="G60" i="15" l="1"/>
  <c r="G61" i="15" l="1"/>
  <c r="G62" i="15" l="1"/>
  <c r="G63" i="15" l="1"/>
  <c r="G64" i="15" l="1"/>
  <c r="G65" i="15" l="1"/>
  <c r="G66" i="15" l="1"/>
  <c r="G67" i="15" l="1"/>
  <c r="G68" i="15" l="1"/>
  <c r="G69" i="15" l="1"/>
  <c r="G70" i="15" l="1"/>
  <c r="G71" i="15" l="1"/>
  <c r="G72" i="15" l="1"/>
  <c r="I71" i="15"/>
  <c r="H49" i="15" l="1"/>
  <c r="H57" i="15"/>
  <c r="H65" i="15"/>
  <c r="H43" i="15"/>
  <c r="I72" i="15"/>
  <c r="H50" i="15"/>
  <c r="H58" i="15"/>
  <c r="H66" i="15"/>
  <c r="H46" i="15"/>
  <c r="H51" i="15"/>
  <c r="H59" i="15"/>
  <c r="H67" i="15"/>
  <c r="H44" i="15"/>
  <c r="H52" i="15"/>
  <c r="H60" i="15"/>
  <c r="H68" i="15"/>
  <c r="H54" i="15"/>
  <c r="H45" i="15"/>
  <c r="H53" i="15"/>
  <c r="H61" i="15"/>
  <c r="H69" i="15"/>
  <c r="H47" i="15"/>
  <c r="H55" i="15"/>
  <c r="H63" i="15"/>
  <c r="H71" i="15"/>
  <c r="H70" i="15"/>
  <c r="H48" i="15"/>
  <c r="H56" i="15"/>
  <c r="H64" i="15"/>
  <c r="H72" i="15"/>
  <c r="H62" i="15"/>
  <c r="I42" i="15"/>
  <c r="H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CD6D3-6519-4262-B7C8-F193E4DB552C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<sst xmlns="http://schemas.openxmlformats.org/spreadsheetml/2006/main" count="571" uniqueCount="79">
  <si>
    <t>Week - 01 (18-02-2022 to 24-02-2022)</t>
  </si>
  <si>
    <t>Item</t>
  </si>
  <si>
    <t>Opening balance</t>
  </si>
  <si>
    <t>Inward Stock</t>
  </si>
  <si>
    <t>Closing Balance</t>
  </si>
  <si>
    <t>Quantity</t>
  </si>
  <si>
    <t>Unit Price</t>
  </si>
  <si>
    <t>Value</t>
  </si>
  <si>
    <t>Sales</t>
  </si>
  <si>
    <t>Revenue</t>
  </si>
  <si>
    <t>Pen</t>
  </si>
  <si>
    <t>Candies</t>
  </si>
  <si>
    <t>Chips Packet</t>
  </si>
  <si>
    <t>Chocolate(5)</t>
  </si>
  <si>
    <t>Biscuit</t>
  </si>
  <si>
    <t>Photostate</t>
  </si>
  <si>
    <t>Pencils</t>
  </si>
  <si>
    <t>Cigratte(7)</t>
  </si>
  <si>
    <t>Marbles</t>
  </si>
  <si>
    <t>Soap(Utensils)</t>
  </si>
  <si>
    <t>Soap(Bathing)</t>
  </si>
  <si>
    <t>Detergent Powder(10)</t>
  </si>
  <si>
    <t>Bidi</t>
  </si>
  <si>
    <t>Notebooks(10)</t>
  </si>
  <si>
    <t>Notebooks(20)</t>
  </si>
  <si>
    <t>Notebooks(30)</t>
  </si>
  <si>
    <t>Salt</t>
  </si>
  <si>
    <t>File Covers</t>
  </si>
  <si>
    <t>Rusk</t>
  </si>
  <si>
    <t>Toothpaste(10)</t>
  </si>
  <si>
    <t>Toothpaste(20)</t>
  </si>
  <si>
    <t>Toothpaste(95)</t>
  </si>
  <si>
    <t>Knives</t>
  </si>
  <si>
    <t>Map</t>
  </si>
  <si>
    <t>Shampoo</t>
  </si>
  <si>
    <t>Hair Colour</t>
  </si>
  <si>
    <t>Lollipop</t>
  </si>
  <si>
    <t>Noodles</t>
  </si>
  <si>
    <t>Matchbox</t>
  </si>
  <si>
    <t>Brush</t>
  </si>
  <si>
    <t>Belding Rod</t>
  </si>
  <si>
    <t>Week - 02 (26-02-2022 to 04-03-2022)</t>
  </si>
  <si>
    <t>Week - 04 (14-03-2022 to 20-03-2022)</t>
  </si>
  <si>
    <t>Row Labels</t>
  </si>
  <si>
    <t>Grand Total</t>
  </si>
  <si>
    <t>Sum of Revenue</t>
  </si>
  <si>
    <t>Column Labels</t>
  </si>
  <si>
    <t>Price</t>
  </si>
  <si>
    <t>Inward stock</t>
  </si>
  <si>
    <t>Week</t>
  </si>
  <si>
    <t>Inventory</t>
  </si>
  <si>
    <t>Week - 03 (05-03-2022 to 11-03-2022)</t>
  </si>
  <si>
    <t>Opening Balance</t>
  </si>
  <si>
    <t>Sum of Sales</t>
  </si>
  <si>
    <t>Week 1</t>
  </si>
  <si>
    <t>Week 2</t>
  </si>
  <si>
    <t>Week 3</t>
  </si>
  <si>
    <t>Week 4</t>
  </si>
  <si>
    <t>Total</t>
  </si>
  <si>
    <t>Cumulative Sales</t>
  </si>
  <si>
    <t>Pareto</t>
  </si>
  <si>
    <t>(All)</t>
  </si>
  <si>
    <t>Sum of Opening Balance</t>
  </si>
  <si>
    <t>Sum of Inventory</t>
  </si>
  <si>
    <t>Sum of Inward stock</t>
  </si>
  <si>
    <t>Cumulative Revenue</t>
  </si>
  <si>
    <t>% Revenue</t>
  </si>
  <si>
    <t>Cumulative %Revenue</t>
  </si>
  <si>
    <t>Items</t>
  </si>
  <si>
    <t>Cumulative Profit</t>
  </si>
  <si>
    <t>Profit</t>
  </si>
  <si>
    <t>Sum of Profit</t>
  </si>
  <si>
    <t>% of Total</t>
  </si>
  <si>
    <t>Cumulative %</t>
  </si>
  <si>
    <t>Week_01</t>
  </si>
  <si>
    <t>Week_02</t>
  </si>
  <si>
    <t>Week_03</t>
  </si>
  <si>
    <t>Week_04</t>
  </si>
  <si>
    <t>Outward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</si>
</sst>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65" formatCode="_ [$₹-4009]\ * #,##0_ ;_ [$₹-4009]\ * \-#,##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9" fontId="0" fillId="0" borderId="0" xfId="1" applyFont="1"/>
    <xf numFmtId="0" fontId="0" fillId="0" borderId="1" xfId="0" applyFill="1" applyBorder="1" applyAlignment="1">
      <alignment horizontal="center" wrapText="1"/>
    </xf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left"/>
    </xf>
    <xf numFmtId="9" fontId="0" fillId="0" borderId="1" xfId="1" applyFont="1" applyBorder="1"/>
    <xf numFmtId="164" fontId="0" fillId="0" borderId="1" xfId="0" applyNumberFormat="1" applyBorder="1"/>
    <xf numFmtId="164" fontId="0" fillId="0" borderId="1" xfId="0" applyNumberFormat="1" applyBorder="1" applyAlignment="1"/>
    <xf numFmtId="164" fontId="0" fillId="0" borderId="1" xfId="2" applyNumberFormat="1" applyFont="1" applyBorder="1" applyAlignment="1"/>
    <xf numFmtId="164" fontId="0" fillId="0" borderId="1" xfId="2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/>
    <xf numFmtId="0" fontId="0" fillId="2" borderId="2" xfId="0" applyNumberFormat="1" applyFont="1" applyFill="1" applyBorder="1"/>
    <xf numFmtId="2" fontId="0" fillId="0" borderId="1" xfId="0" applyNumberFormat="1" applyBorder="1" applyAlignment="1"/>
    <xf numFmtId="0" fontId="2" fillId="2" borderId="2" xfId="0" applyNumberFormat="1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5">
    <dxf>
      <numFmt numFmtId="164" formatCode="_ [$₹-4009]\ * #,##0.00_ ;_ [$₹-4009]\ * \-#,##0.00_ ;_ [$₹-4009]\ * &quot;-&quot;??_ ;_ @_ "/>
    </dxf>
    <dxf>
      <numFmt numFmtId="165" formatCode="_ [$₹-4009]\ * #,##0_ ;_ [$₹-4009]\ * \-#,##0_ ;_ [$₹-4009]\ * &quot;-&quot;??_ ;_ @_ "/>
    </dxf>
    <dxf>
      <numFmt numFmtId="0" formatCode="General"/>
    </dxf>
    <dxf>
      <alignment horizontal="right"/>
    </dxf>
    <dxf>
      <numFmt numFmtId="165" formatCode="_ [$₹-4009]\ * #,##0_ ;_ [$₹-4009]\ * \-#,##0_ ;_ [$₹-4009]\ * &quot;-&quot;??_ ;_ @_ "/>
    </dxf>
  </dxfs>
  <tableStyles count="1" defaultTableStyle="TableStyleMedium2" defaultPivotStyle="PivotStyleLight16">
    <tableStyle name="Table Style 1" pivot="0" count="0" xr9:uid="{639430B3-818B-4F3E-B682-D5E082F83A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[VivekShopData.xlsx]Inventory,opening and inwards!PivotTable13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'Inventory,opening and inwards'!$B$3</c:f>
              <c:strCache>
                <c:ptCount val="1"/>
                <c:pt idx="0">
                  <c:v>Sum of Inventory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'Inventory,opening and inwards'!$A$4:$A$8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'Inventory,opening and inwards'!$B$4:$B$8</c:f>
              <c:numCache>
                <c:formatCode>_ [$₹-4009]\ * #,##0_ ;_ [$₹-4009]\ * \-#,##0_ ;_ [$₹-4009]\ * "-"??_ ;_ @_ </c:formatCode>
                <c:ptCount val="4"/>
                <c:pt idx="0">
                  <c:v>4472</c:v>
                </c:pt>
                <c:pt idx="1">
                  <c:v>4413</c:v>
                </c:pt>
                <c:pt idx="2">
                  <c:v>4650</c:v>
                </c:pt>
                <c:pt idx="3">
                  <c:v>4783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4-4018-8E0C-974F70BC58EE}"/>
            </c:ext>
          </c:extLst>
        </c:ser>
        <c:ser>
          <c:idx val="1"/>
          <c:order val="1"/>
          <c:tx>
            <c:strRef>
              <c:f>'Inventory,opening and inwards'!$C$3</c:f>
              <c:strCache>
                <c:ptCount val="1"/>
                <c:pt idx="0">
                  <c:v>Sum of Opening Balance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'Inventory,opening and inwards'!$A$4:$A$8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'Inventory,opening and inwards'!$C$4:$C$8</c:f>
              <c:numCache>
                <c:formatCode>_ [$₹-4009]\ * #,##0_ ;_ [$₹-4009]\ * \-#,##0_ ;_ [$₹-4009]\ * "-"??_ ;_ @_ </c:formatCode>
                <c:ptCount val="4"/>
                <c:pt idx="0">
                  <c:v>4569</c:v>
                </c:pt>
                <c:pt idx="1">
                  <c:v>4472</c:v>
                </c:pt>
                <c:pt idx="2">
                  <c:v>4413</c:v>
                </c:pt>
                <c:pt idx="3">
                  <c:v>4650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D-435B-B04B-F10A5201E611}"/>
            </c:ext>
          </c:extLst>
        </c:ser>
        <c:ser>
          <c:idx val="2"/>
          <c:order val="2"/>
          <c:tx>
            <c:strRef>
              <c:f>'Inventory,opening and inwards'!$D$3</c:f>
              <c:strCache>
                <c:ptCount val="1"/>
                <c:pt idx="0">
                  <c:v>Sum of Inward stock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'Inventory,opening and inwards'!$A$4:$A$8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'Inventory,opening and inwards'!$D$4:$D$8</c:f>
              <c:numCache>
                <c:formatCode>_ [$₹-4009]\ * #,##0_ ;_ [$₹-4009]\ * \-#,##0_ ;_ [$₹-4009]\ * "-"??_ ;_ @_ </c:formatCode>
                <c:ptCount val="4"/>
                <c:pt idx="0">
                  <c:v>627</c:v>
                </c:pt>
                <c:pt idx="1">
                  <c:v>644</c:v>
                </c:pt>
                <c:pt idx="2">
                  <c:v>951</c:v>
                </c:pt>
                <c:pt idx="3">
                  <c:v>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1D-435B-B04B-F10A5201E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259343"/>
        <c:axId val="1982250191"/>
      </c:barChart>
      <c:catAx>
        <c:axId val="198225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50191"/>
        <c:crosses val="autoZero"/>
        <c:auto val="1"/>
        <c:lblAlgn val="ctr"/>
        <c:lblOffset val="100"/>
        <c:noMultiLvlLbl val="0"/>
      </c:catAx>
      <c:valAx>
        <c:axId val="19822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5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[VivekShopData.xlsx]Sales Trend Analysis!PivotTable10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732252350259348E-2"/>
          <c:y val="0.1578646038070517"/>
          <c:w val="0.73392886979957428"/>
          <c:h val="0.79042713159164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Trend Analysis'!$B$3:$B$4</c:f>
              <c:strCache>
                <c:ptCount val="1"/>
                <c:pt idx="0">
                  <c:v>Belding Rod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Analysis'!$B$5:$B$9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A-4646-AB39-83BD615CD735}"/>
            </c:ext>
          </c:extLst>
        </c:ser>
        <c:ser>
          <c:idx val="1"/>
          <c:order val="1"/>
          <c:tx>
            <c:strRef>
              <c:f>'Sales Trend Analysis'!$C$3:$C$4</c:f>
              <c:strCache>
                <c:ptCount val="1"/>
                <c:pt idx="0">
                  <c:v>Bidi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Analysis'!$C$5:$C$9</c:f>
              <c:numCache>
                <c:formatCode>General</c:formatCode>
                <c:ptCount val="4"/>
                <c:pt idx="0">
                  <c:v>17</c:v>
                </c:pt>
                <c:pt idx="1">
                  <c:v>18</c:v>
                </c:pt>
                <c:pt idx="2">
                  <c:v>15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0-4FA0-A22E-4D21936EE2B1}"/>
            </c:ext>
          </c:extLst>
        </c:ser>
        <c:ser>
          <c:idx val="2"/>
          <c:order val="2"/>
          <c:tx>
            <c:strRef>
              <c:f>'Sales Trend Analysis'!$D$3:$D$4</c:f>
              <c:strCache>
                <c:ptCount val="1"/>
                <c:pt idx="0">
                  <c:v>Biscuit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Analysis'!$D$5:$D$9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0-4FA0-A22E-4D21936EE2B1}"/>
            </c:ext>
          </c:extLst>
        </c:ser>
        <c:ser>
          <c:idx val="3"/>
          <c:order val="3"/>
          <c:tx>
            <c:strRef>
              <c:f>'Sales Trend Analysis'!$E$3:$E$4</c:f>
              <c:strCache>
                <c:ptCount val="1"/>
                <c:pt idx="0">
                  <c:v>Brush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Analysis'!$E$5:$E$9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00-4FA0-A22E-4D21936EE2B1}"/>
            </c:ext>
          </c:extLst>
        </c:ser>
        <c:ser>
          <c:idx val="4"/>
          <c:order val="4"/>
          <c:tx>
            <c:strRef>
              <c:f>'Sales Trend Analysis'!$F$3:$F$4</c:f>
              <c:strCache>
                <c:ptCount val="1"/>
                <c:pt idx="0">
                  <c:v>Candies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Analysis'!$F$5:$F$9</c:f>
              <c:numCache>
                <c:formatCode>General</c:formatCode>
                <c:ptCount val="4"/>
                <c:pt idx="0">
                  <c:v>129</c:v>
                </c:pt>
                <c:pt idx="1">
                  <c:v>150</c:v>
                </c:pt>
                <c:pt idx="2">
                  <c:v>86</c:v>
                </c:pt>
                <c:pt idx="3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B-4E39-BA16-E90896D60F02}"/>
            </c:ext>
          </c:extLst>
        </c:ser>
        <c:ser>
          <c:idx val="5"/>
          <c:order val="5"/>
          <c:tx>
            <c:strRef>
              <c:f>'Sales Trend Analysis'!$G$3:$G$4</c:f>
              <c:strCache>
                <c:ptCount val="1"/>
                <c:pt idx="0">
                  <c:v>Chips Packet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Analysis'!$G$5:$G$9</c:f>
              <c:numCache>
                <c:formatCode>General</c:formatCode>
                <c:ptCount val="4"/>
                <c:pt idx="0">
                  <c:v>45</c:v>
                </c:pt>
                <c:pt idx="1">
                  <c:v>60</c:v>
                </c:pt>
                <c:pt idx="2">
                  <c:v>33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6B-4E39-BA16-E90896D60F02}"/>
            </c:ext>
          </c:extLst>
        </c:ser>
        <c:ser>
          <c:idx val="6"/>
          <c:order val="6"/>
          <c:tx>
            <c:strRef>
              <c:f>'Sales Trend Analysis'!$H$3:$H$4</c:f>
              <c:strCache>
                <c:ptCount val="1"/>
                <c:pt idx="0">
                  <c:v>Chocolate(5)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Analysis'!$H$5:$H$9</c:f>
              <c:numCache>
                <c:formatCode>General</c:formatCode>
                <c:ptCount val="4"/>
                <c:pt idx="0">
                  <c:v>39</c:v>
                </c:pt>
                <c:pt idx="1">
                  <c:v>45</c:v>
                </c:pt>
                <c:pt idx="2">
                  <c:v>29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6B-4E39-BA16-E90896D60F02}"/>
            </c:ext>
          </c:extLst>
        </c:ser>
        <c:ser>
          <c:idx val="7"/>
          <c:order val="7"/>
          <c:tx>
            <c:strRef>
              <c:f>'Sales Trend Analysis'!$I$3:$I$4</c:f>
              <c:strCache>
                <c:ptCount val="1"/>
                <c:pt idx="0">
                  <c:v>Cigratte(7)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Analysis'!$I$5:$I$9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6B-4E39-BA16-E90896D60F02}"/>
            </c:ext>
          </c:extLst>
        </c:ser>
        <c:ser>
          <c:idx val="8"/>
          <c:order val="8"/>
          <c:tx>
            <c:strRef>
              <c:f>'Sales Trend Analysis'!$J$3:$J$4</c:f>
              <c:strCache>
                <c:ptCount val="1"/>
                <c:pt idx="0">
                  <c:v>Detergent Powder(10)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Analysis'!$J$5:$J$9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6B-4E39-BA16-E90896D60F02}"/>
            </c:ext>
          </c:extLst>
        </c:ser>
        <c:ser>
          <c:idx val="9"/>
          <c:order val="9"/>
          <c:tx>
            <c:strRef>
              <c:f>'Sales Trend Analysis'!$K$3:$K$4</c:f>
              <c:strCache>
                <c:ptCount val="1"/>
                <c:pt idx="0">
                  <c:v>File Covers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Analysis'!$K$5:$K$9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6B-4E39-BA16-E90896D60F02}"/>
            </c:ext>
          </c:extLst>
        </c:ser>
        <c:ser>
          <c:idx val="10"/>
          <c:order val="10"/>
          <c:tx>
            <c:strRef>
              <c:f>'Sales Trend Analysis'!$L$3:$L$4</c:f>
              <c:strCache>
                <c:ptCount val="1"/>
                <c:pt idx="0">
                  <c:v>Hair Colour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Analysis'!$L$5:$L$9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16B-4E39-BA16-E90896D60F02}"/>
            </c:ext>
          </c:extLst>
        </c:ser>
        <c:ser>
          <c:idx val="11"/>
          <c:order val="11"/>
          <c:tx>
            <c:strRef>
              <c:f>'Sales Trend Analysis'!$M$3:$M$4</c:f>
              <c:strCache>
                <c:ptCount val="1"/>
                <c:pt idx="0">
                  <c:v>Knives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Analysis'!$M$5:$M$9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6B-4E39-BA16-E90896D60F02}"/>
            </c:ext>
          </c:extLst>
        </c:ser>
        <c:ser>
          <c:idx val="12"/>
          <c:order val="12"/>
          <c:tx>
            <c:strRef>
              <c:f>'Sales Trend Analysis'!$N$3:$N$4</c:f>
              <c:strCache>
                <c:ptCount val="1"/>
                <c:pt idx="0">
                  <c:v>Lollipop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Analysis'!$N$5:$N$9</c:f>
              <c:numCache>
                <c:formatCode>General</c:formatCode>
                <c:ptCount val="4"/>
                <c:pt idx="0">
                  <c:v>17</c:v>
                </c:pt>
                <c:pt idx="1">
                  <c:v>20</c:v>
                </c:pt>
                <c:pt idx="2">
                  <c:v>15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16B-4E39-BA16-E90896D60F02}"/>
            </c:ext>
          </c:extLst>
        </c:ser>
        <c:ser>
          <c:idx val="13"/>
          <c:order val="13"/>
          <c:tx>
            <c:strRef>
              <c:f>'Sales Trend Analysis'!$O$3:$O$4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Analysis'!$O$5:$O$9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45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16B-4E39-BA16-E90896D60F02}"/>
            </c:ext>
          </c:extLst>
        </c:ser>
        <c:ser>
          <c:idx val="14"/>
          <c:order val="14"/>
          <c:tx>
            <c:strRef>
              <c:f>'Sales Trend Analysis'!$P$3:$P$4</c:f>
              <c:strCache>
                <c:ptCount val="1"/>
                <c:pt idx="0">
                  <c:v>Marbles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Analysis'!$P$5:$P$9</c:f>
              <c:numCache>
                <c:formatCode>General</c:formatCode>
                <c:ptCount val="4"/>
                <c:pt idx="0">
                  <c:v>192</c:v>
                </c:pt>
                <c:pt idx="1">
                  <c:v>140</c:v>
                </c:pt>
                <c:pt idx="2">
                  <c:v>114</c:v>
                </c:pt>
                <c:pt idx="3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6B-4E39-BA16-E90896D60F02}"/>
            </c:ext>
          </c:extLst>
        </c:ser>
        <c:ser>
          <c:idx val="15"/>
          <c:order val="15"/>
          <c:tx>
            <c:strRef>
              <c:f>'Sales Trend Analysis'!$Q$3:$Q$4</c:f>
              <c:strCache>
                <c:ptCount val="1"/>
                <c:pt idx="0">
                  <c:v>Matchbox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Analysis'!$Q$5:$Q$9</c:f>
              <c:numCache>
                <c:formatCode>General</c:formatCode>
                <c:ptCount val="4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6B-4E39-BA16-E90896D60F02}"/>
            </c:ext>
          </c:extLst>
        </c:ser>
        <c:ser>
          <c:idx val="16"/>
          <c:order val="16"/>
          <c:tx>
            <c:strRef>
              <c:f>'Sales Trend Analysis'!$R$3:$R$4</c:f>
              <c:strCache>
                <c:ptCount val="1"/>
                <c:pt idx="0">
                  <c:v>Noodles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Analysis'!$R$5:$R$9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16B-4E39-BA16-E90896D60F02}"/>
            </c:ext>
          </c:extLst>
        </c:ser>
        <c:ser>
          <c:idx val="17"/>
          <c:order val="17"/>
          <c:tx>
            <c:strRef>
              <c:f>'Sales Trend Analysis'!$S$3:$S$4</c:f>
              <c:strCache>
                <c:ptCount val="1"/>
                <c:pt idx="0">
                  <c:v>Notebooks(10)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Analysis'!$S$5:$S$9</c:f>
              <c:numCache>
                <c:formatCode>General</c:formatCode>
                <c:ptCount val="4"/>
                <c:pt idx="0">
                  <c:v>6</c:v>
                </c:pt>
                <c:pt idx="1">
                  <c:v>25</c:v>
                </c:pt>
                <c:pt idx="2">
                  <c:v>17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16B-4E39-BA16-E90896D60F02}"/>
            </c:ext>
          </c:extLst>
        </c:ser>
        <c:ser>
          <c:idx val="18"/>
          <c:order val="18"/>
          <c:tx>
            <c:strRef>
              <c:f>'Sales Trend Analysis'!$T$3:$T$4</c:f>
              <c:strCache>
                <c:ptCount val="1"/>
                <c:pt idx="0">
                  <c:v>Notebooks(20)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Analysis'!$T$5:$T$9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16B-4E39-BA16-E90896D60F02}"/>
            </c:ext>
          </c:extLst>
        </c:ser>
        <c:ser>
          <c:idx val="19"/>
          <c:order val="19"/>
          <c:tx>
            <c:strRef>
              <c:f>'Sales Trend Analysis'!$U$3:$U$4</c:f>
              <c:strCache>
                <c:ptCount val="1"/>
                <c:pt idx="0">
                  <c:v>Notebooks(30)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Analysis'!$U$5:$U$9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16B-4E39-BA16-E90896D60F02}"/>
            </c:ext>
          </c:extLst>
        </c:ser>
        <c:ser>
          <c:idx val="20"/>
          <c:order val="20"/>
          <c:tx>
            <c:strRef>
              <c:f>'Sales Trend Analysis'!$V$3:$V$4</c:f>
              <c:strCache>
                <c:ptCount val="1"/>
                <c:pt idx="0">
                  <c:v>Pen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Analysis'!$V$5:$V$9</c:f>
              <c:numCache>
                <c:formatCode>General</c:formatCode>
                <c:ptCount val="4"/>
                <c:pt idx="0">
                  <c:v>18</c:v>
                </c:pt>
                <c:pt idx="1">
                  <c:v>18</c:v>
                </c:pt>
                <c:pt idx="2">
                  <c:v>65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16B-4E39-BA16-E90896D60F02}"/>
            </c:ext>
          </c:extLst>
        </c:ser>
        <c:ser>
          <c:idx val="21"/>
          <c:order val="21"/>
          <c:tx>
            <c:strRef>
              <c:f>'Sales Trend Analysis'!$W$3:$W$4</c:f>
              <c:strCache>
                <c:ptCount val="1"/>
                <c:pt idx="0">
                  <c:v>Pencils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Analysis'!$W$5:$W$9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25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16B-4E39-BA16-E90896D60F02}"/>
            </c:ext>
          </c:extLst>
        </c:ser>
        <c:ser>
          <c:idx val="22"/>
          <c:order val="22"/>
          <c:tx>
            <c:strRef>
              <c:f>'Sales Trend Analysis'!$X$3:$X$4</c:f>
              <c:strCache>
                <c:ptCount val="1"/>
                <c:pt idx="0">
                  <c:v>Photostate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Analysis'!$X$5:$X$9</c:f>
              <c:numCache>
                <c:formatCode>General</c:formatCode>
                <c:ptCount val="4"/>
                <c:pt idx="0">
                  <c:v>167</c:v>
                </c:pt>
                <c:pt idx="1">
                  <c:v>126</c:v>
                </c:pt>
                <c:pt idx="2">
                  <c:v>167</c:v>
                </c:pt>
                <c:pt idx="3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16B-4E39-BA16-E90896D60F02}"/>
            </c:ext>
          </c:extLst>
        </c:ser>
        <c:ser>
          <c:idx val="23"/>
          <c:order val="23"/>
          <c:tx>
            <c:strRef>
              <c:f>'Sales Trend Analysis'!$Y$3:$Y$4</c:f>
              <c:strCache>
                <c:ptCount val="1"/>
                <c:pt idx="0">
                  <c:v>Rusk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Analysis'!$Y$5:$Y$9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16B-4E39-BA16-E90896D60F02}"/>
            </c:ext>
          </c:extLst>
        </c:ser>
        <c:ser>
          <c:idx val="24"/>
          <c:order val="24"/>
          <c:tx>
            <c:strRef>
              <c:f>'Sales Trend Analysis'!$Z$3:$Z$4</c:f>
              <c:strCache>
                <c:ptCount val="1"/>
                <c:pt idx="0">
                  <c:v>Salt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Analysis'!$Z$5:$Z$9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16B-4E39-BA16-E90896D60F02}"/>
            </c:ext>
          </c:extLst>
        </c:ser>
        <c:ser>
          <c:idx val="25"/>
          <c:order val="25"/>
          <c:tx>
            <c:strRef>
              <c:f>'Sales Trend Analysis'!$AA$3:$AA$4</c:f>
              <c:strCache>
                <c:ptCount val="1"/>
                <c:pt idx="0">
                  <c:v>Shampoo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Analysis'!$AA$5:$AA$9</c:f>
              <c:numCache>
                <c:formatCode>General</c:formatCode>
                <c:ptCount val="4"/>
                <c:pt idx="0">
                  <c:v>39</c:v>
                </c:pt>
                <c:pt idx="1">
                  <c:v>30</c:v>
                </c:pt>
                <c:pt idx="2">
                  <c:v>32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16B-4E39-BA16-E90896D60F02}"/>
            </c:ext>
          </c:extLst>
        </c:ser>
        <c:ser>
          <c:idx val="26"/>
          <c:order val="26"/>
          <c:tx>
            <c:strRef>
              <c:f>'Sales Trend Analysis'!$AB$3:$AB$4</c:f>
              <c:strCache>
                <c:ptCount val="1"/>
                <c:pt idx="0">
                  <c:v>Soap(Bathing)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Analysis'!$AB$5:$AB$9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16B-4E39-BA16-E90896D60F02}"/>
            </c:ext>
          </c:extLst>
        </c:ser>
        <c:ser>
          <c:idx val="27"/>
          <c:order val="27"/>
          <c:tx>
            <c:strRef>
              <c:f>'Sales Trend Analysis'!$AC$3:$AC$4</c:f>
              <c:strCache>
                <c:ptCount val="1"/>
                <c:pt idx="0">
                  <c:v>Soap(Utensils)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Analysis'!$AC$5:$AC$9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16B-4E39-BA16-E90896D60F02}"/>
            </c:ext>
          </c:extLst>
        </c:ser>
        <c:ser>
          <c:idx val="28"/>
          <c:order val="28"/>
          <c:tx>
            <c:strRef>
              <c:f>'Sales Trend Analysis'!$AD$3:$AD$4</c:f>
              <c:strCache>
                <c:ptCount val="1"/>
                <c:pt idx="0">
                  <c:v>Toothpaste(10)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Analysis'!$AD$5:$AD$9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16B-4E39-BA16-E90896D60F02}"/>
            </c:ext>
          </c:extLst>
        </c:ser>
        <c:ser>
          <c:idx val="29"/>
          <c:order val="29"/>
          <c:tx>
            <c:strRef>
              <c:f>'Sales Trend Analysis'!$AE$3:$AE$4</c:f>
              <c:strCache>
                <c:ptCount val="1"/>
                <c:pt idx="0">
                  <c:v>Toothpaste(20)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Analysis'!$AE$5:$AE$9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16B-4E39-BA16-E90896D60F02}"/>
            </c:ext>
          </c:extLst>
        </c:ser>
        <c:ser>
          <c:idx val="30"/>
          <c:order val="30"/>
          <c:tx>
            <c:strRef>
              <c:f>'Sales Trend Analysis'!$AF$3:$AF$4</c:f>
              <c:strCache>
                <c:ptCount val="1"/>
                <c:pt idx="0">
                  <c:v>Toothpaste(95)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Trend Analysis'!$A$5:$A$9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Trend Analysis'!$AF$5:$AF$9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16B-4E39-BA16-E90896D60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236575"/>
        <c:axId val="801719647"/>
      </c:barChart>
      <c:catAx>
        <c:axId val="80623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19647"/>
        <c:crosses val="autoZero"/>
        <c:auto val="1"/>
        <c:lblAlgn val="ctr"/>
        <c:lblOffset val="100"/>
        <c:noMultiLvlLbl val="0"/>
      </c:catAx>
      <c:valAx>
        <c:axId val="80171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</a:t>
            </a:r>
            <a:r>
              <a:rPr lang="en-IN" baseline="0"/>
              <a:t>m of Sales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Trend Analysis'!$AI$5:$AI$8</c:f>
              <c:strCache>
                <c:ptCount val="4"/>
                <c:pt idx="0">
                  <c:v>Week_01</c:v>
                </c:pt>
                <c:pt idx="1">
                  <c:v>Week_02</c:v>
                </c:pt>
                <c:pt idx="2">
                  <c:v>Week_03</c:v>
                </c:pt>
                <c:pt idx="3">
                  <c:v>Week_04</c:v>
                </c:pt>
              </c:strCache>
            </c:strRef>
          </c:cat>
          <c:val>
            <c:numRef>
              <c:f>'Sales Trend Analysis'!$AJ$5:$AJ$8</c:f>
              <c:numCache>
                <c:formatCode>General</c:formatCode>
                <c:ptCount val="4"/>
                <c:pt idx="0">
                  <c:v>724</c:v>
                </c:pt>
                <c:pt idx="1">
                  <c:v>703</c:v>
                </c:pt>
                <c:pt idx="2">
                  <c:v>714</c:v>
                </c:pt>
                <c:pt idx="3">
                  <c:v>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F-4637-8136-994E73A85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37712"/>
        <c:axId val="168235632"/>
      </c:lineChart>
      <c:catAx>
        <c:axId val="16823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35632"/>
        <c:crosses val="autoZero"/>
        <c:auto val="1"/>
        <c:lblAlgn val="ctr"/>
        <c:lblOffset val="100"/>
        <c:noMultiLvlLbl val="0"/>
      </c:catAx>
      <c:valAx>
        <c:axId val="16823563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3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[VivekShopData.xlsx]Revenue Trends!PivotTable14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Trends'!$B$3:$B$4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Trends'!$A$5:$A$36</c:f>
              <c:strCache>
                <c:ptCount val="31"/>
                <c:pt idx="0">
                  <c:v>Belding Rod</c:v>
                </c:pt>
                <c:pt idx="1">
                  <c:v>Bidi</c:v>
                </c:pt>
                <c:pt idx="2">
                  <c:v>Biscuit</c:v>
                </c:pt>
                <c:pt idx="3">
                  <c:v>Brush</c:v>
                </c:pt>
                <c:pt idx="4">
                  <c:v>Candies</c:v>
                </c:pt>
                <c:pt idx="5">
                  <c:v>Chips Packet</c:v>
                </c:pt>
                <c:pt idx="6">
                  <c:v>Chocolate(5)</c:v>
                </c:pt>
                <c:pt idx="7">
                  <c:v>Cigratte(7)</c:v>
                </c:pt>
                <c:pt idx="8">
                  <c:v>Detergent Powder(10)</c:v>
                </c:pt>
                <c:pt idx="9">
                  <c:v>File Covers</c:v>
                </c:pt>
                <c:pt idx="10">
                  <c:v>Hair Colour</c:v>
                </c:pt>
                <c:pt idx="11">
                  <c:v>Knives</c:v>
                </c:pt>
                <c:pt idx="12">
                  <c:v>Lollipop</c:v>
                </c:pt>
                <c:pt idx="13">
                  <c:v>Map</c:v>
                </c:pt>
                <c:pt idx="14">
                  <c:v>Marbles</c:v>
                </c:pt>
                <c:pt idx="15">
                  <c:v>Matchbox</c:v>
                </c:pt>
                <c:pt idx="16">
                  <c:v>Noodles</c:v>
                </c:pt>
                <c:pt idx="17">
                  <c:v>Notebooks(10)</c:v>
                </c:pt>
                <c:pt idx="18">
                  <c:v>Notebooks(20)</c:v>
                </c:pt>
                <c:pt idx="19">
                  <c:v>Notebooks(30)</c:v>
                </c:pt>
                <c:pt idx="20">
                  <c:v>Pen</c:v>
                </c:pt>
                <c:pt idx="21">
                  <c:v>Pencils</c:v>
                </c:pt>
                <c:pt idx="22">
                  <c:v>Photostate</c:v>
                </c:pt>
                <c:pt idx="23">
                  <c:v>Rusk</c:v>
                </c:pt>
                <c:pt idx="24">
                  <c:v>Salt</c:v>
                </c:pt>
                <c:pt idx="25">
                  <c:v>Shampoo</c:v>
                </c:pt>
                <c:pt idx="26">
                  <c:v>Soap(Bathing)</c:v>
                </c:pt>
                <c:pt idx="27">
                  <c:v>Soap(Utensils)</c:v>
                </c:pt>
                <c:pt idx="28">
                  <c:v>Toothpaste(10)</c:v>
                </c:pt>
                <c:pt idx="29">
                  <c:v>Toothpaste(20)</c:v>
                </c:pt>
                <c:pt idx="30">
                  <c:v>Toothpaste(95)</c:v>
                </c:pt>
              </c:strCache>
            </c:strRef>
          </c:cat>
          <c:val>
            <c:numRef>
              <c:f>'Revenue Trends'!$B$5:$B$36</c:f>
              <c:numCache>
                <c:formatCode>_ [$₹-4009]\ * #,##0_ ;_ [$₹-4009]\ * \-#,##0_ ;_ [$₹-4009]\ * "-"??_ ;_ @_ </c:formatCode>
                <c:ptCount val="31"/>
                <c:pt idx="0">
                  <c:v>0</c:v>
                </c:pt>
                <c:pt idx="1">
                  <c:v>255</c:v>
                </c:pt>
                <c:pt idx="2">
                  <c:v>60</c:v>
                </c:pt>
                <c:pt idx="3">
                  <c:v>0</c:v>
                </c:pt>
                <c:pt idx="4">
                  <c:v>129</c:v>
                </c:pt>
                <c:pt idx="5">
                  <c:v>225</c:v>
                </c:pt>
                <c:pt idx="6">
                  <c:v>195</c:v>
                </c:pt>
                <c:pt idx="7">
                  <c:v>42</c:v>
                </c:pt>
                <c:pt idx="8">
                  <c:v>0</c:v>
                </c:pt>
                <c:pt idx="9">
                  <c:v>10</c:v>
                </c:pt>
                <c:pt idx="10">
                  <c:v>30</c:v>
                </c:pt>
                <c:pt idx="11">
                  <c:v>30</c:v>
                </c:pt>
                <c:pt idx="12">
                  <c:v>17</c:v>
                </c:pt>
                <c:pt idx="13">
                  <c:v>6</c:v>
                </c:pt>
                <c:pt idx="14">
                  <c:v>48</c:v>
                </c:pt>
                <c:pt idx="15">
                  <c:v>10</c:v>
                </c:pt>
                <c:pt idx="16">
                  <c:v>40</c:v>
                </c:pt>
                <c:pt idx="17">
                  <c:v>60</c:v>
                </c:pt>
                <c:pt idx="18">
                  <c:v>40</c:v>
                </c:pt>
                <c:pt idx="19">
                  <c:v>60</c:v>
                </c:pt>
                <c:pt idx="20">
                  <c:v>90</c:v>
                </c:pt>
                <c:pt idx="21">
                  <c:v>25</c:v>
                </c:pt>
                <c:pt idx="22">
                  <c:v>334</c:v>
                </c:pt>
                <c:pt idx="23">
                  <c:v>20</c:v>
                </c:pt>
                <c:pt idx="24">
                  <c:v>0</c:v>
                </c:pt>
                <c:pt idx="25">
                  <c:v>39</c:v>
                </c:pt>
                <c:pt idx="26">
                  <c:v>25</c:v>
                </c:pt>
                <c:pt idx="27">
                  <c:v>20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B-42FD-8A71-39D2C121EC29}"/>
            </c:ext>
          </c:extLst>
        </c:ser>
        <c:ser>
          <c:idx val="1"/>
          <c:order val="1"/>
          <c:tx>
            <c:strRef>
              <c:f>'Revenue Trends'!$C$3:$C$4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'Revenue Trends'!$A$5:$A$36</c:f>
              <c:strCache>
                <c:ptCount val="31"/>
                <c:pt idx="0">
                  <c:v>Belding Rod</c:v>
                </c:pt>
                <c:pt idx="1">
                  <c:v>Bidi</c:v>
                </c:pt>
                <c:pt idx="2">
                  <c:v>Biscuit</c:v>
                </c:pt>
                <c:pt idx="3">
                  <c:v>Brush</c:v>
                </c:pt>
                <c:pt idx="4">
                  <c:v>Candies</c:v>
                </c:pt>
                <c:pt idx="5">
                  <c:v>Chips Packet</c:v>
                </c:pt>
                <c:pt idx="6">
                  <c:v>Chocolate(5)</c:v>
                </c:pt>
                <c:pt idx="7">
                  <c:v>Cigratte(7)</c:v>
                </c:pt>
                <c:pt idx="8">
                  <c:v>Detergent Powder(10)</c:v>
                </c:pt>
                <c:pt idx="9">
                  <c:v>File Covers</c:v>
                </c:pt>
                <c:pt idx="10">
                  <c:v>Hair Colour</c:v>
                </c:pt>
                <c:pt idx="11">
                  <c:v>Knives</c:v>
                </c:pt>
                <c:pt idx="12">
                  <c:v>Lollipop</c:v>
                </c:pt>
                <c:pt idx="13">
                  <c:v>Map</c:v>
                </c:pt>
                <c:pt idx="14">
                  <c:v>Marbles</c:v>
                </c:pt>
                <c:pt idx="15">
                  <c:v>Matchbox</c:v>
                </c:pt>
                <c:pt idx="16">
                  <c:v>Noodles</c:v>
                </c:pt>
                <c:pt idx="17">
                  <c:v>Notebooks(10)</c:v>
                </c:pt>
                <c:pt idx="18">
                  <c:v>Notebooks(20)</c:v>
                </c:pt>
                <c:pt idx="19">
                  <c:v>Notebooks(30)</c:v>
                </c:pt>
                <c:pt idx="20">
                  <c:v>Pen</c:v>
                </c:pt>
                <c:pt idx="21">
                  <c:v>Pencils</c:v>
                </c:pt>
                <c:pt idx="22">
                  <c:v>Photostate</c:v>
                </c:pt>
                <c:pt idx="23">
                  <c:v>Rusk</c:v>
                </c:pt>
                <c:pt idx="24">
                  <c:v>Salt</c:v>
                </c:pt>
                <c:pt idx="25">
                  <c:v>Shampoo</c:v>
                </c:pt>
                <c:pt idx="26">
                  <c:v>Soap(Bathing)</c:v>
                </c:pt>
                <c:pt idx="27">
                  <c:v>Soap(Utensils)</c:v>
                </c:pt>
                <c:pt idx="28">
                  <c:v>Toothpaste(10)</c:v>
                </c:pt>
                <c:pt idx="29">
                  <c:v>Toothpaste(20)</c:v>
                </c:pt>
                <c:pt idx="30">
                  <c:v>Toothpaste(95)</c:v>
                </c:pt>
              </c:strCache>
            </c:strRef>
          </c:cat>
          <c:val>
            <c:numRef>
              <c:f>'Revenue Trends'!$C$5:$C$36</c:f>
              <c:numCache>
                <c:formatCode>_ [$₹-4009]\ * #,##0_ ;_ [$₹-4009]\ * \-#,##0_ ;_ [$₹-4009]\ * "-"??_ ;_ @_ </c:formatCode>
                <c:ptCount val="31"/>
                <c:pt idx="0">
                  <c:v>0</c:v>
                </c:pt>
                <c:pt idx="1">
                  <c:v>270</c:v>
                </c:pt>
                <c:pt idx="2">
                  <c:v>75</c:v>
                </c:pt>
                <c:pt idx="3">
                  <c:v>0</c:v>
                </c:pt>
                <c:pt idx="4">
                  <c:v>150</c:v>
                </c:pt>
                <c:pt idx="5">
                  <c:v>300</c:v>
                </c:pt>
                <c:pt idx="6">
                  <c:v>225</c:v>
                </c:pt>
                <c:pt idx="7">
                  <c:v>35</c:v>
                </c:pt>
                <c:pt idx="8">
                  <c:v>0</c:v>
                </c:pt>
                <c:pt idx="9">
                  <c:v>20</c:v>
                </c:pt>
                <c:pt idx="10">
                  <c:v>60</c:v>
                </c:pt>
                <c:pt idx="11">
                  <c:v>0</c:v>
                </c:pt>
                <c:pt idx="12">
                  <c:v>20</c:v>
                </c:pt>
                <c:pt idx="13">
                  <c:v>8</c:v>
                </c:pt>
                <c:pt idx="14">
                  <c:v>35</c:v>
                </c:pt>
                <c:pt idx="15">
                  <c:v>12</c:v>
                </c:pt>
                <c:pt idx="16">
                  <c:v>50</c:v>
                </c:pt>
                <c:pt idx="17">
                  <c:v>250</c:v>
                </c:pt>
                <c:pt idx="18">
                  <c:v>40</c:v>
                </c:pt>
                <c:pt idx="19">
                  <c:v>0</c:v>
                </c:pt>
                <c:pt idx="20">
                  <c:v>90</c:v>
                </c:pt>
                <c:pt idx="21">
                  <c:v>35</c:v>
                </c:pt>
                <c:pt idx="22">
                  <c:v>252</c:v>
                </c:pt>
                <c:pt idx="23">
                  <c:v>50</c:v>
                </c:pt>
                <c:pt idx="24">
                  <c:v>20</c:v>
                </c:pt>
                <c:pt idx="25">
                  <c:v>30</c:v>
                </c:pt>
                <c:pt idx="26">
                  <c:v>50</c:v>
                </c:pt>
                <c:pt idx="27">
                  <c:v>40</c:v>
                </c:pt>
                <c:pt idx="28">
                  <c:v>10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E-45E1-AD15-89067528A769}"/>
            </c:ext>
          </c:extLst>
        </c:ser>
        <c:ser>
          <c:idx val="2"/>
          <c:order val="2"/>
          <c:tx>
            <c:strRef>
              <c:f>'Revenue Trends'!$D$3:$D$4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'Revenue Trends'!$A$5:$A$36</c:f>
              <c:strCache>
                <c:ptCount val="31"/>
                <c:pt idx="0">
                  <c:v>Belding Rod</c:v>
                </c:pt>
                <c:pt idx="1">
                  <c:v>Bidi</c:v>
                </c:pt>
                <c:pt idx="2">
                  <c:v>Biscuit</c:v>
                </c:pt>
                <c:pt idx="3">
                  <c:v>Brush</c:v>
                </c:pt>
                <c:pt idx="4">
                  <c:v>Candies</c:v>
                </c:pt>
                <c:pt idx="5">
                  <c:v>Chips Packet</c:v>
                </c:pt>
                <c:pt idx="6">
                  <c:v>Chocolate(5)</c:v>
                </c:pt>
                <c:pt idx="7">
                  <c:v>Cigratte(7)</c:v>
                </c:pt>
                <c:pt idx="8">
                  <c:v>Detergent Powder(10)</c:v>
                </c:pt>
                <c:pt idx="9">
                  <c:v>File Covers</c:v>
                </c:pt>
                <c:pt idx="10">
                  <c:v>Hair Colour</c:v>
                </c:pt>
                <c:pt idx="11">
                  <c:v>Knives</c:v>
                </c:pt>
                <c:pt idx="12">
                  <c:v>Lollipop</c:v>
                </c:pt>
                <c:pt idx="13">
                  <c:v>Map</c:v>
                </c:pt>
                <c:pt idx="14">
                  <c:v>Marbles</c:v>
                </c:pt>
                <c:pt idx="15">
                  <c:v>Matchbox</c:v>
                </c:pt>
                <c:pt idx="16">
                  <c:v>Noodles</c:v>
                </c:pt>
                <c:pt idx="17">
                  <c:v>Notebooks(10)</c:v>
                </c:pt>
                <c:pt idx="18">
                  <c:v>Notebooks(20)</c:v>
                </c:pt>
                <c:pt idx="19">
                  <c:v>Notebooks(30)</c:v>
                </c:pt>
                <c:pt idx="20">
                  <c:v>Pen</c:v>
                </c:pt>
                <c:pt idx="21">
                  <c:v>Pencils</c:v>
                </c:pt>
                <c:pt idx="22">
                  <c:v>Photostate</c:v>
                </c:pt>
                <c:pt idx="23">
                  <c:v>Rusk</c:v>
                </c:pt>
                <c:pt idx="24">
                  <c:v>Salt</c:v>
                </c:pt>
                <c:pt idx="25">
                  <c:v>Shampoo</c:v>
                </c:pt>
                <c:pt idx="26">
                  <c:v>Soap(Bathing)</c:v>
                </c:pt>
                <c:pt idx="27">
                  <c:v>Soap(Utensils)</c:v>
                </c:pt>
                <c:pt idx="28">
                  <c:v>Toothpaste(10)</c:v>
                </c:pt>
                <c:pt idx="29">
                  <c:v>Toothpaste(20)</c:v>
                </c:pt>
                <c:pt idx="30">
                  <c:v>Toothpaste(95)</c:v>
                </c:pt>
              </c:strCache>
            </c:strRef>
          </c:cat>
          <c:val>
            <c:numRef>
              <c:f>'Revenue Trends'!$D$5:$D$36</c:f>
              <c:numCache>
                <c:formatCode>_ [$₹-4009]\ * #,##0_ ;_ [$₹-4009]\ * \-#,##0_ ;_ [$₹-4009]\ * "-"??_ ;_ @_ </c:formatCode>
                <c:ptCount val="31"/>
                <c:pt idx="0">
                  <c:v>0</c:v>
                </c:pt>
                <c:pt idx="1">
                  <c:v>225</c:v>
                </c:pt>
                <c:pt idx="2">
                  <c:v>50</c:v>
                </c:pt>
                <c:pt idx="3">
                  <c:v>13</c:v>
                </c:pt>
                <c:pt idx="4">
                  <c:v>86</c:v>
                </c:pt>
                <c:pt idx="5">
                  <c:v>165</c:v>
                </c:pt>
                <c:pt idx="6">
                  <c:v>145</c:v>
                </c:pt>
                <c:pt idx="7">
                  <c:v>56</c:v>
                </c:pt>
                <c:pt idx="8">
                  <c:v>0</c:v>
                </c:pt>
                <c:pt idx="9">
                  <c:v>80</c:v>
                </c:pt>
                <c:pt idx="10">
                  <c:v>60</c:v>
                </c:pt>
                <c:pt idx="11">
                  <c:v>0</c:v>
                </c:pt>
                <c:pt idx="12">
                  <c:v>15</c:v>
                </c:pt>
                <c:pt idx="13">
                  <c:v>45</c:v>
                </c:pt>
                <c:pt idx="14">
                  <c:v>28.5</c:v>
                </c:pt>
                <c:pt idx="15">
                  <c:v>12</c:v>
                </c:pt>
                <c:pt idx="16">
                  <c:v>60</c:v>
                </c:pt>
                <c:pt idx="17">
                  <c:v>170</c:v>
                </c:pt>
                <c:pt idx="18">
                  <c:v>120</c:v>
                </c:pt>
                <c:pt idx="19">
                  <c:v>60</c:v>
                </c:pt>
                <c:pt idx="20">
                  <c:v>325</c:v>
                </c:pt>
                <c:pt idx="21">
                  <c:v>125</c:v>
                </c:pt>
                <c:pt idx="22">
                  <c:v>334</c:v>
                </c:pt>
                <c:pt idx="23">
                  <c:v>50</c:v>
                </c:pt>
                <c:pt idx="24">
                  <c:v>60</c:v>
                </c:pt>
                <c:pt idx="25">
                  <c:v>32</c:v>
                </c:pt>
                <c:pt idx="26">
                  <c:v>25</c:v>
                </c:pt>
                <c:pt idx="27">
                  <c:v>20</c:v>
                </c:pt>
                <c:pt idx="28">
                  <c:v>20</c:v>
                </c:pt>
                <c:pt idx="29">
                  <c:v>40</c:v>
                </c:pt>
                <c:pt idx="3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E-45E1-AD15-89067528A769}"/>
            </c:ext>
          </c:extLst>
        </c:ser>
        <c:ser>
          <c:idx val="3"/>
          <c:order val="3"/>
          <c:tx>
            <c:strRef>
              <c:f>'Revenue Trends'!$E$3:$E$4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'Revenue Trends'!$A$5:$A$36</c:f>
              <c:strCache>
                <c:ptCount val="31"/>
                <c:pt idx="0">
                  <c:v>Belding Rod</c:v>
                </c:pt>
                <c:pt idx="1">
                  <c:v>Bidi</c:v>
                </c:pt>
                <c:pt idx="2">
                  <c:v>Biscuit</c:v>
                </c:pt>
                <c:pt idx="3">
                  <c:v>Brush</c:v>
                </c:pt>
                <c:pt idx="4">
                  <c:v>Candies</c:v>
                </c:pt>
                <c:pt idx="5">
                  <c:v>Chips Packet</c:v>
                </c:pt>
                <c:pt idx="6">
                  <c:v>Chocolate(5)</c:v>
                </c:pt>
                <c:pt idx="7">
                  <c:v>Cigratte(7)</c:v>
                </c:pt>
                <c:pt idx="8">
                  <c:v>Detergent Powder(10)</c:v>
                </c:pt>
                <c:pt idx="9">
                  <c:v>File Covers</c:v>
                </c:pt>
                <c:pt idx="10">
                  <c:v>Hair Colour</c:v>
                </c:pt>
                <c:pt idx="11">
                  <c:v>Knives</c:v>
                </c:pt>
                <c:pt idx="12">
                  <c:v>Lollipop</c:v>
                </c:pt>
                <c:pt idx="13">
                  <c:v>Map</c:v>
                </c:pt>
                <c:pt idx="14">
                  <c:v>Marbles</c:v>
                </c:pt>
                <c:pt idx="15">
                  <c:v>Matchbox</c:v>
                </c:pt>
                <c:pt idx="16">
                  <c:v>Noodles</c:v>
                </c:pt>
                <c:pt idx="17">
                  <c:v>Notebooks(10)</c:v>
                </c:pt>
                <c:pt idx="18">
                  <c:v>Notebooks(20)</c:v>
                </c:pt>
                <c:pt idx="19">
                  <c:v>Notebooks(30)</c:v>
                </c:pt>
                <c:pt idx="20">
                  <c:v>Pen</c:v>
                </c:pt>
                <c:pt idx="21">
                  <c:v>Pencils</c:v>
                </c:pt>
                <c:pt idx="22">
                  <c:v>Photostate</c:v>
                </c:pt>
                <c:pt idx="23">
                  <c:v>Rusk</c:v>
                </c:pt>
                <c:pt idx="24">
                  <c:v>Salt</c:v>
                </c:pt>
                <c:pt idx="25">
                  <c:v>Shampoo</c:v>
                </c:pt>
                <c:pt idx="26">
                  <c:v>Soap(Bathing)</c:v>
                </c:pt>
                <c:pt idx="27">
                  <c:v>Soap(Utensils)</c:v>
                </c:pt>
                <c:pt idx="28">
                  <c:v>Toothpaste(10)</c:v>
                </c:pt>
                <c:pt idx="29">
                  <c:v>Toothpaste(20)</c:v>
                </c:pt>
                <c:pt idx="30">
                  <c:v>Toothpaste(95)</c:v>
                </c:pt>
              </c:strCache>
            </c:strRef>
          </c:cat>
          <c:val>
            <c:numRef>
              <c:f>'Revenue Trends'!$E$5:$E$36</c:f>
              <c:numCache>
                <c:formatCode>_ [$₹-4009]\ * #,##0_ ;_ [$₹-4009]\ * \-#,##0_ ;_ [$₹-4009]\ * "-"??_ ;_ @_ </c:formatCode>
                <c:ptCount val="31"/>
                <c:pt idx="0">
                  <c:v>0</c:v>
                </c:pt>
                <c:pt idx="1">
                  <c:v>240</c:v>
                </c:pt>
                <c:pt idx="2">
                  <c:v>70</c:v>
                </c:pt>
                <c:pt idx="3">
                  <c:v>0</c:v>
                </c:pt>
                <c:pt idx="4">
                  <c:v>125</c:v>
                </c:pt>
                <c:pt idx="5">
                  <c:v>210</c:v>
                </c:pt>
                <c:pt idx="6">
                  <c:v>150</c:v>
                </c:pt>
                <c:pt idx="7">
                  <c:v>56</c:v>
                </c:pt>
                <c:pt idx="8">
                  <c:v>10</c:v>
                </c:pt>
                <c:pt idx="9">
                  <c:v>50</c:v>
                </c:pt>
                <c:pt idx="10">
                  <c:v>30</c:v>
                </c:pt>
                <c:pt idx="11">
                  <c:v>60</c:v>
                </c:pt>
                <c:pt idx="12">
                  <c:v>18</c:v>
                </c:pt>
                <c:pt idx="13">
                  <c:v>42</c:v>
                </c:pt>
                <c:pt idx="14">
                  <c:v>34</c:v>
                </c:pt>
                <c:pt idx="15">
                  <c:v>12</c:v>
                </c:pt>
                <c:pt idx="16">
                  <c:v>40</c:v>
                </c:pt>
                <c:pt idx="17">
                  <c:v>80</c:v>
                </c:pt>
                <c:pt idx="18">
                  <c:v>0</c:v>
                </c:pt>
                <c:pt idx="19">
                  <c:v>150</c:v>
                </c:pt>
                <c:pt idx="20">
                  <c:v>200</c:v>
                </c:pt>
                <c:pt idx="21">
                  <c:v>105</c:v>
                </c:pt>
                <c:pt idx="22">
                  <c:v>276</c:v>
                </c:pt>
                <c:pt idx="23">
                  <c:v>60</c:v>
                </c:pt>
                <c:pt idx="24">
                  <c:v>0</c:v>
                </c:pt>
                <c:pt idx="25">
                  <c:v>30</c:v>
                </c:pt>
                <c:pt idx="26">
                  <c:v>0</c:v>
                </c:pt>
                <c:pt idx="27">
                  <c:v>30</c:v>
                </c:pt>
                <c:pt idx="28">
                  <c:v>40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FE-45E1-AD15-89067528A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721471"/>
        <c:axId val="798717727"/>
      </c:barChart>
      <c:catAx>
        <c:axId val="79872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17727"/>
        <c:crosses val="autoZero"/>
        <c:auto val="1"/>
        <c:lblAlgn val="ctr"/>
        <c:lblOffset val="100"/>
        <c:noMultiLvlLbl val="0"/>
      </c:catAx>
      <c:valAx>
        <c:axId val="7987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2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[VivekShopData.xlsx]Trends in Profit!PivotTable2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390880029709469"/>
          <c:y val="0.20582543044348789"/>
          <c:w val="0.69926332196853136"/>
          <c:h val="0.48719226889101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'Trends in Profit'!$B$3:$B$4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'Trends in Profit'!$A$5:$A$36</c:f>
              <c:strCache>
                <c:ptCount val="31"/>
                <c:pt idx="0">
                  <c:v>Belding Rod</c:v>
                </c:pt>
                <c:pt idx="1">
                  <c:v>Bidi</c:v>
                </c:pt>
                <c:pt idx="2">
                  <c:v>Biscuit</c:v>
                </c:pt>
                <c:pt idx="3">
                  <c:v>Brush</c:v>
                </c:pt>
                <c:pt idx="4">
                  <c:v>Candies</c:v>
                </c:pt>
                <c:pt idx="5">
                  <c:v>Chips Packet</c:v>
                </c:pt>
                <c:pt idx="6">
                  <c:v>Chocolate(5)</c:v>
                </c:pt>
                <c:pt idx="7">
                  <c:v>Cigratte(7)</c:v>
                </c:pt>
                <c:pt idx="8">
                  <c:v>Detergent Powder(10)</c:v>
                </c:pt>
                <c:pt idx="9">
                  <c:v>File Covers</c:v>
                </c:pt>
                <c:pt idx="10">
                  <c:v>Hair Colour</c:v>
                </c:pt>
                <c:pt idx="11">
                  <c:v>Knives</c:v>
                </c:pt>
                <c:pt idx="12">
                  <c:v>Lollipop</c:v>
                </c:pt>
                <c:pt idx="13">
                  <c:v>Map</c:v>
                </c:pt>
                <c:pt idx="14">
                  <c:v>Marbles</c:v>
                </c:pt>
                <c:pt idx="15">
                  <c:v>Matchbox</c:v>
                </c:pt>
                <c:pt idx="16">
                  <c:v>Noodles</c:v>
                </c:pt>
                <c:pt idx="17">
                  <c:v>Notebooks(10)</c:v>
                </c:pt>
                <c:pt idx="18">
                  <c:v>Notebooks(20)</c:v>
                </c:pt>
                <c:pt idx="19">
                  <c:v>Notebooks(30)</c:v>
                </c:pt>
                <c:pt idx="20">
                  <c:v>Pen</c:v>
                </c:pt>
                <c:pt idx="21">
                  <c:v>Pencils</c:v>
                </c:pt>
                <c:pt idx="22">
                  <c:v>Photostate</c:v>
                </c:pt>
                <c:pt idx="23">
                  <c:v>Rusk</c:v>
                </c:pt>
                <c:pt idx="24">
                  <c:v>Salt</c:v>
                </c:pt>
                <c:pt idx="25">
                  <c:v>Shampoo</c:v>
                </c:pt>
                <c:pt idx="26">
                  <c:v>Soap(Bathing)</c:v>
                </c:pt>
                <c:pt idx="27">
                  <c:v>Soap(Utensils)</c:v>
                </c:pt>
                <c:pt idx="28">
                  <c:v>Toothpaste(10)</c:v>
                </c:pt>
                <c:pt idx="29">
                  <c:v>Toothpaste(20)</c:v>
                </c:pt>
                <c:pt idx="30">
                  <c:v>Toothpaste(95)</c:v>
                </c:pt>
              </c:strCache>
            </c:strRef>
          </c:cat>
          <c:val>
            <c:numRef>
              <c:f>'Trends in Profit'!$B$5:$B$36</c:f>
              <c:numCache>
                <c:formatCode>_ [$₹-4009]\ * #,##0.00_ ;_ [$₹-4009]\ * \-#,##0.00_ ;_ [$₹-4009]\ * "-"??_ ;_ @_ </c:formatCode>
                <c:ptCount val="31"/>
                <c:pt idx="0">
                  <c:v>0</c:v>
                </c:pt>
                <c:pt idx="1">
                  <c:v>17</c:v>
                </c:pt>
                <c:pt idx="2">
                  <c:v>16.799999999999997</c:v>
                </c:pt>
                <c:pt idx="3">
                  <c:v>0</c:v>
                </c:pt>
                <c:pt idx="4">
                  <c:v>9.6749999999999972</c:v>
                </c:pt>
                <c:pt idx="5">
                  <c:v>45</c:v>
                </c:pt>
                <c:pt idx="6">
                  <c:v>19.5</c:v>
                </c:pt>
                <c:pt idx="7">
                  <c:v>9.5999999999999943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10</c:v>
                </c:pt>
                <c:pt idx="12">
                  <c:v>0.85000000000000142</c:v>
                </c:pt>
                <c:pt idx="13">
                  <c:v>0.44999999999999929</c:v>
                </c:pt>
                <c:pt idx="14">
                  <c:v>-5.7600000000000051</c:v>
                </c:pt>
                <c:pt idx="15">
                  <c:v>1.5999999999999996</c:v>
                </c:pt>
                <c:pt idx="16">
                  <c:v>4</c:v>
                </c:pt>
                <c:pt idx="17">
                  <c:v>16.200000000000003</c:v>
                </c:pt>
                <c:pt idx="18">
                  <c:v>8</c:v>
                </c:pt>
                <c:pt idx="19">
                  <c:v>10</c:v>
                </c:pt>
                <c:pt idx="20">
                  <c:v>18</c:v>
                </c:pt>
                <c:pt idx="21">
                  <c:v>7.5</c:v>
                </c:pt>
                <c:pt idx="22">
                  <c:v>83.5</c:v>
                </c:pt>
                <c:pt idx="23">
                  <c:v>4</c:v>
                </c:pt>
                <c:pt idx="24">
                  <c:v>0</c:v>
                </c:pt>
                <c:pt idx="25">
                  <c:v>3.8999999999999986</c:v>
                </c:pt>
                <c:pt idx="26">
                  <c:v>7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C-4CFF-9A1F-8A695683011B}"/>
            </c:ext>
          </c:extLst>
        </c:ser>
        <c:ser>
          <c:idx val="1"/>
          <c:order val="1"/>
          <c:tx>
            <c:strRef>
              <c:f>'Trends in Profit'!$C$3:$C$4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'Trends in Profit'!$A$5:$A$36</c:f>
              <c:strCache>
                <c:ptCount val="31"/>
                <c:pt idx="0">
                  <c:v>Belding Rod</c:v>
                </c:pt>
                <c:pt idx="1">
                  <c:v>Bidi</c:v>
                </c:pt>
                <c:pt idx="2">
                  <c:v>Biscuit</c:v>
                </c:pt>
                <c:pt idx="3">
                  <c:v>Brush</c:v>
                </c:pt>
                <c:pt idx="4">
                  <c:v>Candies</c:v>
                </c:pt>
                <c:pt idx="5">
                  <c:v>Chips Packet</c:v>
                </c:pt>
                <c:pt idx="6">
                  <c:v>Chocolate(5)</c:v>
                </c:pt>
                <c:pt idx="7">
                  <c:v>Cigratte(7)</c:v>
                </c:pt>
                <c:pt idx="8">
                  <c:v>Detergent Powder(10)</c:v>
                </c:pt>
                <c:pt idx="9">
                  <c:v>File Covers</c:v>
                </c:pt>
                <c:pt idx="10">
                  <c:v>Hair Colour</c:v>
                </c:pt>
                <c:pt idx="11">
                  <c:v>Knives</c:v>
                </c:pt>
                <c:pt idx="12">
                  <c:v>Lollipop</c:v>
                </c:pt>
                <c:pt idx="13">
                  <c:v>Map</c:v>
                </c:pt>
                <c:pt idx="14">
                  <c:v>Marbles</c:v>
                </c:pt>
                <c:pt idx="15">
                  <c:v>Matchbox</c:v>
                </c:pt>
                <c:pt idx="16">
                  <c:v>Noodles</c:v>
                </c:pt>
                <c:pt idx="17">
                  <c:v>Notebooks(10)</c:v>
                </c:pt>
                <c:pt idx="18">
                  <c:v>Notebooks(20)</c:v>
                </c:pt>
                <c:pt idx="19">
                  <c:v>Notebooks(30)</c:v>
                </c:pt>
                <c:pt idx="20">
                  <c:v>Pen</c:v>
                </c:pt>
                <c:pt idx="21">
                  <c:v>Pencils</c:v>
                </c:pt>
                <c:pt idx="22">
                  <c:v>Photostate</c:v>
                </c:pt>
                <c:pt idx="23">
                  <c:v>Rusk</c:v>
                </c:pt>
                <c:pt idx="24">
                  <c:v>Salt</c:v>
                </c:pt>
                <c:pt idx="25">
                  <c:v>Shampoo</c:v>
                </c:pt>
                <c:pt idx="26">
                  <c:v>Soap(Bathing)</c:v>
                </c:pt>
                <c:pt idx="27">
                  <c:v>Soap(Utensils)</c:v>
                </c:pt>
                <c:pt idx="28">
                  <c:v>Toothpaste(10)</c:v>
                </c:pt>
                <c:pt idx="29">
                  <c:v>Toothpaste(20)</c:v>
                </c:pt>
                <c:pt idx="30">
                  <c:v>Toothpaste(95)</c:v>
                </c:pt>
              </c:strCache>
            </c:strRef>
          </c:cat>
          <c:val>
            <c:numRef>
              <c:f>'Trends in Profit'!$C$5:$C$36</c:f>
              <c:numCache>
                <c:formatCode>_ [$₹-4009]\ * #,##0.00_ ;_ [$₹-4009]\ * \-#,##0.00_ ;_ [$₹-4009]\ * "-"??_ ;_ @_ </c:formatCode>
                <c:ptCount val="31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0</c:v>
                </c:pt>
                <c:pt idx="4">
                  <c:v>11.25</c:v>
                </c:pt>
                <c:pt idx="5">
                  <c:v>60</c:v>
                </c:pt>
                <c:pt idx="6">
                  <c:v>22.5</c:v>
                </c:pt>
                <c:pt idx="7">
                  <c:v>8</c:v>
                </c:pt>
                <c:pt idx="8">
                  <c:v>0</c:v>
                </c:pt>
                <c:pt idx="9">
                  <c:v>4</c:v>
                </c:pt>
                <c:pt idx="10">
                  <c:v>6</c:v>
                </c:pt>
                <c:pt idx="11">
                  <c:v>0</c:v>
                </c:pt>
                <c:pt idx="12">
                  <c:v>1</c:v>
                </c:pt>
                <c:pt idx="13">
                  <c:v>0.59999999999999964</c:v>
                </c:pt>
                <c:pt idx="14">
                  <c:v>-4.2000000000000028</c:v>
                </c:pt>
                <c:pt idx="15">
                  <c:v>1.92</c:v>
                </c:pt>
                <c:pt idx="16">
                  <c:v>5</c:v>
                </c:pt>
                <c:pt idx="17">
                  <c:v>67.5</c:v>
                </c:pt>
                <c:pt idx="18">
                  <c:v>28</c:v>
                </c:pt>
                <c:pt idx="19">
                  <c:v>0</c:v>
                </c:pt>
                <c:pt idx="20">
                  <c:v>18</c:v>
                </c:pt>
                <c:pt idx="21">
                  <c:v>10.5</c:v>
                </c:pt>
                <c:pt idx="22">
                  <c:v>63</c:v>
                </c:pt>
                <c:pt idx="23">
                  <c:v>10</c:v>
                </c:pt>
                <c:pt idx="24">
                  <c:v>2</c:v>
                </c:pt>
                <c:pt idx="25">
                  <c:v>3</c:v>
                </c:pt>
                <c:pt idx="26">
                  <c:v>14</c:v>
                </c:pt>
                <c:pt idx="27">
                  <c:v>8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C-4CFF-9A1F-8A695683011B}"/>
            </c:ext>
          </c:extLst>
        </c:ser>
        <c:ser>
          <c:idx val="2"/>
          <c:order val="2"/>
          <c:tx>
            <c:strRef>
              <c:f>'Trends in Profit'!$D$3:$D$4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'Trends in Profit'!$A$5:$A$36</c:f>
              <c:strCache>
                <c:ptCount val="31"/>
                <c:pt idx="0">
                  <c:v>Belding Rod</c:v>
                </c:pt>
                <c:pt idx="1">
                  <c:v>Bidi</c:v>
                </c:pt>
                <c:pt idx="2">
                  <c:v>Biscuit</c:v>
                </c:pt>
                <c:pt idx="3">
                  <c:v>Brush</c:v>
                </c:pt>
                <c:pt idx="4">
                  <c:v>Candies</c:v>
                </c:pt>
                <c:pt idx="5">
                  <c:v>Chips Packet</c:v>
                </c:pt>
                <c:pt idx="6">
                  <c:v>Chocolate(5)</c:v>
                </c:pt>
                <c:pt idx="7">
                  <c:v>Cigratte(7)</c:v>
                </c:pt>
                <c:pt idx="8">
                  <c:v>Detergent Powder(10)</c:v>
                </c:pt>
                <c:pt idx="9">
                  <c:v>File Covers</c:v>
                </c:pt>
                <c:pt idx="10">
                  <c:v>Hair Colour</c:v>
                </c:pt>
                <c:pt idx="11">
                  <c:v>Knives</c:v>
                </c:pt>
                <c:pt idx="12">
                  <c:v>Lollipop</c:v>
                </c:pt>
                <c:pt idx="13">
                  <c:v>Map</c:v>
                </c:pt>
                <c:pt idx="14">
                  <c:v>Marbles</c:v>
                </c:pt>
                <c:pt idx="15">
                  <c:v>Matchbox</c:v>
                </c:pt>
                <c:pt idx="16">
                  <c:v>Noodles</c:v>
                </c:pt>
                <c:pt idx="17">
                  <c:v>Notebooks(10)</c:v>
                </c:pt>
                <c:pt idx="18">
                  <c:v>Notebooks(20)</c:v>
                </c:pt>
                <c:pt idx="19">
                  <c:v>Notebooks(30)</c:v>
                </c:pt>
                <c:pt idx="20">
                  <c:v>Pen</c:v>
                </c:pt>
                <c:pt idx="21">
                  <c:v>Pencils</c:v>
                </c:pt>
                <c:pt idx="22">
                  <c:v>Photostate</c:v>
                </c:pt>
                <c:pt idx="23">
                  <c:v>Rusk</c:v>
                </c:pt>
                <c:pt idx="24">
                  <c:v>Salt</c:v>
                </c:pt>
                <c:pt idx="25">
                  <c:v>Shampoo</c:v>
                </c:pt>
                <c:pt idx="26">
                  <c:v>Soap(Bathing)</c:v>
                </c:pt>
                <c:pt idx="27">
                  <c:v>Soap(Utensils)</c:v>
                </c:pt>
                <c:pt idx="28">
                  <c:v>Toothpaste(10)</c:v>
                </c:pt>
                <c:pt idx="29">
                  <c:v>Toothpaste(20)</c:v>
                </c:pt>
                <c:pt idx="30">
                  <c:v>Toothpaste(95)</c:v>
                </c:pt>
              </c:strCache>
            </c:strRef>
          </c:cat>
          <c:val>
            <c:numRef>
              <c:f>'Trends in Profit'!$D$5:$D$36</c:f>
              <c:numCache>
                <c:formatCode>_ [$₹-4009]\ * #,##0.00_ ;_ [$₹-4009]\ * \-#,##0.00_ ;_ [$₹-4009]\ * "-"??_ ;_ @_ </c:formatCode>
                <c:ptCount val="31"/>
                <c:pt idx="0">
                  <c:v>0</c:v>
                </c:pt>
                <c:pt idx="1">
                  <c:v>15</c:v>
                </c:pt>
                <c:pt idx="2">
                  <c:v>14</c:v>
                </c:pt>
                <c:pt idx="3">
                  <c:v>3</c:v>
                </c:pt>
                <c:pt idx="4">
                  <c:v>6.4500000000000028</c:v>
                </c:pt>
                <c:pt idx="5">
                  <c:v>33</c:v>
                </c:pt>
                <c:pt idx="6">
                  <c:v>14.5</c:v>
                </c:pt>
                <c:pt idx="7">
                  <c:v>12.799999999999997</c:v>
                </c:pt>
                <c:pt idx="8">
                  <c:v>0</c:v>
                </c:pt>
                <c:pt idx="9">
                  <c:v>16</c:v>
                </c:pt>
                <c:pt idx="10">
                  <c:v>6</c:v>
                </c:pt>
                <c:pt idx="11">
                  <c:v>0</c:v>
                </c:pt>
                <c:pt idx="12">
                  <c:v>0.75</c:v>
                </c:pt>
                <c:pt idx="13">
                  <c:v>3.375</c:v>
                </c:pt>
                <c:pt idx="14">
                  <c:v>-3.4200000000000017</c:v>
                </c:pt>
                <c:pt idx="15">
                  <c:v>1.92</c:v>
                </c:pt>
                <c:pt idx="16">
                  <c:v>6</c:v>
                </c:pt>
                <c:pt idx="17">
                  <c:v>45.900000000000006</c:v>
                </c:pt>
                <c:pt idx="18">
                  <c:v>84</c:v>
                </c:pt>
                <c:pt idx="19">
                  <c:v>50</c:v>
                </c:pt>
                <c:pt idx="20">
                  <c:v>65</c:v>
                </c:pt>
                <c:pt idx="21">
                  <c:v>37.5</c:v>
                </c:pt>
                <c:pt idx="22">
                  <c:v>83.5</c:v>
                </c:pt>
                <c:pt idx="23">
                  <c:v>10</c:v>
                </c:pt>
                <c:pt idx="24">
                  <c:v>6</c:v>
                </c:pt>
                <c:pt idx="25">
                  <c:v>3.1999999999999993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C-4CFF-9A1F-8A695683011B}"/>
            </c:ext>
          </c:extLst>
        </c:ser>
        <c:ser>
          <c:idx val="3"/>
          <c:order val="3"/>
          <c:tx>
            <c:strRef>
              <c:f>'Trends in Profit'!$E$3:$E$4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'Trends in Profit'!$A$5:$A$36</c:f>
              <c:strCache>
                <c:ptCount val="31"/>
                <c:pt idx="0">
                  <c:v>Belding Rod</c:v>
                </c:pt>
                <c:pt idx="1">
                  <c:v>Bidi</c:v>
                </c:pt>
                <c:pt idx="2">
                  <c:v>Biscuit</c:v>
                </c:pt>
                <c:pt idx="3">
                  <c:v>Brush</c:v>
                </c:pt>
                <c:pt idx="4">
                  <c:v>Candies</c:v>
                </c:pt>
                <c:pt idx="5">
                  <c:v>Chips Packet</c:v>
                </c:pt>
                <c:pt idx="6">
                  <c:v>Chocolate(5)</c:v>
                </c:pt>
                <c:pt idx="7">
                  <c:v>Cigratte(7)</c:v>
                </c:pt>
                <c:pt idx="8">
                  <c:v>Detergent Powder(10)</c:v>
                </c:pt>
                <c:pt idx="9">
                  <c:v>File Covers</c:v>
                </c:pt>
                <c:pt idx="10">
                  <c:v>Hair Colour</c:v>
                </c:pt>
                <c:pt idx="11">
                  <c:v>Knives</c:v>
                </c:pt>
                <c:pt idx="12">
                  <c:v>Lollipop</c:v>
                </c:pt>
                <c:pt idx="13">
                  <c:v>Map</c:v>
                </c:pt>
                <c:pt idx="14">
                  <c:v>Marbles</c:v>
                </c:pt>
                <c:pt idx="15">
                  <c:v>Matchbox</c:v>
                </c:pt>
                <c:pt idx="16">
                  <c:v>Noodles</c:v>
                </c:pt>
                <c:pt idx="17">
                  <c:v>Notebooks(10)</c:v>
                </c:pt>
                <c:pt idx="18">
                  <c:v>Notebooks(20)</c:v>
                </c:pt>
                <c:pt idx="19">
                  <c:v>Notebooks(30)</c:v>
                </c:pt>
                <c:pt idx="20">
                  <c:v>Pen</c:v>
                </c:pt>
                <c:pt idx="21">
                  <c:v>Pencils</c:v>
                </c:pt>
                <c:pt idx="22">
                  <c:v>Photostate</c:v>
                </c:pt>
                <c:pt idx="23">
                  <c:v>Rusk</c:v>
                </c:pt>
                <c:pt idx="24">
                  <c:v>Salt</c:v>
                </c:pt>
                <c:pt idx="25">
                  <c:v>Shampoo</c:v>
                </c:pt>
                <c:pt idx="26">
                  <c:v>Soap(Bathing)</c:v>
                </c:pt>
                <c:pt idx="27">
                  <c:v>Soap(Utensils)</c:v>
                </c:pt>
                <c:pt idx="28">
                  <c:v>Toothpaste(10)</c:v>
                </c:pt>
                <c:pt idx="29">
                  <c:v>Toothpaste(20)</c:v>
                </c:pt>
                <c:pt idx="30">
                  <c:v>Toothpaste(95)</c:v>
                </c:pt>
              </c:strCache>
            </c:strRef>
          </c:cat>
          <c:val>
            <c:numRef>
              <c:f>'Trends in Profit'!$E$5:$E$36</c:f>
              <c:numCache>
                <c:formatCode>_ [$₹-4009]\ * #,##0.00_ ;_ [$₹-4009]\ * \-#,##0.00_ ;_ [$₹-4009]\ * "-"??_ ;_ @_ </c:formatCode>
                <c:ptCount val="31"/>
                <c:pt idx="0">
                  <c:v>0</c:v>
                </c:pt>
                <c:pt idx="1">
                  <c:v>16</c:v>
                </c:pt>
                <c:pt idx="2">
                  <c:v>19.600000000000001</c:v>
                </c:pt>
                <c:pt idx="3">
                  <c:v>0</c:v>
                </c:pt>
                <c:pt idx="4">
                  <c:v>9.375</c:v>
                </c:pt>
                <c:pt idx="5">
                  <c:v>42</c:v>
                </c:pt>
                <c:pt idx="6">
                  <c:v>15</c:v>
                </c:pt>
                <c:pt idx="7">
                  <c:v>12.799999999999997</c:v>
                </c:pt>
                <c:pt idx="8">
                  <c:v>1.5</c:v>
                </c:pt>
                <c:pt idx="9">
                  <c:v>10</c:v>
                </c:pt>
                <c:pt idx="10">
                  <c:v>3</c:v>
                </c:pt>
                <c:pt idx="11">
                  <c:v>20</c:v>
                </c:pt>
                <c:pt idx="12">
                  <c:v>0.90000000000000213</c:v>
                </c:pt>
                <c:pt idx="13">
                  <c:v>3.1499999999999986</c:v>
                </c:pt>
                <c:pt idx="14">
                  <c:v>-4.0800000000000054</c:v>
                </c:pt>
                <c:pt idx="15">
                  <c:v>1.92</c:v>
                </c:pt>
                <c:pt idx="16">
                  <c:v>4</c:v>
                </c:pt>
                <c:pt idx="17">
                  <c:v>21.6</c:v>
                </c:pt>
                <c:pt idx="18">
                  <c:v>0</c:v>
                </c:pt>
                <c:pt idx="19">
                  <c:v>25</c:v>
                </c:pt>
                <c:pt idx="20">
                  <c:v>40</c:v>
                </c:pt>
                <c:pt idx="21">
                  <c:v>31.5</c:v>
                </c:pt>
                <c:pt idx="22">
                  <c:v>69</c:v>
                </c:pt>
                <c:pt idx="23">
                  <c:v>12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6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C-4CFF-9A1F-8A695683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755824"/>
        <c:axId val="833757488"/>
      </c:barChart>
      <c:catAx>
        <c:axId val="83375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57488"/>
        <c:crosses val="autoZero"/>
        <c:auto val="1"/>
        <c:lblAlgn val="ctr"/>
        <c:lblOffset val="100"/>
        <c:noMultiLvlLbl val="0"/>
      </c:catAx>
      <c:valAx>
        <c:axId val="8337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5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</cx:chartData>
  <cx:chart>
    <cx:title pos="t" align="ctr" overlay="0">
      <cx:tx>
        <cx:txData>
          <cx:v>Sum of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Sum of Sales</a:t>
          </a:r>
        </a:p>
      </cx:txPr>
    </cx:title>
    <cx:plotArea>
      <cx:plotAreaRegion>
        <cx:series layoutId="clusteredColumn" uniqueId="{A0218DFC-6CA1-4105-A374-F268CC4C6560}" formatIdx="0">
          <cx:tx>
            <cx:txData>
              <cx:f>_xlchart.v1.1</cx:f>
              <cx:v>Week 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41DBCC2-28D5-4678-A606-FF7DF2344F91}" formatIdx="1">
          <cx:axisId val="2"/>
        </cx:series>
        <cx:series layoutId="clusteredColumn" hidden="1" uniqueId="{3A130124-0BA8-408A-97FC-7B60F8BACC2B}" formatIdx="2">
          <cx:tx>
            <cx:txData>
              <cx:f>_xlchart.v1.3</cx:f>
              <cx:v>Week 2</cx:v>
            </cx:txData>
          </cx:tx>
          <cx:dataId val="1"/>
          <cx:layoutPr>
            <cx:aggregation/>
          </cx:layoutPr>
          <cx:axisId val="1"/>
        </cx:series>
        <cx:series layoutId="paretoLine" ownerIdx="2" uniqueId="{48AF3E38-1860-4D6D-9D52-129E7BF815D7}" formatIdx="3">
          <cx:axisId val="2"/>
        </cx:series>
        <cx:series layoutId="clusteredColumn" hidden="1" uniqueId="{6C7715A1-FC6A-4A01-83B2-6BA322853B99}" formatIdx="4">
          <cx:tx>
            <cx:txData>
              <cx:f>_xlchart.v1.5</cx:f>
              <cx:v>Week 3</cx:v>
            </cx:txData>
          </cx:tx>
          <cx:dataId val="2"/>
          <cx:layoutPr>
            <cx:aggregation/>
          </cx:layoutPr>
          <cx:axisId val="1"/>
        </cx:series>
        <cx:series layoutId="paretoLine" ownerIdx="4" uniqueId="{56F828B8-5B8B-4908-B2D4-24EDEADE31EF}" formatIdx="5">
          <cx:axisId val="2"/>
        </cx:series>
        <cx:series layoutId="clusteredColumn" hidden="1" uniqueId="{669EBE6B-C0F5-4BDE-9055-2A9C723E51E8}" formatIdx="6">
          <cx:tx>
            <cx:txData>
              <cx:f>_xlchart.v1.7</cx:f>
              <cx:v>Week 4</cx:v>
            </cx:txData>
          </cx:tx>
          <cx:dataId val="3"/>
          <cx:layoutPr>
            <cx:aggregation/>
          </cx:layoutPr>
          <cx:axisId val="1"/>
        </cx:series>
        <cx:series layoutId="paretoLine" ownerIdx="6" uniqueId="{1694A16B-18B9-48D4-9C38-C566E3172850}" formatIdx="7">
          <cx:axisId val="2"/>
        </cx:series>
        <cx:series layoutId="clusteredColumn" hidden="1" uniqueId="{3C093DDC-BB74-4305-8E52-8412A21450D2}" formatIdx="8">
          <cx:tx>
            <cx:txData>
              <cx:f>_xlchart.v1.9</cx:f>
              <cx:v>Total</cx:v>
            </cx:txData>
          </cx:tx>
          <cx:dataId val="4"/>
          <cx:layoutPr>
            <cx:aggregation/>
          </cx:layoutPr>
          <cx:axisId val="1"/>
        </cx:series>
        <cx:series layoutId="paretoLine" ownerIdx="8" uniqueId="{E1BBC92B-88EE-4F5C-8675-31B83C115950}" formatIdx="9">
          <cx:axisId val="2"/>
        </cx:series>
        <cx:series layoutId="clusteredColumn" hidden="1" uniqueId="{7F8EA532-1311-480B-871B-41E30FFC7A96}" formatIdx="10">
          <cx:tx>
            <cx:txData>
              <cx:f>_xlchart.v1.11</cx:f>
              <cx:v>Cumulative Sales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F43DEDA8-720A-48BC-9CE0-77CF85D2D172}" formatIdx="11">
          <cx:axisId val="2"/>
        </cx:series>
        <cx:series layoutId="clusteredColumn" hidden="1" uniqueId="{57687997-2720-451E-BE6B-A5948A579A68}" formatIdx="12">
          <cx:tx>
            <cx:txData>
              <cx:f>_xlchart.v1.13</cx:f>
              <cx:v>Pareto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1CA3178E-AE61-4F07-9766-F50BC5996598}" formatIdx="1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  <cx:data id="2">
      <cx:strDim type="cat">
        <cx:f>_xlchart.v1.15</cx:f>
      </cx:strDim>
      <cx:numDim type="val">
        <cx:f>_xlchart.v1.21</cx:f>
      </cx:numDim>
    </cx:data>
    <cx:data id="3">
      <cx:strDim type="cat">
        <cx:f>_xlchart.v1.15</cx:f>
      </cx:strDim>
      <cx:numDim type="val">
        <cx:f>_xlchart.v1.23</cx:f>
      </cx:numDim>
    </cx:data>
    <cx:data id="4">
      <cx:strDim type="cat">
        <cx:f>_xlchart.v1.15</cx:f>
      </cx:strDim>
      <cx:numDim type="val">
        <cx:f>_xlchart.v1.25</cx:f>
      </cx:numDim>
    </cx:data>
    <cx:data id="5">
      <cx:strDim type="cat">
        <cx:f>_xlchart.v1.15</cx:f>
      </cx:strDim>
      <cx:numDim type="val">
        <cx:f>_xlchart.v1.27</cx:f>
      </cx:numDim>
    </cx:data>
    <cx:data id="6">
      <cx:strDim type="cat">
        <cx:f>_xlchart.v1.15</cx:f>
      </cx:strDim>
      <cx:numDim type="val">
        <cx:f>_xlchart.v1.29</cx:f>
      </cx:numDim>
    </cx:data>
    <cx:data id="7">
      <cx:strDim type="cat">
        <cx:f>_xlchart.v1.15</cx:f>
      </cx:strDim>
      <cx:numDim type="val">
        <cx:f>_xlchart.v1.31</cx:f>
      </cx:numDim>
    </cx:data>
  </cx:chartData>
  <cx:chart>
    <cx:title pos="t" align="ctr" overlay="0">
      <cx:tx>
        <cx:txData>
          <cx:v>Sum of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Sum of Revenue</a:t>
          </a:r>
        </a:p>
      </cx:txPr>
    </cx:title>
    <cx:plotArea>
      <cx:plotAreaRegion>
        <cx:series layoutId="clusteredColumn" uniqueId="{580AF3DC-E187-44CA-B4D9-8FDC5985A0D3}" formatIdx="0">
          <cx:tx>
            <cx:txData>
              <cx:f>_xlchart.v1.16</cx:f>
              <cx:v>Week 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11FDE51-C1BE-45D9-BAE1-87D541516D3A}" formatIdx="1">
          <cx:axisId val="2"/>
        </cx:series>
        <cx:series layoutId="clusteredColumn" hidden="1" uniqueId="{AFBCC825-8B92-42DE-9BE1-64ABF3E6C73A}" formatIdx="2">
          <cx:tx>
            <cx:txData>
              <cx:f>_xlchart.v1.18</cx:f>
              <cx:v>Week 2</cx:v>
            </cx:txData>
          </cx:tx>
          <cx:dataId val="1"/>
          <cx:layoutPr>
            <cx:aggregation/>
          </cx:layoutPr>
          <cx:axisId val="1"/>
        </cx:series>
        <cx:series layoutId="paretoLine" ownerIdx="2" uniqueId="{C887FF61-E93E-44DC-82B1-A69E0FEAB653}" formatIdx="3">
          <cx:axisId val="2"/>
        </cx:series>
        <cx:series layoutId="clusteredColumn" hidden="1" uniqueId="{80C43D41-78B2-4A44-9AED-90E05EF1FD42}" formatIdx="4">
          <cx:tx>
            <cx:txData>
              <cx:f>_xlchart.v1.20</cx:f>
              <cx:v>Week 3</cx:v>
            </cx:txData>
          </cx:tx>
          <cx:dataId val="2"/>
          <cx:layoutPr>
            <cx:aggregation/>
          </cx:layoutPr>
          <cx:axisId val="1"/>
        </cx:series>
        <cx:series layoutId="paretoLine" ownerIdx="4" uniqueId="{2A77E4D6-213F-4E2B-AB5A-C412C33113C3}" formatIdx="5">
          <cx:axisId val="2"/>
        </cx:series>
        <cx:series layoutId="clusteredColumn" hidden="1" uniqueId="{8F9EA33E-4DA9-410B-95DB-040D3BC71BB9}" formatIdx="6">
          <cx:tx>
            <cx:txData>
              <cx:f>_xlchart.v1.22</cx:f>
              <cx:v>Week 4</cx:v>
            </cx:txData>
          </cx:tx>
          <cx:dataId val="3"/>
          <cx:layoutPr>
            <cx:aggregation/>
          </cx:layoutPr>
          <cx:axisId val="1"/>
        </cx:series>
        <cx:series layoutId="paretoLine" ownerIdx="6" uniqueId="{43AE6EE2-1609-4491-934B-CD85E4DCFBF6}" formatIdx="7">
          <cx:axisId val="2"/>
        </cx:series>
        <cx:series layoutId="clusteredColumn" hidden="1" uniqueId="{854A1F8B-9E9C-4739-B5B1-23ECCB25E7FD}" formatIdx="8">
          <cx:tx>
            <cx:txData>
              <cx:f>_xlchart.v1.24</cx:f>
              <cx:v>Total</cx:v>
            </cx:txData>
          </cx:tx>
          <cx:dataId val="4"/>
          <cx:layoutPr>
            <cx:aggregation/>
          </cx:layoutPr>
          <cx:axisId val="1"/>
        </cx:series>
        <cx:series layoutId="paretoLine" ownerIdx="8" uniqueId="{E46D5B12-0247-4AD8-9D65-640EC3A2E84D}" formatIdx="9">
          <cx:axisId val="2"/>
        </cx:series>
        <cx:series layoutId="clusteredColumn" hidden="1" uniqueId="{62E4D5D8-8009-48EB-8C5A-688430C9E72A}" formatIdx="10">
          <cx:tx>
            <cx:txData>
              <cx:f>_xlchart.v1.26</cx:f>
              <cx:v>Cumulative Revenue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8448FD45-13DC-40A5-898B-2FAE111BE970}" formatIdx="11">
          <cx:axisId val="2"/>
        </cx:series>
        <cx:series layoutId="clusteredColumn" hidden="1" uniqueId="{C9548570-339E-477F-92EE-0C2A56700FB1}" formatIdx="12">
          <cx:tx>
            <cx:txData>
              <cx:f>_xlchart.v1.28</cx:f>
              <cx:v>% Revenue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5D2042AD-053B-4340-A7A6-C821B5B77EDA}" formatIdx="13">
          <cx:axisId val="2"/>
        </cx:series>
        <cx:series layoutId="clusteredColumn" hidden="1" uniqueId="{39B5B0DA-F94E-43DD-992B-3058911BA23B}" formatIdx="14">
          <cx:tx>
            <cx:txData>
              <cx:f>_xlchart.v1.30</cx:f>
              <cx:v>Cumulative %Revenue</cx:v>
            </cx:txData>
          </cx:tx>
          <cx:dataId val="7"/>
          <cx:layoutPr>
            <cx:aggregation/>
          </cx:layoutPr>
          <cx:axisId val="1"/>
        </cx:series>
        <cx:series layoutId="paretoLine" ownerIdx="14" uniqueId="{33A5CFDA-9C17-48DC-95F7-6BBC840B84E9}" formatIdx="1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_xlchart.v1.32</cx:f>
      </cx:strDim>
      <cx:numDim type="val">
        <cx:f>_xlchart.v1.34</cx:f>
      </cx:numDim>
    </cx:data>
    <cx:data id="1">
      <cx:strDim type="cat">
        <cx:f>_xlchart.v1.32</cx:f>
      </cx:strDim>
      <cx:numDim type="val">
        <cx:f>_xlchart.v1.36</cx:f>
      </cx:numDim>
    </cx:data>
    <cx:data id="2">
      <cx:strDim type="cat">
        <cx:f>_xlchart.v1.32</cx:f>
      </cx:strDim>
      <cx:numDim type="val">
        <cx:f>_xlchart.v1.38</cx:f>
      </cx:numDim>
    </cx:data>
    <cx:data id="3">
      <cx:strDim type="cat">
        <cx:f>_xlchart.v1.32</cx:f>
      </cx:strDim>
      <cx:numDim type="val">
        <cx:f>_xlchart.v1.40</cx:f>
      </cx:numDim>
    </cx:data>
  </cx:chartData>
  <cx:chart>
    <cx:title pos="t" align="ctr" overlay="0">
      <cx:tx>
        <cx:txData>
          <cx:v>Trends in Profit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Trends in Profit</a:t>
          </a:r>
        </a:p>
      </cx:txPr>
    </cx:title>
    <cx:plotArea>
      <cx:plotAreaRegion>
        <cx:series layoutId="clusteredColumn" uniqueId="{46563C15-3A5A-4C0C-8A4D-DB4A99FF2CF1}" formatIdx="0">
          <cx:tx>
            <cx:txData>
              <cx:f>_xlchart.v1.33</cx:f>
              <cx:v>Profit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9BDB027-487A-4795-BF00-A200935DF829}" formatIdx="1">
          <cx:spPr>
            <a:ln>
              <a:noFill/>
            </a:ln>
          </cx:spPr>
          <cx:axisId val="2"/>
        </cx:series>
        <cx:series layoutId="clusteredColumn" hidden="1" uniqueId="{D621FD47-0F8E-4EDE-8F79-92410190D522}" formatIdx="2">
          <cx:tx>
            <cx:txData>
              <cx:f>_xlchart.v1.35</cx:f>
              <cx:v>% of Total</cx:v>
            </cx:txData>
          </cx:tx>
          <cx:dataId val="1"/>
          <cx:layoutPr>
            <cx:aggregation/>
          </cx:layoutPr>
          <cx:axisId val="1"/>
        </cx:series>
        <cx:series layoutId="paretoLine" ownerIdx="2" uniqueId="{A00740D0-5835-4244-8AFD-707ECE68F2EB}" formatIdx="3">
          <cx:axisId val="2"/>
        </cx:series>
        <cx:series layoutId="clusteredColumn" hidden="1" uniqueId="{2D064AA7-7DAA-4378-A731-FD1AB8687BE0}" formatIdx="4">
          <cx:tx>
            <cx:txData>
              <cx:f>_xlchart.v1.37</cx:f>
              <cx:v>Cumulative %</cx:v>
            </cx:txData>
          </cx:tx>
          <cx:dataId val="2"/>
          <cx:layoutPr>
            <cx:aggregation/>
          </cx:layoutPr>
          <cx:axisId val="1"/>
        </cx:series>
        <cx:series layoutId="paretoLine" ownerIdx="4" uniqueId="{F876CF8F-A532-49E0-937C-338FBC364374}" formatIdx="5">
          <cx:axisId val="2"/>
        </cx:series>
        <cx:series layoutId="clusteredColumn" hidden="1" uniqueId="{6CFC7560-C871-4701-B82B-A50CFDB3D47B}" formatIdx="6">
          <cx:tx>
            <cx:txData>
              <cx:f>_xlchart.v1.39</cx:f>
              <cx:v>Cumulative Profit</cx:v>
            </cx:txData>
          </cx:tx>
          <cx:dataId val="3"/>
          <cx:layoutPr>
            <cx:aggregation/>
          </cx:layoutPr>
          <cx:axisId val="1"/>
        </cx:series>
        <cx:series layoutId="paretoLine" ownerIdx="6" uniqueId="{16E2B8A2-58CD-4A83-AA9A-962BA9A1D103}" formatIdx="7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0</xdr:row>
      <xdr:rowOff>133350</xdr:rowOff>
    </xdr:from>
    <xdr:to>
      <xdr:col>13</xdr:col>
      <xdr:colOff>241300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EB61B-653C-4E11-B790-0031BE413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56029</xdr:colOff>
      <xdr:row>9</xdr:row>
      <xdr:rowOff>158750</xdr:rowOff>
    </xdr:from>
    <xdr:to>
      <xdr:col>13</xdr:col>
      <xdr:colOff>357093</xdr:colOff>
      <xdr:row>34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858A7-A6DC-4D6B-96EB-E92C3BC8D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612587</xdr:colOff>
      <xdr:row>43</xdr:row>
      <xdr:rowOff>134469</xdr:rowOff>
    </xdr:from>
    <xdr:to>
      <xdr:col>19</xdr:col>
      <xdr:colOff>156882</xdr:colOff>
      <xdr:row>70</xdr:row>
      <xdr:rowOff>7470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032904D-6087-4C56-AAEB-B6A2819AA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78337" y="7868769"/>
              <a:ext cx="7189695" cy="4845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36</xdr:col>
      <xdr:colOff>283883</xdr:colOff>
      <xdr:row>2</xdr:row>
      <xdr:rowOff>70224</xdr:rowOff>
    </xdr:from>
    <xdr:to>
      <xdr:col>43</xdr:col>
      <xdr:colOff>567766</xdr:colOff>
      <xdr:row>17</xdr:row>
      <xdr:rowOff>11953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9C078-CFEA-480E-9546-7BC27EAD4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3</xdr:row>
      <xdr:rowOff>0</xdr:rowOff>
    </xdr:from>
    <xdr:to>
      <xdr:col>17</xdr:col>
      <xdr:colOff>349250</xdr:colOff>
      <xdr:row>24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CA8E8-13BD-4021-B0B4-7A760128E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246529</xdr:colOff>
      <xdr:row>40</xdr:row>
      <xdr:rowOff>14942</xdr:rowOff>
    </xdr:from>
    <xdr:to>
      <xdr:col>20</xdr:col>
      <xdr:colOff>171824</xdr:colOff>
      <xdr:row>65</xdr:row>
      <xdr:rowOff>4483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E02184E-FD88-4261-95D2-BC646AF830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5529" y="7196792"/>
              <a:ext cx="6630895" cy="45932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72039</xdr:colOff>
      <xdr:row>6</xdr:row>
      <xdr:rowOff>60086</xdr:rowOff>
    </xdr:from>
    <xdr:to>
      <xdr:col>19</xdr:col>
      <xdr:colOff>131802</xdr:colOff>
      <xdr:row>31</xdr:row>
      <xdr:rowOff>152613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BC7F3-8E3A-49D2-BC7A-CE91F3481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235858</xdr:colOff>
      <xdr:row>40</xdr:row>
      <xdr:rowOff>145142</xdr:rowOff>
    </xdr:from>
    <xdr:to>
      <xdr:col>20</xdr:col>
      <xdr:colOff>556119</xdr:colOff>
      <xdr:row>68</xdr:row>
      <xdr:rowOff>85821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6DD1DF3-9DAD-4CA4-9B42-7673CCCB0C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20858" y="7511142"/>
              <a:ext cx="7025861" cy="509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50" refreshedDate="44642.810383796299" createdVersion="7" refreshedVersion="7" minRefreshableVersion="3" recordCount="124" xr:uid="{EE67FEE3-8694-4572-BD6D-8AB8B48F81D4}">
  <cacheSource type="worksheet">
    <worksheetSource ref="A1:H125" sheet="Data Pre Processing"/>
  </cacheSource>
  <cacheFields count="8">
    <cacheField name="Item" numFmtId="0">
      <sharedItems count="33">
        <s v="Pen"/>
        <s v="Candies"/>
        <s v="Chips Packet"/>
        <s v="Chocolate(5)"/>
        <s v="Biscuit"/>
        <s v="Photostate"/>
        <s v="Pencils"/>
        <s v="Cigratte(7)"/>
        <s v="Marbles"/>
        <s v="Soap(Utensils)"/>
        <s v="Soap(Bathing)"/>
        <s v="Detergent Powder(10)"/>
        <s v="Bidi"/>
        <s v="Notebooks(10)"/>
        <s v="Notebooks(20)"/>
        <s v="Notebooks(30)"/>
        <s v="Salt"/>
        <s v="File Covers"/>
        <s v="Rusk"/>
        <s v="Toothpaste(10)"/>
        <s v="Toothpaste(20)"/>
        <s v="Toothpaste(95)"/>
        <s v="Knives"/>
        <s v="Map"/>
        <s v="Shampoo"/>
        <s v="Hair Colour"/>
        <s v="Lollipop"/>
        <s v="Noodles"/>
        <s v="Matchbox"/>
        <s v="Brush"/>
        <s v="Belding Rod"/>
        <s v="Cigratte/Bidi" u="1"/>
        <s v="Notebooks(80)" u="1"/>
      </sharedItems>
    </cacheField>
    <cacheField name="Price" numFmtId="0">
      <sharedItems containsSemiMixedTypes="0" containsString="0" containsNumber="1" minValue="0.25" maxValue="160"/>
    </cacheField>
    <cacheField name="Opening Balance" numFmtId="0">
      <sharedItems containsSemiMixedTypes="0" containsString="0" containsNumber="1" containsInteger="1" minValue="1" maxValue="3060"/>
    </cacheField>
    <cacheField name="Inward stock" numFmtId="0">
      <sharedItems containsSemiMixedTypes="0" containsString="0" containsNumber="1" containsInteger="1" minValue="0" maxValue="400"/>
    </cacheField>
    <cacheField name="Week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ales" numFmtId="0">
      <sharedItems containsSemiMixedTypes="0" containsString="0" containsNumber="1" containsInteger="1" minValue="0" maxValue="192"/>
    </cacheField>
    <cacheField name="Inventory" numFmtId="0">
      <sharedItems containsSemiMixedTypes="0" containsString="0" containsNumber="1" containsInteger="1" minValue="2" maxValue="3135"/>
    </cacheField>
    <cacheField name="Revenue" numFmtId="0">
      <sharedItems containsSemiMixedTypes="0" containsString="0" containsNumber="1" minValue="0" maxValue="3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50" refreshedDate="44657.099246180558" createdVersion="7" refreshedVersion="7" minRefreshableVersion="3" recordCount="124" xr:uid="{E8F7CB6D-95CF-4228-93EB-E261F66B3C32}">
  <cacheSource type="worksheet">
    <worksheetSource ref="A1:I125" sheet="Data Pre Processing"/>
  </cacheSource>
  <cacheFields count="9">
    <cacheField name="Item" numFmtId="0">
      <sharedItems count="31">
        <s v="Pen"/>
        <s v="Candies"/>
        <s v="Chips Packet"/>
        <s v="Chocolate(5)"/>
        <s v="Biscuit"/>
        <s v="Photostate"/>
        <s v="Pencils"/>
        <s v="Cigratte(7)"/>
        <s v="Marbles"/>
        <s v="Soap(Utensils)"/>
        <s v="Soap(Bathing)"/>
        <s v="Detergent Powder(10)"/>
        <s v="Bidi"/>
        <s v="Notebooks(10)"/>
        <s v="Notebooks(20)"/>
        <s v="Notebooks(30)"/>
        <s v="Salt"/>
        <s v="File Covers"/>
        <s v="Rusk"/>
        <s v="Toothpaste(10)"/>
        <s v="Toothpaste(20)"/>
        <s v="Toothpaste(95)"/>
        <s v="Knives"/>
        <s v="Map"/>
        <s v="Shampoo"/>
        <s v="Hair Colour"/>
        <s v="Lollipop"/>
        <s v="Noodles"/>
        <s v="Matchbox"/>
        <s v="Brush"/>
        <s v="Belding Rod"/>
      </sharedItems>
    </cacheField>
    <cacheField name="Price" numFmtId="164">
      <sharedItems containsSemiMixedTypes="0" containsString="0" containsNumber="1" minValue="0.25" maxValue="160"/>
    </cacheField>
    <cacheField name="Opening Balance" numFmtId="0">
      <sharedItems containsSemiMixedTypes="0" containsString="0" containsNumber="1" containsInteger="1" minValue="1" maxValue="3060"/>
    </cacheField>
    <cacheField name="Inward stock" numFmtId="0">
      <sharedItems containsSemiMixedTypes="0" containsString="0" containsNumber="1" containsInteger="1" minValue="0" maxValue="400"/>
    </cacheField>
    <cacheField name="Week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ales" numFmtId="0">
      <sharedItems containsSemiMixedTypes="0" containsString="0" containsNumber="1" containsInteger="1" minValue="0" maxValue="192"/>
    </cacheField>
    <cacheField name="Inventory" numFmtId="0">
      <sharedItems containsSemiMixedTypes="0" containsString="0" containsNumber="1" containsInteger="1" minValue="2" maxValue="3135"/>
    </cacheField>
    <cacheField name="Revenue" numFmtId="164">
      <sharedItems containsSemiMixedTypes="0" containsString="0" containsNumber="1" minValue="0" maxValue="334" count="51">
        <n v="90"/>
        <n v="129"/>
        <n v="225"/>
        <n v="195"/>
        <n v="60"/>
        <n v="334"/>
        <n v="25"/>
        <n v="42"/>
        <n v="48"/>
        <n v="20"/>
        <n v="0"/>
        <n v="255"/>
        <n v="40"/>
        <n v="10"/>
        <n v="30"/>
        <n v="6"/>
        <n v="39"/>
        <n v="17"/>
        <n v="150"/>
        <n v="300"/>
        <n v="75"/>
        <n v="252"/>
        <n v="35"/>
        <n v="50"/>
        <n v="270"/>
        <n v="250"/>
        <n v="8"/>
        <n v="12"/>
        <n v="325"/>
        <n v="86"/>
        <n v="165"/>
        <n v="145"/>
        <n v="125"/>
        <n v="56"/>
        <n v="28.5"/>
        <n v="170"/>
        <n v="120"/>
        <n v="80"/>
        <n v="95"/>
        <n v="45"/>
        <n v="32"/>
        <n v="15"/>
        <n v="13"/>
        <n v="200"/>
        <n v="210"/>
        <n v="70"/>
        <n v="276"/>
        <n v="105"/>
        <n v="34"/>
        <n v="240"/>
        <n v="18"/>
      </sharedItems>
    </cacheField>
    <cacheField name="Profit" numFmtId="164">
      <sharedItems containsSemiMixedTypes="0" containsString="0" containsNumber="1" minValue="-5.7600000000000051" maxValue="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n v="5"/>
    <n v="80"/>
    <n v="0"/>
    <x v="0"/>
    <n v="18"/>
    <n v="62"/>
    <n v="90"/>
  </r>
  <r>
    <x v="1"/>
    <n v="1"/>
    <n v="2625"/>
    <n v="200"/>
    <x v="0"/>
    <n v="129"/>
    <n v="2696"/>
    <n v="129"/>
  </r>
  <r>
    <x v="2"/>
    <n v="5"/>
    <n v="30"/>
    <n v="65"/>
    <x v="0"/>
    <n v="45"/>
    <n v="50"/>
    <n v="225"/>
  </r>
  <r>
    <x v="3"/>
    <n v="5"/>
    <n v="100"/>
    <n v="25"/>
    <x v="0"/>
    <n v="39"/>
    <n v="86"/>
    <n v="195"/>
  </r>
  <r>
    <x v="4"/>
    <n v="5"/>
    <n v="40"/>
    <n v="12"/>
    <x v="0"/>
    <n v="12"/>
    <n v="40"/>
    <n v="60"/>
  </r>
  <r>
    <x v="5"/>
    <n v="2"/>
    <n v="500"/>
    <n v="0"/>
    <x v="0"/>
    <n v="167"/>
    <n v="333"/>
    <n v="334"/>
  </r>
  <r>
    <x v="6"/>
    <n v="5"/>
    <n v="50"/>
    <n v="0"/>
    <x v="0"/>
    <n v="5"/>
    <n v="45"/>
    <n v="25"/>
  </r>
  <r>
    <x v="7"/>
    <n v="7"/>
    <n v="30"/>
    <n v="0"/>
    <x v="0"/>
    <n v="6"/>
    <n v="24"/>
    <n v="42"/>
  </r>
  <r>
    <x v="8"/>
    <n v="0.25"/>
    <n v="300"/>
    <n v="180"/>
    <x v="0"/>
    <n v="192"/>
    <n v="288"/>
    <n v="48"/>
  </r>
  <r>
    <x v="9"/>
    <n v="10"/>
    <n v="39"/>
    <n v="0"/>
    <x v="0"/>
    <n v="2"/>
    <n v="37"/>
    <n v="20"/>
  </r>
  <r>
    <x v="10"/>
    <n v="25"/>
    <n v="10"/>
    <n v="0"/>
    <x v="0"/>
    <n v="1"/>
    <n v="9"/>
    <n v="25"/>
  </r>
  <r>
    <x v="11"/>
    <n v="10"/>
    <n v="7"/>
    <n v="0"/>
    <x v="0"/>
    <n v="0"/>
    <n v="7"/>
    <n v="0"/>
  </r>
  <r>
    <x v="12"/>
    <n v="15"/>
    <n v="40"/>
    <n v="25"/>
    <x v="0"/>
    <n v="17"/>
    <n v="48"/>
    <n v="255"/>
  </r>
  <r>
    <x v="13"/>
    <n v="10"/>
    <n v="73"/>
    <n v="0"/>
    <x v="0"/>
    <n v="6"/>
    <n v="67"/>
    <n v="60"/>
  </r>
  <r>
    <x v="14"/>
    <n v="20"/>
    <n v="16"/>
    <n v="0"/>
    <x v="0"/>
    <n v="2"/>
    <n v="14"/>
    <n v="40"/>
  </r>
  <r>
    <x v="15"/>
    <n v="30"/>
    <n v="10"/>
    <n v="0"/>
    <x v="0"/>
    <n v="2"/>
    <n v="8"/>
    <n v="60"/>
  </r>
  <r>
    <x v="16"/>
    <n v="20"/>
    <n v="1"/>
    <n v="10"/>
    <x v="0"/>
    <n v="0"/>
    <n v="11"/>
    <n v="0"/>
  </r>
  <r>
    <x v="17"/>
    <n v="10"/>
    <n v="60"/>
    <n v="0"/>
    <x v="0"/>
    <n v="1"/>
    <n v="59"/>
    <n v="10"/>
  </r>
  <r>
    <x v="18"/>
    <n v="10"/>
    <n v="25"/>
    <n v="0"/>
    <x v="0"/>
    <n v="2"/>
    <n v="23"/>
    <n v="20"/>
  </r>
  <r>
    <x v="19"/>
    <n v="10"/>
    <n v="10"/>
    <n v="0"/>
    <x v="0"/>
    <n v="0"/>
    <n v="10"/>
    <n v="0"/>
  </r>
  <r>
    <x v="20"/>
    <n v="20"/>
    <n v="4"/>
    <n v="0"/>
    <x v="0"/>
    <n v="0"/>
    <n v="4"/>
    <n v="0"/>
  </r>
  <r>
    <x v="21"/>
    <n v="95"/>
    <n v="5"/>
    <n v="0"/>
    <x v="0"/>
    <n v="0"/>
    <n v="5"/>
    <n v="0"/>
  </r>
  <r>
    <x v="22"/>
    <n v="30"/>
    <n v="20"/>
    <n v="0"/>
    <x v="0"/>
    <n v="1"/>
    <n v="19"/>
    <n v="30"/>
  </r>
  <r>
    <x v="23"/>
    <n v="1"/>
    <n v="275"/>
    <n v="0"/>
    <x v="0"/>
    <n v="6"/>
    <n v="269"/>
    <n v="6"/>
  </r>
  <r>
    <x v="24"/>
    <n v="1"/>
    <n v="80"/>
    <n v="50"/>
    <x v="0"/>
    <n v="39"/>
    <n v="91"/>
    <n v="39"/>
  </r>
  <r>
    <x v="25"/>
    <n v="30"/>
    <n v="15"/>
    <n v="0"/>
    <x v="0"/>
    <n v="1"/>
    <n v="14"/>
    <n v="30"/>
  </r>
  <r>
    <x v="26"/>
    <n v="1"/>
    <n v="50"/>
    <n v="30"/>
    <x v="0"/>
    <n v="17"/>
    <n v="63"/>
    <n v="17"/>
  </r>
  <r>
    <x v="27"/>
    <n v="10"/>
    <n v="30"/>
    <n v="0"/>
    <x v="0"/>
    <n v="4"/>
    <n v="26"/>
    <n v="40"/>
  </r>
  <r>
    <x v="28"/>
    <n v="1"/>
    <n v="30"/>
    <n v="30"/>
    <x v="0"/>
    <n v="10"/>
    <n v="50"/>
    <n v="10"/>
  </r>
  <r>
    <x v="29"/>
    <n v="13"/>
    <n v="9"/>
    <n v="0"/>
    <x v="0"/>
    <n v="0"/>
    <n v="9"/>
    <n v="0"/>
  </r>
  <r>
    <x v="30"/>
    <n v="160"/>
    <n v="5"/>
    <n v="0"/>
    <x v="0"/>
    <n v="0"/>
    <n v="5"/>
    <n v="0"/>
  </r>
  <r>
    <x v="0"/>
    <n v="5"/>
    <n v="62"/>
    <n v="0"/>
    <x v="1"/>
    <n v="18"/>
    <n v="44"/>
    <n v="90"/>
  </r>
  <r>
    <x v="1"/>
    <n v="1"/>
    <n v="2696"/>
    <n v="400"/>
    <x v="1"/>
    <n v="150"/>
    <n v="2946"/>
    <n v="150"/>
  </r>
  <r>
    <x v="2"/>
    <n v="5"/>
    <n v="50"/>
    <n v="80"/>
    <x v="1"/>
    <n v="60"/>
    <n v="70"/>
    <n v="300"/>
  </r>
  <r>
    <x v="3"/>
    <n v="5"/>
    <n v="86"/>
    <n v="0"/>
    <x v="1"/>
    <n v="45"/>
    <n v="41"/>
    <n v="225"/>
  </r>
  <r>
    <x v="4"/>
    <n v="5"/>
    <n v="40"/>
    <n v="24"/>
    <x v="1"/>
    <n v="15"/>
    <n v="49"/>
    <n v="75"/>
  </r>
  <r>
    <x v="5"/>
    <n v="2"/>
    <n v="333"/>
    <n v="0"/>
    <x v="1"/>
    <n v="126"/>
    <n v="207"/>
    <n v="252"/>
  </r>
  <r>
    <x v="6"/>
    <n v="5"/>
    <n v="45"/>
    <n v="20"/>
    <x v="1"/>
    <n v="7"/>
    <n v="58"/>
    <n v="35"/>
  </r>
  <r>
    <x v="7"/>
    <n v="7"/>
    <n v="24"/>
    <n v="20"/>
    <x v="1"/>
    <n v="5"/>
    <n v="39"/>
    <n v="35"/>
  </r>
  <r>
    <x v="8"/>
    <n v="0.25"/>
    <n v="288"/>
    <n v="0"/>
    <x v="1"/>
    <n v="140"/>
    <n v="148"/>
    <n v="35"/>
  </r>
  <r>
    <x v="9"/>
    <n v="10"/>
    <n v="37"/>
    <n v="0"/>
    <x v="1"/>
    <n v="4"/>
    <n v="33"/>
    <n v="40"/>
  </r>
  <r>
    <x v="10"/>
    <n v="25"/>
    <n v="9"/>
    <n v="10"/>
    <x v="1"/>
    <n v="2"/>
    <n v="17"/>
    <n v="50"/>
  </r>
  <r>
    <x v="11"/>
    <n v="10"/>
    <n v="7"/>
    <n v="10"/>
    <x v="1"/>
    <n v="0"/>
    <n v="17"/>
    <n v="0"/>
  </r>
  <r>
    <x v="12"/>
    <n v="15"/>
    <n v="48"/>
    <n v="50"/>
    <x v="1"/>
    <n v="18"/>
    <n v="80"/>
    <n v="270"/>
  </r>
  <r>
    <x v="13"/>
    <n v="10"/>
    <n v="67"/>
    <n v="0"/>
    <x v="1"/>
    <n v="25"/>
    <n v="42"/>
    <n v="250"/>
  </r>
  <r>
    <x v="14"/>
    <n v="20"/>
    <n v="14"/>
    <n v="0"/>
    <x v="1"/>
    <n v="2"/>
    <n v="12"/>
    <n v="40"/>
  </r>
  <r>
    <x v="15"/>
    <n v="30"/>
    <n v="8"/>
    <n v="0"/>
    <x v="1"/>
    <n v="0"/>
    <n v="8"/>
    <n v="0"/>
  </r>
  <r>
    <x v="16"/>
    <n v="20"/>
    <n v="11"/>
    <n v="0"/>
    <x v="1"/>
    <n v="1"/>
    <n v="10"/>
    <n v="20"/>
  </r>
  <r>
    <x v="17"/>
    <n v="10"/>
    <n v="59"/>
    <n v="0"/>
    <x v="1"/>
    <n v="2"/>
    <n v="57"/>
    <n v="20"/>
  </r>
  <r>
    <x v="18"/>
    <n v="10"/>
    <n v="23"/>
    <n v="0"/>
    <x v="1"/>
    <n v="5"/>
    <n v="18"/>
    <n v="50"/>
  </r>
  <r>
    <x v="19"/>
    <n v="10"/>
    <n v="10"/>
    <n v="0"/>
    <x v="1"/>
    <n v="1"/>
    <n v="9"/>
    <n v="10"/>
  </r>
  <r>
    <x v="20"/>
    <n v="20"/>
    <n v="4"/>
    <n v="0"/>
    <x v="1"/>
    <n v="0"/>
    <n v="4"/>
    <n v="0"/>
  </r>
  <r>
    <x v="21"/>
    <n v="95"/>
    <n v="5"/>
    <n v="0"/>
    <x v="1"/>
    <n v="0"/>
    <n v="5"/>
    <n v="0"/>
  </r>
  <r>
    <x v="22"/>
    <n v="30"/>
    <n v="19"/>
    <n v="0"/>
    <x v="1"/>
    <n v="0"/>
    <n v="19"/>
    <n v="0"/>
  </r>
  <r>
    <x v="23"/>
    <n v="1"/>
    <n v="269"/>
    <n v="0"/>
    <x v="1"/>
    <n v="8"/>
    <n v="261"/>
    <n v="8"/>
  </r>
  <r>
    <x v="24"/>
    <n v="1"/>
    <n v="91"/>
    <n v="0"/>
    <x v="1"/>
    <n v="30"/>
    <n v="61"/>
    <n v="30"/>
  </r>
  <r>
    <x v="25"/>
    <n v="30"/>
    <n v="14"/>
    <n v="0"/>
    <x v="1"/>
    <n v="2"/>
    <n v="12"/>
    <n v="60"/>
  </r>
  <r>
    <x v="26"/>
    <n v="1"/>
    <n v="63"/>
    <n v="0"/>
    <x v="1"/>
    <n v="20"/>
    <n v="43"/>
    <n v="20"/>
  </r>
  <r>
    <x v="27"/>
    <n v="10"/>
    <n v="26"/>
    <n v="30"/>
    <x v="1"/>
    <n v="5"/>
    <n v="51"/>
    <n v="50"/>
  </r>
  <r>
    <x v="28"/>
    <n v="1"/>
    <n v="50"/>
    <n v="0"/>
    <x v="1"/>
    <n v="12"/>
    <n v="38"/>
    <n v="12"/>
  </r>
  <r>
    <x v="29"/>
    <n v="13"/>
    <n v="9"/>
    <n v="0"/>
    <x v="1"/>
    <n v="0"/>
    <n v="9"/>
    <n v="0"/>
  </r>
  <r>
    <x v="30"/>
    <n v="160"/>
    <n v="5"/>
    <n v="0"/>
    <x v="1"/>
    <n v="0"/>
    <n v="5"/>
    <n v="0"/>
  </r>
  <r>
    <x v="0"/>
    <n v="5"/>
    <n v="44"/>
    <n v="50"/>
    <x v="2"/>
    <n v="65"/>
    <n v="29"/>
    <n v="325"/>
  </r>
  <r>
    <x v="1"/>
    <n v="1"/>
    <n v="2946"/>
    <n v="200"/>
    <x v="2"/>
    <n v="86"/>
    <n v="3060"/>
    <n v="86"/>
  </r>
  <r>
    <x v="2"/>
    <n v="5"/>
    <n v="70"/>
    <n v="80"/>
    <x v="2"/>
    <n v="33"/>
    <n v="117"/>
    <n v="165"/>
  </r>
  <r>
    <x v="3"/>
    <n v="5"/>
    <n v="41"/>
    <n v="50"/>
    <x v="2"/>
    <n v="29"/>
    <n v="62"/>
    <n v="145"/>
  </r>
  <r>
    <x v="4"/>
    <n v="5"/>
    <n v="49"/>
    <n v="36"/>
    <x v="2"/>
    <n v="10"/>
    <n v="75"/>
    <n v="50"/>
  </r>
  <r>
    <x v="5"/>
    <n v="2"/>
    <n v="207"/>
    <n v="0"/>
    <x v="2"/>
    <n v="167"/>
    <n v="40"/>
    <n v="334"/>
  </r>
  <r>
    <x v="6"/>
    <n v="5"/>
    <n v="58"/>
    <n v="0"/>
    <x v="2"/>
    <n v="25"/>
    <n v="33"/>
    <n v="125"/>
  </r>
  <r>
    <x v="7"/>
    <n v="7"/>
    <n v="39"/>
    <n v="20"/>
    <x v="2"/>
    <n v="8"/>
    <n v="51"/>
    <n v="56"/>
  </r>
  <r>
    <x v="8"/>
    <n v="0.25"/>
    <n v="148"/>
    <n v="300"/>
    <x v="2"/>
    <n v="114"/>
    <n v="334"/>
    <n v="28.5"/>
  </r>
  <r>
    <x v="9"/>
    <n v="10"/>
    <n v="33"/>
    <n v="10"/>
    <x v="2"/>
    <n v="2"/>
    <n v="41"/>
    <n v="20"/>
  </r>
  <r>
    <x v="10"/>
    <n v="25"/>
    <n v="17"/>
    <n v="0"/>
    <x v="2"/>
    <n v="1"/>
    <n v="16"/>
    <n v="25"/>
  </r>
  <r>
    <x v="11"/>
    <n v="10"/>
    <n v="17"/>
    <n v="0"/>
    <x v="2"/>
    <n v="0"/>
    <n v="17"/>
    <n v="0"/>
  </r>
  <r>
    <x v="12"/>
    <n v="15"/>
    <n v="80"/>
    <n v="0"/>
    <x v="2"/>
    <n v="15"/>
    <n v="65"/>
    <n v="225"/>
  </r>
  <r>
    <x v="13"/>
    <n v="10"/>
    <n v="42"/>
    <n v="50"/>
    <x v="2"/>
    <n v="17"/>
    <n v="75"/>
    <n v="170"/>
  </r>
  <r>
    <x v="14"/>
    <n v="20"/>
    <n v="12"/>
    <n v="0"/>
    <x v="2"/>
    <n v="6"/>
    <n v="6"/>
    <n v="120"/>
  </r>
  <r>
    <x v="15"/>
    <n v="30"/>
    <n v="8"/>
    <n v="10"/>
    <x v="2"/>
    <n v="2"/>
    <n v="16"/>
    <n v="60"/>
  </r>
  <r>
    <x v="16"/>
    <n v="20"/>
    <n v="10"/>
    <n v="0"/>
    <x v="2"/>
    <n v="3"/>
    <n v="7"/>
    <n v="60"/>
  </r>
  <r>
    <x v="17"/>
    <n v="10"/>
    <n v="57"/>
    <n v="0"/>
    <x v="2"/>
    <n v="8"/>
    <n v="49"/>
    <n v="80"/>
  </r>
  <r>
    <x v="18"/>
    <n v="10"/>
    <n v="18"/>
    <n v="25"/>
    <x v="2"/>
    <n v="5"/>
    <n v="38"/>
    <n v="50"/>
  </r>
  <r>
    <x v="19"/>
    <n v="10"/>
    <n v="9"/>
    <n v="25"/>
    <x v="2"/>
    <n v="2"/>
    <n v="32"/>
    <n v="20"/>
  </r>
  <r>
    <x v="20"/>
    <n v="20"/>
    <n v="4"/>
    <n v="0"/>
    <x v="2"/>
    <n v="2"/>
    <n v="2"/>
    <n v="40"/>
  </r>
  <r>
    <x v="21"/>
    <n v="95"/>
    <n v="5"/>
    <n v="0"/>
    <x v="2"/>
    <n v="1"/>
    <n v="4"/>
    <n v="95"/>
  </r>
  <r>
    <x v="22"/>
    <n v="30"/>
    <n v="19"/>
    <n v="0"/>
    <x v="2"/>
    <n v="0"/>
    <n v="19"/>
    <n v="0"/>
  </r>
  <r>
    <x v="23"/>
    <n v="1"/>
    <n v="261"/>
    <n v="0"/>
    <x v="2"/>
    <n v="45"/>
    <n v="216"/>
    <n v="45"/>
  </r>
  <r>
    <x v="24"/>
    <n v="1"/>
    <n v="61"/>
    <n v="50"/>
    <x v="2"/>
    <n v="32"/>
    <n v="79"/>
    <n v="32"/>
  </r>
  <r>
    <x v="25"/>
    <n v="30"/>
    <n v="12"/>
    <n v="10"/>
    <x v="2"/>
    <n v="2"/>
    <n v="20"/>
    <n v="60"/>
  </r>
  <r>
    <x v="26"/>
    <n v="1"/>
    <n v="43"/>
    <n v="35"/>
    <x v="2"/>
    <n v="15"/>
    <n v="63"/>
    <n v="15"/>
  </r>
  <r>
    <x v="27"/>
    <n v="10"/>
    <n v="51"/>
    <n v="0"/>
    <x v="2"/>
    <n v="6"/>
    <n v="45"/>
    <n v="60"/>
  </r>
  <r>
    <x v="28"/>
    <n v="1"/>
    <n v="38"/>
    <n v="0"/>
    <x v="2"/>
    <n v="12"/>
    <n v="26"/>
    <n v="12"/>
  </r>
  <r>
    <x v="29"/>
    <n v="13"/>
    <n v="9"/>
    <n v="0"/>
    <x v="2"/>
    <n v="1"/>
    <n v="8"/>
    <n v="13"/>
  </r>
  <r>
    <x v="30"/>
    <n v="160"/>
    <n v="5"/>
    <n v="0"/>
    <x v="2"/>
    <n v="0"/>
    <n v="5"/>
    <n v="0"/>
  </r>
  <r>
    <x v="0"/>
    <n v="5"/>
    <n v="29"/>
    <n v="65"/>
    <x v="3"/>
    <n v="40"/>
    <n v="54"/>
    <n v="200"/>
  </r>
  <r>
    <x v="1"/>
    <n v="1"/>
    <n v="3060"/>
    <n v="200"/>
    <x v="3"/>
    <n v="125"/>
    <n v="3135"/>
    <n v="125"/>
  </r>
  <r>
    <x v="2"/>
    <n v="5"/>
    <n v="117"/>
    <n v="60"/>
    <x v="3"/>
    <n v="42"/>
    <n v="135"/>
    <n v="210"/>
  </r>
  <r>
    <x v="3"/>
    <n v="5"/>
    <n v="62"/>
    <n v="50"/>
    <x v="3"/>
    <n v="30"/>
    <n v="82"/>
    <n v="150"/>
  </r>
  <r>
    <x v="4"/>
    <n v="5"/>
    <n v="75"/>
    <n v="24"/>
    <x v="3"/>
    <n v="14"/>
    <n v="85"/>
    <n v="70"/>
  </r>
  <r>
    <x v="5"/>
    <n v="2"/>
    <n v="40"/>
    <n v="200"/>
    <x v="3"/>
    <n v="138"/>
    <n v="102"/>
    <n v="276"/>
  </r>
  <r>
    <x v="6"/>
    <n v="5"/>
    <n v="33"/>
    <n v="0"/>
    <x v="3"/>
    <n v="21"/>
    <n v="12"/>
    <n v="105"/>
  </r>
  <r>
    <x v="7"/>
    <n v="7"/>
    <n v="51"/>
    <n v="15"/>
    <x v="3"/>
    <n v="8"/>
    <n v="58"/>
    <n v="56"/>
  </r>
  <r>
    <x v="8"/>
    <n v="0.25"/>
    <n v="334"/>
    <n v="0"/>
    <x v="3"/>
    <n v="136"/>
    <n v="198"/>
    <n v="34"/>
  </r>
  <r>
    <x v="9"/>
    <n v="10"/>
    <n v="41"/>
    <n v="0"/>
    <x v="3"/>
    <n v="3"/>
    <n v="38"/>
    <n v="30"/>
  </r>
  <r>
    <x v="10"/>
    <n v="25"/>
    <n v="16"/>
    <n v="0"/>
    <x v="3"/>
    <n v="0"/>
    <n v="16"/>
    <n v="0"/>
  </r>
  <r>
    <x v="11"/>
    <n v="10"/>
    <n v="17"/>
    <n v="0"/>
    <x v="3"/>
    <n v="1"/>
    <n v="16"/>
    <n v="10"/>
  </r>
  <r>
    <x v="12"/>
    <n v="15"/>
    <n v="65"/>
    <n v="0"/>
    <x v="3"/>
    <n v="16"/>
    <n v="49"/>
    <n v="240"/>
  </r>
  <r>
    <x v="13"/>
    <n v="10"/>
    <n v="75"/>
    <n v="0"/>
    <x v="3"/>
    <n v="8"/>
    <n v="67"/>
    <n v="80"/>
  </r>
  <r>
    <x v="14"/>
    <n v="20"/>
    <n v="6"/>
    <n v="10"/>
    <x v="3"/>
    <n v="0"/>
    <n v="16"/>
    <n v="0"/>
  </r>
  <r>
    <x v="15"/>
    <n v="30"/>
    <n v="16"/>
    <n v="0"/>
    <x v="3"/>
    <n v="5"/>
    <n v="11"/>
    <n v="150"/>
  </r>
  <r>
    <x v="16"/>
    <n v="20"/>
    <n v="7"/>
    <n v="0"/>
    <x v="3"/>
    <n v="0"/>
    <n v="7"/>
    <n v="0"/>
  </r>
  <r>
    <x v="17"/>
    <n v="10"/>
    <n v="49"/>
    <n v="10"/>
    <x v="3"/>
    <n v="5"/>
    <n v="54"/>
    <n v="50"/>
  </r>
  <r>
    <x v="18"/>
    <n v="10"/>
    <n v="38"/>
    <n v="0"/>
    <x v="3"/>
    <n v="6"/>
    <n v="32"/>
    <n v="60"/>
  </r>
  <r>
    <x v="19"/>
    <n v="10"/>
    <n v="32"/>
    <n v="0"/>
    <x v="3"/>
    <n v="4"/>
    <n v="28"/>
    <n v="40"/>
  </r>
  <r>
    <x v="20"/>
    <n v="20"/>
    <n v="2"/>
    <n v="0"/>
    <x v="3"/>
    <n v="0"/>
    <n v="2"/>
    <n v="0"/>
  </r>
  <r>
    <x v="21"/>
    <n v="95"/>
    <n v="4"/>
    <n v="5"/>
    <x v="3"/>
    <n v="0"/>
    <n v="9"/>
    <n v="0"/>
  </r>
  <r>
    <x v="22"/>
    <n v="30"/>
    <n v="19"/>
    <n v="0"/>
    <x v="3"/>
    <n v="2"/>
    <n v="17"/>
    <n v="60"/>
  </r>
  <r>
    <x v="23"/>
    <n v="1"/>
    <n v="216"/>
    <n v="100"/>
    <x v="3"/>
    <n v="42"/>
    <n v="274"/>
    <n v="42"/>
  </r>
  <r>
    <x v="24"/>
    <n v="1"/>
    <n v="79"/>
    <n v="50"/>
    <x v="3"/>
    <n v="30"/>
    <n v="99"/>
    <n v="30"/>
  </r>
  <r>
    <x v="25"/>
    <n v="30"/>
    <n v="20"/>
    <n v="0"/>
    <x v="3"/>
    <n v="1"/>
    <n v="19"/>
    <n v="30"/>
  </r>
  <r>
    <x v="26"/>
    <n v="1"/>
    <n v="63"/>
    <n v="25"/>
    <x v="3"/>
    <n v="18"/>
    <n v="70"/>
    <n v="18"/>
  </r>
  <r>
    <x v="27"/>
    <n v="10"/>
    <n v="45"/>
    <n v="0"/>
    <x v="3"/>
    <n v="4"/>
    <n v="41"/>
    <n v="40"/>
  </r>
  <r>
    <x v="28"/>
    <n v="1"/>
    <n v="26"/>
    <n v="30"/>
    <x v="3"/>
    <n v="12"/>
    <n v="44"/>
    <n v="12"/>
  </r>
  <r>
    <x v="29"/>
    <n v="13"/>
    <n v="8"/>
    <n v="0"/>
    <x v="3"/>
    <n v="0"/>
    <n v="8"/>
    <n v="0"/>
  </r>
  <r>
    <x v="30"/>
    <n v="160"/>
    <n v="5"/>
    <n v="0"/>
    <x v="3"/>
    <n v="0"/>
    <n v="5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n v="5"/>
    <n v="80"/>
    <n v="0"/>
    <x v="0"/>
    <n v="18"/>
    <n v="62"/>
    <x v="0"/>
    <n v="18"/>
  </r>
  <r>
    <x v="1"/>
    <n v="1"/>
    <n v="2625"/>
    <n v="200"/>
    <x v="0"/>
    <n v="129"/>
    <n v="2696"/>
    <x v="1"/>
    <n v="9.6749999999999972"/>
  </r>
  <r>
    <x v="2"/>
    <n v="5"/>
    <n v="30"/>
    <n v="65"/>
    <x v="0"/>
    <n v="45"/>
    <n v="50"/>
    <x v="2"/>
    <n v="45"/>
  </r>
  <r>
    <x v="3"/>
    <n v="5"/>
    <n v="100"/>
    <n v="25"/>
    <x v="0"/>
    <n v="39"/>
    <n v="86"/>
    <x v="3"/>
    <n v="19.5"/>
  </r>
  <r>
    <x v="4"/>
    <n v="5"/>
    <n v="40"/>
    <n v="12"/>
    <x v="0"/>
    <n v="12"/>
    <n v="40"/>
    <x v="4"/>
    <n v="16.799999999999997"/>
  </r>
  <r>
    <x v="5"/>
    <n v="2"/>
    <n v="500"/>
    <n v="0"/>
    <x v="0"/>
    <n v="167"/>
    <n v="333"/>
    <x v="5"/>
    <n v="83.5"/>
  </r>
  <r>
    <x v="6"/>
    <n v="5"/>
    <n v="50"/>
    <n v="0"/>
    <x v="0"/>
    <n v="5"/>
    <n v="45"/>
    <x v="6"/>
    <n v="7.5"/>
  </r>
  <r>
    <x v="7"/>
    <n v="7"/>
    <n v="30"/>
    <n v="0"/>
    <x v="0"/>
    <n v="6"/>
    <n v="24"/>
    <x v="7"/>
    <n v="9.5999999999999943"/>
  </r>
  <r>
    <x v="8"/>
    <n v="0.25"/>
    <n v="300"/>
    <n v="180"/>
    <x v="0"/>
    <n v="192"/>
    <n v="288"/>
    <x v="8"/>
    <n v="-5.7600000000000051"/>
  </r>
  <r>
    <x v="9"/>
    <n v="10"/>
    <n v="39"/>
    <n v="0"/>
    <x v="0"/>
    <n v="2"/>
    <n v="37"/>
    <x v="9"/>
    <n v="4"/>
  </r>
  <r>
    <x v="10"/>
    <n v="25"/>
    <n v="10"/>
    <n v="0"/>
    <x v="0"/>
    <n v="1"/>
    <n v="9"/>
    <x v="6"/>
    <n v="7"/>
  </r>
  <r>
    <x v="11"/>
    <n v="10"/>
    <n v="7"/>
    <n v="0"/>
    <x v="0"/>
    <n v="0"/>
    <n v="7"/>
    <x v="10"/>
    <n v="0"/>
  </r>
  <r>
    <x v="12"/>
    <n v="15"/>
    <n v="40"/>
    <n v="25"/>
    <x v="0"/>
    <n v="17"/>
    <n v="48"/>
    <x v="11"/>
    <n v="17"/>
  </r>
  <r>
    <x v="13"/>
    <n v="10"/>
    <n v="73"/>
    <n v="0"/>
    <x v="0"/>
    <n v="6"/>
    <n v="67"/>
    <x v="4"/>
    <n v="16.200000000000003"/>
  </r>
  <r>
    <x v="14"/>
    <n v="20"/>
    <n v="16"/>
    <n v="0"/>
    <x v="0"/>
    <n v="2"/>
    <n v="14"/>
    <x v="12"/>
    <n v="8"/>
  </r>
  <r>
    <x v="15"/>
    <n v="30"/>
    <n v="10"/>
    <n v="0"/>
    <x v="0"/>
    <n v="2"/>
    <n v="8"/>
    <x v="4"/>
    <n v="10"/>
  </r>
  <r>
    <x v="16"/>
    <n v="20"/>
    <n v="1"/>
    <n v="10"/>
    <x v="0"/>
    <n v="0"/>
    <n v="11"/>
    <x v="10"/>
    <n v="0"/>
  </r>
  <r>
    <x v="17"/>
    <n v="10"/>
    <n v="60"/>
    <n v="0"/>
    <x v="0"/>
    <n v="1"/>
    <n v="59"/>
    <x v="13"/>
    <n v="2"/>
  </r>
  <r>
    <x v="18"/>
    <n v="10"/>
    <n v="25"/>
    <n v="0"/>
    <x v="0"/>
    <n v="2"/>
    <n v="23"/>
    <x v="9"/>
    <n v="4"/>
  </r>
  <r>
    <x v="19"/>
    <n v="10"/>
    <n v="10"/>
    <n v="0"/>
    <x v="0"/>
    <n v="0"/>
    <n v="10"/>
    <x v="10"/>
    <n v="0"/>
  </r>
  <r>
    <x v="20"/>
    <n v="20"/>
    <n v="4"/>
    <n v="0"/>
    <x v="0"/>
    <n v="0"/>
    <n v="4"/>
    <x v="10"/>
    <n v="0"/>
  </r>
  <r>
    <x v="21"/>
    <n v="95"/>
    <n v="5"/>
    <n v="0"/>
    <x v="0"/>
    <n v="0"/>
    <n v="5"/>
    <x v="10"/>
    <n v="0"/>
  </r>
  <r>
    <x v="22"/>
    <n v="30"/>
    <n v="20"/>
    <n v="0"/>
    <x v="0"/>
    <n v="1"/>
    <n v="19"/>
    <x v="14"/>
    <n v="10"/>
  </r>
  <r>
    <x v="23"/>
    <n v="1"/>
    <n v="275"/>
    <n v="0"/>
    <x v="0"/>
    <n v="6"/>
    <n v="269"/>
    <x v="15"/>
    <n v="0.44999999999999929"/>
  </r>
  <r>
    <x v="24"/>
    <n v="1"/>
    <n v="80"/>
    <n v="50"/>
    <x v="0"/>
    <n v="39"/>
    <n v="91"/>
    <x v="16"/>
    <n v="3.8999999999999986"/>
  </r>
  <r>
    <x v="25"/>
    <n v="30"/>
    <n v="15"/>
    <n v="0"/>
    <x v="0"/>
    <n v="1"/>
    <n v="14"/>
    <x v="14"/>
    <n v="3"/>
  </r>
  <r>
    <x v="26"/>
    <n v="1"/>
    <n v="50"/>
    <n v="30"/>
    <x v="0"/>
    <n v="17"/>
    <n v="63"/>
    <x v="17"/>
    <n v="0.85000000000000142"/>
  </r>
  <r>
    <x v="27"/>
    <n v="10"/>
    <n v="30"/>
    <n v="0"/>
    <x v="0"/>
    <n v="4"/>
    <n v="26"/>
    <x v="12"/>
    <n v="4"/>
  </r>
  <r>
    <x v="28"/>
    <n v="1"/>
    <n v="30"/>
    <n v="30"/>
    <x v="0"/>
    <n v="10"/>
    <n v="50"/>
    <x v="13"/>
    <n v="1.5999999999999996"/>
  </r>
  <r>
    <x v="29"/>
    <n v="13"/>
    <n v="9"/>
    <n v="0"/>
    <x v="0"/>
    <n v="0"/>
    <n v="9"/>
    <x v="10"/>
    <n v="0"/>
  </r>
  <r>
    <x v="30"/>
    <n v="160"/>
    <n v="5"/>
    <n v="0"/>
    <x v="0"/>
    <n v="0"/>
    <n v="5"/>
    <x v="10"/>
    <n v="0"/>
  </r>
  <r>
    <x v="0"/>
    <n v="5"/>
    <n v="62"/>
    <n v="0"/>
    <x v="1"/>
    <n v="18"/>
    <n v="44"/>
    <x v="0"/>
    <n v="18"/>
  </r>
  <r>
    <x v="1"/>
    <n v="1"/>
    <n v="2696"/>
    <n v="400"/>
    <x v="1"/>
    <n v="150"/>
    <n v="2946"/>
    <x v="18"/>
    <n v="11.25"/>
  </r>
  <r>
    <x v="2"/>
    <n v="5"/>
    <n v="50"/>
    <n v="80"/>
    <x v="1"/>
    <n v="60"/>
    <n v="70"/>
    <x v="19"/>
    <n v="60"/>
  </r>
  <r>
    <x v="3"/>
    <n v="5"/>
    <n v="86"/>
    <n v="0"/>
    <x v="1"/>
    <n v="45"/>
    <n v="41"/>
    <x v="2"/>
    <n v="22.5"/>
  </r>
  <r>
    <x v="4"/>
    <n v="5"/>
    <n v="40"/>
    <n v="24"/>
    <x v="1"/>
    <n v="15"/>
    <n v="49"/>
    <x v="20"/>
    <n v="21"/>
  </r>
  <r>
    <x v="5"/>
    <n v="2"/>
    <n v="333"/>
    <n v="0"/>
    <x v="1"/>
    <n v="126"/>
    <n v="207"/>
    <x v="21"/>
    <n v="63"/>
  </r>
  <r>
    <x v="6"/>
    <n v="5"/>
    <n v="45"/>
    <n v="20"/>
    <x v="1"/>
    <n v="7"/>
    <n v="58"/>
    <x v="22"/>
    <n v="10.5"/>
  </r>
  <r>
    <x v="7"/>
    <n v="7"/>
    <n v="24"/>
    <n v="20"/>
    <x v="1"/>
    <n v="5"/>
    <n v="39"/>
    <x v="22"/>
    <n v="8"/>
  </r>
  <r>
    <x v="8"/>
    <n v="0.25"/>
    <n v="288"/>
    <n v="0"/>
    <x v="1"/>
    <n v="140"/>
    <n v="148"/>
    <x v="22"/>
    <n v="-4.2000000000000028"/>
  </r>
  <r>
    <x v="9"/>
    <n v="10"/>
    <n v="37"/>
    <n v="0"/>
    <x v="1"/>
    <n v="4"/>
    <n v="33"/>
    <x v="12"/>
    <n v="8"/>
  </r>
  <r>
    <x v="10"/>
    <n v="25"/>
    <n v="9"/>
    <n v="10"/>
    <x v="1"/>
    <n v="2"/>
    <n v="17"/>
    <x v="23"/>
    <n v="14"/>
  </r>
  <r>
    <x v="11"/>
    <n v="10"/>
    <n v="7"/>
    <n v="10"/>
    <x v="1"/>
    <n v="0"/>
    <n v="17"/>
    <x v="10"/>
    <n v="0"/>
  </r>
  <r>
    <x v="12"/>
    <n v="15"/>
    <n v="48"/>
    <n v="50"/>
    <x v="1"/>
    <n v="18"/>
    <n v="80"/>
    <x v="24"/>
    <n v="18"/>
  </r>
  <r>
    <x v="13"/>
    <n v="10"/>
    <n v="67"/>
    <n v="0"/>
    <x v="1"/>
    <n v="25"/>
    <n v="42"/>
    <x v="25"/>
    <n v="67.5"/>
  </r>
  <r>
    <x v="14"/>
    <n v="20"/>
    <n v="14"/>
    <n v="0"/>
    <x v="1"/>
    <n v="2"/>
    <n v="12"/>
    <x v="12"/>
    <n v="28"/>
  </r>
  <r>
    <x v="15"/>
    <n v="30"/>
    <n v="8"/>
    <n v="0"/>
    <x v="1"/>
    <n v="0"/>
    <n v="8"/>
    <x v="10"/>
    <n v="0"/>
  </r>
  <r>
    <x v="16"/>
    <n v="20"/>
    <n v="11"/>
    <n v="0"/>
    <x v="1"/>
    <n v="1"/>
    <n v="10"/>
    <x v="9"/>
    <n v="2"/>
  </r>
  <r>
    <x v="17"/>
    <n v="10"/>
    <n v="59"/>
    <n v="0"/>
    <x v="1"/>
    <n v="2"/>
    <n v="57"/>
    <x v="9"/>
    <n v="4"/>
  </r>
  <r>
    <x v="18"/>
    <n v="10"/>
    <n v="23"/>
    <n v="0"/>
    <x v="1"/>
    <n v="5"/>
    <n v="18"/>
    <x v="23"/>
    <n v="10"/>
  </r>
  <r>
    <x v="19"/>
    <n v="10"/>
    <n v="10"/>
    <n v="0"/>
    <x v="1"/>
    <n v="1"/>
    <n v="9"/>
    <x v="13"/>
    <n v="1"/>
  </r>
  <r>
    <x v="20"/>
    <n v="20"/>
    <n v="4"/>
    <n v="0"/>
    <x v="1"/>
    <n v="0"/>
    <n v="4"/>
    <x v="10"/>
    <n v="0"/>
  </r>
  <r>
    <x v="21"/>
    <n v="95"/>
    <n v="5"/>
    <n v="0"/>
    <x v="1"/>
    <n v="0"/>
    <n v="5"/>
    <x v="10"/>
    <n v="0"/>
  </r>
  <r>
    <x v="22"/>
    <n v="30"/>
    <n v="19"/>
    <n v="0"/>
    <x v="1"/>
    <n v="0"/>
    <n v="19"/>
    <x v="10"/>
    <n v="0"/>
  </r>
  <r>
    <x v="23"/>
    <n v="1"/>
    <n v="269"/>
    <n v="0"/>
    <x v="1"/>
    <n v="8"/>
    <n v="261"/>
    <x v="26"/>
    <n v="0.59999999999999964"/>
  </r>
  <r>
    <x v="24"/>
    <n v="1"/>
    <n v="91"/>
    <n v="0"/>
    <x v="1"/>
    <n v="30"/>
    <n v="61"/>
    <x v="14"/>
    <n v="3"/>
  </r>
  <r>
    <x v="25"/>
    <n v="30"/>
    <n v="14"/>
    <n v="0"/>
    <x v="1"/>
    <n v="2"/>
    <n v="12"/>
    <x v="4"/>
    <n v="6"/>
  </r>
  <r>
    <x v="26"/>
    <n v="1"/>
    <n v="63"/>
    <n v="0"/>
    <x v="1"/>
    <n v="20"/>
    <n v="43"/>
    <x v="9"/>
    <n v="1"/>
  </r>
  <r>
    <x v="27"/>
    <n v="10"/>
    <n v="26"/>
    <n v="30"/>
    <x v="1"/>
    <n v="5"/>
    <n v="51"/>
    <x v="23"/>
    <n v="5"/>
  </r>
  <r>
    <x v="28"/>
    <n v="1"/>
    <n v="50"/>
    <n v="0"/>
    <x v="1"/>
    <n v="12"/>
    <n v="38"/>
    <x v="27"/>
    <n v="1.92"/>
  </r>
  <r>
    <x v="29"/>
    <n v="13"/>
    <n v="9"/>
    <n v="0"/>
    <x v="1"/>
    <n v="0"/>
    <n v="9"/>
    <x v="10"/>
    <n v="0"/>
  </r>
  <r>
    <x v="30"/>
    <n v="160"/>
    <n v="5"/>
    <n v="0"/>
    <x v="1"/>
    <n v="0"/>
    <n v="5"/>
    <x v="10"/>
    <n v="0"/>
  </r>
  <r>
    <x v="0"/>
    <n v="5"/>
    <n v="44"/>
    <n v="50"/>
    <x v="2"/>
    <n v="65"/>
    <n v="29"/>
    <x v="28"/>
    <n v="65"/>
  </r>
  <r>
    <x v="1"/>
    <n v="1"/>
    <n v="2946"/>
    <n v="200"/>
    <x v="2"/>
    <n v="86"/>
    <n v="3060"/>
    <x v="29"/>
    <n v="6.4500000000000028"/>
  </r>
  <r>
    <x v="2"/>
    <n v="5"/>
    <n v="70"/>
    <n v="80"/>
    <x v="2"/>
    <n v="33"/>
    <n v="117"/>
    <x v="30"/>
    <n v="33"/>
  </r>
  <r>
    <x v="3"/>
    <n v="5"/>
    <n v="41"/>
    <n v="50"/>
    <x v="2"/>
    <n v="29"/>
    <n v="62"/>
    <x v="31"/>
    <n v="14.5"/>
  </r>
  <r>
    <x v="4"/>
    <n v="5"/>
    <n v="49"/>
    <n v="36"/>
    <x v="2"/>
    <n v="10"/>
    <n v="75"/>
    <x v="23"/>
    <n v="14"/>
  </r>
  <r>
    <x v="5"/>
    <n v="2"/>
    <n v="207"/>
    <n v="0"/>
    <x v="2"/>
    <n v="167"/>
    <n v="40"/>
    <x v="5"/>
    <n v="83.5"/>
  </r>
  <r>
    <x v="6"/>
    <n v="5"/>
    <n v="58"/>
    <n v="0"/>
    <x v="2"/>
    <n v="25"/>
    <n v="33"/>
    <x v="32"/>
    <n v="37.5"/>
  </r>
  <r>
    <x v="7"/>
    <n v="7"/>
    <n v="39"/>
    <n v="20"/>
    <x v="2"/>
    <n v="8"/>
    <n v="51"/>
    <x v="33"/>
    <n v="12.799999999999997"/>
  </r>
  <r>
    <x v="8"/>
    <n v="0.25"/>
    <n v="148"/>
    <n v="300"/>
    <x v="2"/>
    <n v="114"/>
    <n v="334"/>
    <x v="34"/>
    <n v="-3.4200000000000017"/>
  </r>
  <r>
    <x v="9"/>
    <n v="10"/>
    <n v="33"/>
    <n v="10"/>
    <x v="2"/>
    <n v="2"/>
    <n v="41"/>
    <x v="9"/>
    <n v="4"/>
  </r>
  <r>
    <x v="10"/>
    <n v="25"/>
    <n v="17"/>
    <n v="0"/>
    <x v="2"/>
    <n v="1"/>
    <n v="16"/>
    <x v="6"/>
    <n v="2"/>
  </r>
  <r>
    <x v="11"/>
    <n v="10"/>
    <n v="17"/>
    <n v="0"/>
    <x v="2"/>
    <n v="0"/>
    <n v="17"/>
    <x v="10"/>
    <n v="0"/>
  </r>
  <r>
    <x v="12"/>
    <n v="15"/>
    <n v="80"/>
    <n v="0"/>
    <x v="2"/>
    <n v="15"/>
    <n v="65"/>
    <x v="2"/>
    <n v="15"/>
  </r>
  <r>
    <x v="13"/>
    <n v="10"/>
    <n v="42"/>
    <n v="50"/>
    <x v="2"/>
    <n v="17"/>
    <n v="75"/>
    <x v="35"/>
    <n v="45.900000000000006"/>
  </r>
  <r>
    <x v="14"/>
    <n v="20"/>
    <n v="12"/>
    <n v="0"/>
    <x v="2"/>
    <n v="6"/>
    <n v="6"/>
    <x v="36"/>
    <n v="84"/>
  </r>
  <r>
    <x v="15"/>
    <n v="30"/>
    <n v="8"/>
    <n v="10"/>
    <x v="2"/>
    <n v="2"/>
    <n v="16"/>
    <x v="4"/>
    <n v="50"/>
  </r>
  <r>
    <x v="16"/>
    <n v="20"/>
    <n v="10"/>
    <n v="0"/>
    <x v="2"/>
    <n v="3"/>
    <n v="7"/>
    <x v="4"/>
    <n v="6"/>
  </r>
  <r>
    <x v="17"/>
    <n v="10"/>
    <n v="57"/>
    <n v="0"/>
    <x v="2"/>
    <n v="8"/>
    <n v="49"/>
    <x v="37"/>
    <n v="16"/>
  </r>
  <r>
    <x v="18"/>
    <n v="10"/>
    <n v="18"/>
    <n v="25"/>
    <x v="2"/>
    <n v="5"/>
    <n v="38"/>
    <x v="23"/>
    <n v="10"/>
  </r>
  <r>
    <x v="19"/>
    <n v="10"/>
    <n v="9"/>
    <n v="25"/>
    <x v="2"/>
    <n v="2"/>
    <n v="32"/>
    <x v="9"/>
    <n v="2"/>
  </r>
  <r>
    <x v="20"/>
    <n v="20"/>
    <n v="4"/>
    <n v="0"/>
    <x v="2"/>
    <n v="2"/>
    <n v="2"/>
    <x v="12"/>
    <n v="4"/>
  </r>
  <r>
    <x v="21"/>
    <n v="95"/>
    <n v="5"/>
    <n v="0"/>
    <x v="2"/>
    <n v="1"/>
    <n v="4"/>
    <x v="38"/>
    <n v="2"/>
  </r>
  <r>
    <x v="22"/>
    <n v="30"/>
    <n v="19"/>
    <n v="0"/>
    <x v="2"/>
    <n v="0"/>
    <n v="19"/>
    <x v="10"/>
    <n v="0"/>
  </r>
  <r>
    <x v="23"/>
    <n v="1"/>
    <n v="261"/>
    <n v="0"/>
    <x v="2"/>
    <n v="45"/>
    <n v="216"/>
    <x v="39"/>
    <n v="3.375"/>
  </r>
  <r>
    <x v="24"/>
    <n v="1"/>
    <n v="61"/>
    <n v="50"/>
    <x v="2"/>
    <n v="32"/>
    <n v="79"/>
    <x v="40"/>
    <n v="3.1999999999999993"/>
  </r>
  <r>
    <x v="25"/>
    <n v="30"/>
    <n v="12"/>
    <n v="10"/>
    <x v="2"/>
    <n v="2"/>
    <n v="20"/>
    <x v="4"/>
    <n v="6"/>
  </r>
  <r>
    <x v="26"/>
    <n v="1"/>
    <n v="43"/>
    <n v="35"/>
    <x v="2"/>
    <n v="15"/>
    <n v="63"/>
    <x v="41"/>
    <n v="0.75"/>
  </r>
  <r>
    <x v="27"/>
    <n v="10"/>
    <n v="51"/>
    <n v="0"/>
    <x v="2"/>
    <n v="6"/>
    <n v="45"/>
    <x v="4"/>
    <n v="6"/>
  </r>
  <r>
    <x v="28"/>
    <n v="1"/>
    <n v="38"/>
    <n v="0"/>
    <x v="2"/>
    <n v="12"/>
    <n v="26"/>
    <x v="27"/>
    <n v="1.92"/>
  </r>
  <r>
    <x v="29"/>
    <n v="13"/>
    <n v="9"/>
    <n v="0"/>
    <x v="2"/>
    <n v="1"/>
    <n v="8"/>
    <x v="42"/>
    <n v="3"/>
  </r>
  <r>
    <x v="30"/>
    <n v="160"/>
    <n v="5"/>
    <n v="0"/>
    <x v="2"/>
    <n v="0"/>
    <n v="5"/>
    <x v="10"/>
    <n v="0"/>
  </r>
  <r>
    <x v="0"/>
    <n v="5"/>
    <n v="29"/>
    <n v="65"/>
    <x v="3"/>
    <n v="40"/>
    <n v="54"/>
    <x v="43"/>
    <n v="40"/>
  </r>
  <r>
    <x v="1"/>
    <n v="1"/>
    <n v="3060"/>
    <n v="200"/>
    <x v="3"/>
    <n v="125"/>
    <n v="3135"/>
    <x v="32"/>
    <n v="9.375"/>
  </r>
  <r>
    <x v="2"/>
    <n v="5"/>
    <n v="117"/>
    <n v="60"/>
    <x v="3"/>
    <n v="42"/>
    <n v="135"/>
    <x v="44"/>
    <n v="42"/>
  </r>
  <r>
    <x v="3"/>
    <n v="5"/>
    <n v="62"/>
    <n v="50"/>
    <x v="3"/>
    <n v="30"/>
    <n v="82"/>
    <x v="18"/>
    <n v="15"/>
  </r>
  <r>
    <x v="4"/>
    <n v="5"/>
    <n v="75"/>
    <n v="24"/>
    <x v="3"/>
    <n v="14"/>
    <n v="85"/>
    <x v="45"/>
    <n v="19.600000000000001"/>
  </r>
  <r>
    <x v="5"/>
    <n v="2"/>
    <n v="40"/>
    <n v="200"/>
    <x v="3"/>
    <n v="138"/>
    <n v="102"/>
    <x v="46"/>
    <n v="69"/>
  </r>
  <r>
    <x v="6"/>
    <n v="5"/>
    <n v="33"/>
    <n v="0"/>
    <x v="3"/>
    <n v="21"/>
    <n v="12"/>
    <x v="47"/>
    <n v="31.5"/>
  </r>
  <r>
    <x v="7"/>
    <n v="7"/>
    <n v="51"/>
    <n v="15"/>
    <x v="3"/>
    <n v="8"/>
    <n v="58"/>
    <x v="33"/>
    <n v="12.799999999999997"/>
  </r>
  <r>
    <x v="8"/>
    <n v="0.25"/>
    <n v="334"/>
    <n v="0"/>
    <x v="3"/>
    <n v="136"/>
    <n v="198"/>
    <x v="48"/>
    <n v="-4.0800000000000054"/>
  </r>
  <r>
    <x v="9"/>
    <n v="10"/>
    <n v="41"/>
    <n v="0"/>
    <x v="3"/>
    <n v="3"/>
    <n v="38"/>
    <x v="14"/>
    <n v="6"/>
  </r>
  <r>
    <x v="10"/>
    <n v="25"/>
    <n v="16"/>
    <n v="0"/>
    <x v="3"/>
    <n v="0"/>
    <n v="16"/>
    <x v="10"/>
    <n v="0"/>
  </r>
  <r>
    <x v="11"/>
    <n v="10"/>
    <n v="17"/>
    <n v="0"/>
    <x v="3"/>
    <n v="1"/>
    <n v="16"/>
    <x v="13"/>
    <n v="1.5"/>
  </r>
  <r>
    <x v="12"/>
    <n v="15"/>
    <n v="65"/>
    <n v="0"/>
    <x v="3"/>
    <n v="16"/>
    <n v="49"/>
    <x v="49"/>
    <n v="16"/>
  </r>
  <r>
    <x v="13"/>
    <n v="10"/>
    <n v="75"/>
    <n v="0"/>
    <x v="3"/>
    <n v="8"/>
    <n v="67"/>
    <x v="37"/>
    <n v="21.6"/>
  </r>
  <r>
    <x v="14"/>
    <n v="20"/>
    <n v="6"/>
    <n v="10"/>
    <x v="3"/>
    <n v="0"/>
    <n v="16"/>
    <x v="10"/>
    <n v="0"/>
  </r>
  <r>
    <x v="15"/>
    <n v="30"/>
    <n v="16"/>
    <n v="0"/>
    <x v="3"/>
    <n v="5"/>
    <n v="11"/>
    <x v="18"/>
    <n v="25"/>
  </r>
  <r>
    <x v="16"/>
    <n v="20"/>
    <n v="7"/>
    <n v="0"/>
    <x v="3"/>
    <n v="0"/>
    <n v="7"/>
    <x v="10"/>
    <n v="0"/>
  </r>
  <r>
    <x v="17"/>
    <n v="10"/>
    <n v="49"/>
    <n v="10"/>
    <x v="3"/>
    <n v="5"/>
    <n v="54"/>
    <x v="23"/>
    <n v="10"/>
  </r>
  <r>
    <x v="18"/>
    <n v="10"/>
    <n v="38"/>
    <n v="0"/>
    <x v="3"/>
    <n v="6"/>
    <n v="32"/>
    <x v="4"/>
    <n v="12"/>
  </r>
  <r>
    <x v="19"/>
    <n v="10"/>
    <n v="32"/>
    <n v="0"/>
    <x v="3"/>
    <n v="4"/>
    <n v="28"/>
    <x v="12"/>
    <n v="4"/>
  </r>
  <r>
    <x v="20"/>
    <n v="20"/>
    <n v="2"/>
    <n v="0"/>
    <x v="3"/>
    <n v="0"/>
    <n v="2"/>
    <x v="10"/>
    <n v="0"/>
  </r>
  <r>
    <x v="21"/>
    <n v="95"/>
    <n v="4"/>
    <n v="5"/>
    <x v="3"/>
    <n v="0"/>
    <n v="9"/>
    <x v="10"/>
    <n v="0"/>
  </r>
  <r>
    <x v="22"/>
    <n v="30"/>
    <n v="19"/>
    <n v="0"/>
    <x v="3"/>
    <n v="2"/>
    <n v="17"/>
    <x v="4"/>
    <n v="20"/>
  </r>
  <r>
    <x v="23"/>
    <n v="1"/>
    <n v="216"/>
    <n v="100"/>
    <x v="3"/>
    <n v="42"/>
    <n v="274"/>
    <x v="7"/>
    <n v="3.1499999999999986"/>
  </r>
  <r>
    <x v="24"/>
    <n v="1"/>
    <n v="79"/>
    <n v="50"/>
    <x v="3"/>
    <n v="30"/>
    <n v="99"/>
    <x v="14"/>
    <n v="3"/>
  </r>
  <r>
    <x v="25"/>
    <n v="30"/>
    <n v="20"/>
    <n v="0"/>
    <x v="3"/>
    <n v="1"/>
    <n v="19"/>
    <x v="14"/>
    <n v="3"/>
  </r>
  <r>
    <x v="26"/>
    <n v="1"/>
    <n v="63"/>
    <n v="25"/>
    <x v="3"/>
    <n v="18"/>
    <n v="70"/>
    <x v="50"/>
    <n v="0.90000000000000213"/>
  </r>
  <r>
    <x v="27"/>
    <n v="10"/>
    <n v="45"/>
    <n v="0"/>
    <x v="3"/>
    <n v="4"/>
    <n v="41"/>
    <x v="12"/>
    <n v="4"/>
  </r>
  <r>
    <x v="28"/>
    <n v="1"/>
    <n v="26"/>
    <n v="30"/>
    <x v="3"/>
    <n v="12"/>
    <n v="44"/>
    <x v="27"/>
    <n v="1.92"/>
  </r>
  <r>
    <x v="29"/>
    <n v="13"/>
    <n v="8"/>
    <n v="0"/>
    <x v="3"/>
    <n v="0"/>
    <n v="8"/>
    <x v="10"/>
    <n v="0"/>
  </r>
  <r>
    <x v="30"/>
    <n v="160"/>
    <n v="5"/>
    <n v="0"/>
    <x v="3"/>
    <n v="0"/>
    <n v="5"/>
    <x v="1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97952-BC13-4563-B173-C714F1FB188A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8" firstHeaderRow="0" firstDataRow="1" firstDataCol="1" rowPageCount="1" colPageCount="1"/>
  <pivotFields count="8">
    <pivotField axis="axisPage" showAll="0">
      <items count="34">
        <item x="30"/>
        <item x="12"/>
        <item x="4"/>
        <item x="29"/>
        <item x="1"/>
        <item x="2"/>
        <item x="3"/>
        <item x="7"/>
        <item m="1" x="31"/>
        <item x="11"/>
        <item x="17"/>
        <item x="25"/>
        <item x="22"/>
        <item x="26"/>
        <item x="23"/>
        <item x="8"/>
        <item x="28"/>
        <item x="27"/>
        <item x="13"/>
        <item x="14"/>
        <item x="15"/>
        <item m="1" x="32"/>
        <item x="0"/>
        <item x="6"/>
        <item x="5"/>
        <item x="18"/>
        <item x="16"/>
        <item x="24"/>
        <item x="10"/>
        <item x="9"/>
        <item x="19"/>
        <item x="20"/>
        <item x="21"/>
        <item t="default"/>
      </items>
    </pivotField>
    <pivotField showAll="0"/>
    <pivotField dataField="1" showAll="0"/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Inventory" fld="6" baseField="0" baseItem="0"/>
    <dataField name="Sum of Opening Balance" fld="2" baseField="0" baseItem="0"/>
    <dataField name="Sum of Inward stock" fld="3" baseField="0" baseItem="0"/>
  </dataFields>
  <formats count="1">
    <format dxfId="4">
      <pivotArea outline="0" collapsedLevelsAreSubtotals="1" fieldPosition="0"/>
    </format>
  </format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A6E57-0894-4F74-800F-19A8FF59EBEB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6">
  <location ref="A3:AG9" firstHeaderRow="1" firstDataRow="2" firstDataCol="1"/>
  <pivotFields count="8">
    <pivotField axis="axisCol" showAll="0">
      <items count="34">
        <item x="30"/>
        <item x="12"/>
        <item x="4"/>
        <item x="29"/>
        <item x="1"/>
        <item x="2"/>
        <item x="3"/>
        <item x="7"/>
        <item m="1" x="31"/>
        <item x="11"/>
        <item x="17"/>
        <item x="25"/>
        <item x="22"/>
        <item x="26"/>
        <item x="23"/>
        <item x="8"/>
        <item x="28"/>
        <item x="27"/>
        <item x="13"/>
        <item x="14"/>
        <item x="15"/>
        <item m="1" x="32"/>
        <item x="0"/>
        <item x="6"/>
        <item x="5"/>
        <item x="18"/>
        <item x="16"/>
        <item x="24"/>
        <item x="10"/>
        <item x="9"/>
        <item x="19"/>
        <item x="20"/>
        <item x="21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Sum of Sales" fld="5" baseField="0" baseItem="0"/>
  </dataFields>
  <formats count="2">
    <format dxfId="3">
      <pivotArea dataOnly="0" grandCol="1" outline="0" fieldPosition="0"/>
    </format>
    <format dxfId="2">
      <pivotArea outline="0" collapsedLevelsAreSubtotals="1" fieldPosition="0"/>
    </format>
  </formats>
  <chartFormats count="2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8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8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8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8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8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8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8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8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8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8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8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8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8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8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8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8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8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8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3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3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3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3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3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3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3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3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3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3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3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3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3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3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3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3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3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3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3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3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3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3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3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3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3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3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3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3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3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3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3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3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3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3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3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3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3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3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3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3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3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3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5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5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5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5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5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5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5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5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5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5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5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5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5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5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5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5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5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5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5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5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5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5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5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5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5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5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5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5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5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5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5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4ED04-6254-4CBE-AF47-B1B85942077F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F36" firstHeaderRow="1" firstDataRow="2" firstDataCol="1"/>
  <pivotFields count="8">
    <pivotField axis="axisRow" showAll="0">
      <items count="34">
        <item x="30"/>
        <item x="12"/>
        <item x="4"/>
        <item x="29"/>
        <item x="1"/>
        <item x="2"/>
        <item x="3"/>
        <item x="7"/>
        <item m="1" x="31"/>
        <item x="11"/>
        <item x="17"/>
        <item x="25"/>
        <item x="22"/>
        <item x="26"/>
        <item x="23"/>
        <item x="8"/>
        <item x="28"/>
        <item x="27"/>
        <item x="13"/>
        <item x="14"/>
        <item x="15"/>
        <item m="1" x="32"/>
        <item x="0"/>
        <item x="6"/>
        <item x="5"/>
        <item x="18"/>
        <item x="16"/>
        <item x="24"/>
        <item x="10"/>
        <item x="9"/>
        <item x="19"/>
        <item x="20"/>
        <item x="21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7" baseField="0" baseItem="0" numFmtId="165"/>
  </dataFields>
  <formats count="1">
    <format dxfId="1">
      <pivotArea outline="0" collapsedLevelsAreSubtotals="1" fieldPosition="0"/>
    </format>
  </formats>
  <chartFormats count="8">
    <chartFormat chart="0" format="4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D2876-6E6F-48DE-B213-B366AA5C3971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F36" firstHeaderRow="1" firstDataRow="2" firstDataCol="1"/>
  <pivotFields count="9">
    <pivotField axis="axisRow" showAll="0">
      <items count="32">
        <item x="30"/>
        <item x="12"/>
        <item x="4"/>
        <item x="29"/>
        <item x="1"/>
        <item x="2"/>
        <item x="3"/>
        <item x="7"/>
        <item x="11"/>
        <item x="17"/>
        <item x="25"/>
        <item x="22"/>
        <item x="26"/>
        <item x="23"/>
        <item x="8"/>
        <item x="28"/>
        <item x="27"/>
        <item x="13"/>
        <item x="14"/>
        <item x="15"/>
        <item x="0"/>
        <item x="6"/>
        <item x="5"/>
        <item x="18"/>
        <item x="16"/>
        <item x="24"/>
        <item x="10"/>
        <item x="9"/>
        <item x="19"/>
        <item x="20"/>
        <item x="21"/>
        <item t="default"/>
      </items>
    </pivotField>
    <pivotField numFmtId="164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Profit" fld="8" baseField="0" baseItem="0" numFmtId="164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6CE7-96D8-4EBF-B445-0287CB553F5F}">
  <dimension ref="A1:D8"/>
  <sheetViews>
    <sheetView workbookViewId="0">
      <selection activeCell="C13" sqref="C13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21.26953125" bestFit="1" customWidth="1"/>
    <col min="4" max="4" width="18.08984375" bestFit="1" customWidth="1"/>
  </cols>
  <sheetData>
    <row r="1" spans="1:4" x14ac:dyDescent="0.35">
      <c r="A1" s="4" t="s">
        <v>1</v>
      </c>
      <c r="B1" t="s">
        <v>61</v>
      </c>
    </row>
    <row r="3" spans="1:4" x14ac:dyDescent="0.35">
      <c r="A3" s="4" t="s">
        <v>43</v>
      </c>
      <c r="B3" t="s">
        <v>63</v>
      </c>
      <c r="C3" t="s">
        <v>62</v>
      </c>
      <c r="D3" t="s">
        <v>64</v>
      </c>
    </row>
    <row r="4" spans="1:4" x14ac:dyDescent="0.35">
      <c r="A4" s="5">
        <v>1</v>
      </c>
      <c r="B4" s="14">
        <v>4472</v>
      </c>
      <c r="C4" s="14">
        <v>4569</v>
      </c>
      <c r="D4" s="14">
        <v>627</v>
      </c>
    </row>
    <row r="5" spans="1:4" x14ac:dyDescent="0.35">
      <c r="A5" s="5">
        <v>2</v>
      </c>
      <c r="B5" s="14">
        <v>4413</v>
      </c>
      <c r="C5" s="14">
        <v>4472</v>
      </c>
      <c r="D5" s="14">
        <v>644</v>
      </c>
    </row>
    <row r="6" spans="1:4" x14ac:dyDescent="0.35">
      <c r="A6" s="5">
        <v>3</v>
      </c>
      <c r="B6" s="14">
        <v>4650</v>
      </c>
      <c r="C6" s="14">
        <v>4413</v>
      </c>
      <c r="D6" s="14">
        <v>951</v>
      </c>
    </row>
    <row r="7" spans="1:4" x14ac:dyDescent="0.35">
      <c r="A7" s="5">
        <v>4</v>
      </c>
      <c r="B7" s="14">
        <v>4783</v>
      </c>
      <c r="C7" s="14">
        <v>4650</v>
      </c>
      <c r="D7" s="14">
        <v>844</v>
      </c>
    </row>
    <row r="8" spans="1:4" x14ac:dyDescent="0.35">
      <c r="A8" s="5" t="s">
        <v>44</v>
      </c>
      <c r="B8" s="14">
        <v>18318</v>
      </c>
      <c r="C8" s="14">
        <v>18104</v>
      </c>
      <c r="D8" s="14">
        <v>3066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FB01-2852-408E-A495-2A6A08070036}">
  <dimension ref="A3:AJ74"/>
  <sheetViews>
    <sheetView topLeftCell="A64" zoomScale="85" zoomScaleNormal="85" workbookViewId="0">
      <selection activeCell="AF11" sqref="AF11"/>
    </sheetView>
  </sheetViews>
  <sheetFormatPr defaultRowHeight="14.5" x14ac:dyDescent="0.35"/>
  <cols>
    <col min="1" max="1" width="13.1796875" bestFit="1" customWidth="1"/>
    <col min="2" max="2" width="15.81640625" bestFit="1" customWidth="1"/>
    <col min="3" max="3" width="4.26953125" bestFit="1" customWidth="1"/>
    <col min="4" max="4" width="6.7265625" bestFit="1" customWidth="1"/>
    <col min="5" max="5" width="5.90625" bestFit="1" customWidth="1"/>
    <col min="6" max="6" width="7.54296875" bestFit="1" customWidth="1"/>
    <col min="7" max="7" width="11.6328125" bestFit="1" customWidth="1"/>
    <col min="8" max="8" width="11.7265625" bestFit="1" customWidth="1"/>
    <col min="9" max="9" width="10.1796875" bestFit="1" customWidth="1"/>
    <col min="10" max="10" width="20.26953125" bestFit="1" customWidth="1"/>
    <col min="11" max="11" width="10.26953125" bestFit="1" customWidth="1"/>
    <col min="12" max="12" width="10.453125" bestFit="1" customWidth="1"/>
    <col min="13" max="13" width="6.54296875" bestFit="1" customWidth="1"/>
    <col min="14" max="14" width="7.7265625" bestFit="1" customWidth="1"/>
    <col min="15" max="15" width="4.81640625" bestFit="1" customWidth="1"/>
    <col min="16" max="16" width="8" bestFit="1" customWidth="1"/>
    <col min="17" max="17" width="9.54296875" bestFit="1" customWidth="1"/>
    <col min="18" max="18" width="8" bestFit="1" customWidth="1"/>
    <col min="19" max="21" width="13.6328125" bestFit="1" customWidth="1"/>
    <col min="22" max="22" width="4.1796875" bestFit="1" customWidth="1"/>
    <col min="23" max="23" width="6.90625" bestFit="1" customWidth="1"/>
    <col min="24" max="24" width="10.36328125" bestFit="1" customWidth="1"/>
    <col min="25" max="25" width="5" bestFit="1" customWidth="1"/>
    <col min="26" max="26" width="4.1796875" bestFit="1" customWidth="1"/>
    <col min="28" max="28" width="12.81640625" bestFit="1" customWidth="1"/>
    <col min="29" max="29" width="13.26953125" bestFit="1" customWidth="1"/>
    <col min="30" max="32" width="14.08984375" bestFit="1" customWidth="1"/>
    <col min="33" max="33" width="10.81640625" bestFit="1" customWidth="1"/>
  </cols>
  <sheetData>
    <row r="3" spans="1:36" x14ac:dyDescent="0.35">
      <c r="A3" s="4" t="s">
        <v>53</v>
      </c>
      <c r="B3" s="4" t="s">
        <v>46</v>
      </c>
    </row>
    <row r="4" spans="1:36" x14ac:dyDescent="0.35">
      <c r="A4" s="4" t="s">
        <v>43</v>
      </c>
      <c r="B4" t="s">
        <v>40</v>
      </c>
      <c r="C4" t="s">
        <v>22</v>
      </c>
      <c r="D4" t="s">
        <v>14</v>
      </c>
      <c r="E4" t="s">
        <v>39</v>
      </c>
      <c r="F4" t="s">
        <v>11</v>
      </c>
      <c r="G4" t="s">
        <v>12</v>
      </c>
      <c r="H4" t="s">
        <v>13</v>
      </c>
      <c r="I4" t="s">
        <v>17</v>
      </c>
      <c r="J4" t="s">
        <v>21</v>
      </c>
      <c r="K4" t="s">
        <v>27</v>
      </c>
      <c r="L4" t="s">
        <v>35</v>
      </c>
      <c r="M4" t="s">
        <v>32</v>
      </c>
      <c r="N4" t="s">
        <v>36</v>
      </c>
      <c r="O4" t="s">
        <v>33</v>
      </c>
      <c r="P4" t="s">
        <v>18</v>
      </c>
      <c r="Q4" t="s">
        <v>38</v>
      </c>
      <c r="R4" t="s">
        <v>37</v>
      </c>
      <c r="S4" t="s">
        <v>23</v>
      </c>
      <c r="T4" t="s">
        <v>24</v>
      </c>
      <c r="U4" t="s">
        <v>25</v>
      </c>
      <c r="V4" t="s">
        <v>10</v>
      </c>
      <c r="W4" t="s">
        <v>16</v>
      </c>
      <c r="X4" t="s">
        <v>15</v>
      </c>
      <c r="Y4" t="s">
        <v>28</v>
      </c>
      <c r="Z4" t="s">
        <v>26</v>
      </c>
      <c r="AA4" t="s">
        <v>34</v>
      </c>
      <c r="AB4" t="s">
        <v>20</v>
      </c>
      <c r="AC4" t="s">
        <v>19</v>
      </c>
      <c r="AD4" t="s">
        <v>29</v>
      </c>
      <c r="AE4" t="s">
        <v>30</v>
      </c>
      <c r="AF4" t="s">
        <v>31</v>
      </c>
      <c r="AG4" s="8" t="s">
        <v>44</v>
      </c>
    </row>
    <row r="5" spans="1:36" x14ac:dyDescent="0.35">
      <c r="A5" s="5">
        <v>1</v>
      </c>
      <c r="B5" s="6">
        <v>0</v>
      </c>
      <c r="C5" s="6">
        <v>17</v>
      </c>
      <c r="D5" s="6">
        <v>12</v>
      </c>
      <c r="E5" s="6">
        <v>0</v>
      </c>
      <c r="F5" s="6">
        <v>129</v>
      </c>
      <c r="G5" s="6">
        <v>45</v>
      </c>
      <c r="H5" s="6">
        <v>39</v>
      </c>
      <c r="I5" s="6">
        <v>6</v>
      </c>
      <c r="J5" s="6">
        <v>0</v>
      </c>
      <c r="K5" s="6">
        <v>1</v>
      </c>
      <c r="L5" s="6">
        <v>1</v>
      </c>
      <c r="M5" s="6">
        <v>1</v>
      </c>
      <c r="N5" s="6">
        <v>17</v>
      </c>
      <c r="O5" s="6">
        <v>6</v>
      </c>
      <c r="P5" s="6">
        <v>192</v>
      </c>
      <c r="Q5" s="6">
        <v>10</v>
      </c>
      <c r="R5" s="6">
        <v>4</v>
      </c>
      <c r="S5" s="6">
        <v>6</v>
      </c>
      <c r="T5" s="6">
        <v>2</v>
      </c>
      <c r="U5" s="6">
        <v>2</v>
      </c>
      <c r="V5" s="6">
        <v>18</v>
      </c>
      <c r="W5" s="6">
        <v>5</v>
      </c>
      <c r="X5" s="6">
        <v>167</v>
      </c>
      <c r="Y5" s="6">
        <v>2</v>
      </c>
      <c r="Z5" s="6">
        <v>0</v>
      </c>
      <c r="AA5" s="6">
        <v>39</v>
      </c>
      <c r="AB5" s="6">
        <v>1</v>
      </c>
      <c r="AC5" s="6">
        <v>2</v>
      </c>
      <c r="AD5" s="6">
        <v>0</v>
      </c>
      <c r="AE5" s="6">
        <v>0</v>
      </c>
      <c r="AF5" s="6">
        <v>0</v>
      </c>
      <c r="AG5" s="9">
        <v>724</v>
      </c>
      <c r="AI5" t="s">
        <v>74</v>
      </c>
      <c r="AJ5" s="9">
        <v>724</v>
      </c>
    </row>
    <row r="6" spans="1:36" x14ac:dyDescent="0.35">
      <c r="A6" s="5">
        <v>2</v>
      </c>
      <c r="B6" s="6">
        <v>0</v>
      </c>
      <c r="C6" s="6">
        <v>18</v>
      </c>
      <c r="D6" s="6">
        <v>15</v>
      </c>
      <c r="E6" s="6">
        <v>0</v>
      </c>
      <c r="F6" s="6">
        <v>150</v>
      </c>
      <c r="G6" s="6">
        <v>60</v>
      </c>
      <c r="H6" s="6">
        <v>45</v>
      </c>
      <c r="I6" s="6">
        <v>5</v>
      </c>
      <c r="J6" s="6">
        <v>0</v>
      </c>
      <c r="K6" s="6">
        <v>2</v>
      </c>
      <c r="L6" s="6">
        <v>2</v>
      </c>
      <c r="M6" s="6">
        <v>0</v>
      </c>
      <c r="N6" s="6">
        <v>20</v>
      </c>
      <c r="O6" s="6">
        <v>8</v>
      </c>
      <c r="P6" s="6">
        <v>140</v>
      </c>
      <c r="Q6" s="6">
        <v>12</v>
      </c>
      <c r="R6" s="6">
        <v>5</v>
      </c>
      <c r="S6" s="6">
        <v>25</v>
      </c>
      <c r="T6" s="6">
        <v>2</v>
      </c>
      <c r="U6" s="6">
        <v>0</v>
      </c>
      <c r="V6" s="6">
        <v>18</v>
      </c>
      <c r="W6" s="6">
        <v>7</v>
      </c>
      <c r="X6" s="6">
        <v>126</v>
      </c>
      <c r="Y6" s="6">
        <v>5</v>
      </c>
      <c r="Z6" s="6">
        <v>1</v>
      </c>
      <c r="AA6" s="6">
        <v>30</v>
      </c>
      <c r="AB6" s="6">
        <v>2</v>
      </c>
      <c r="AC6" s="6">
        <v>4</v>
      </c>
      <c r="AD6" s="6">
        <v>1</v>
      </c>
      <c r="AE6" s="6">
        <v>0</v>
      </c>
      <c r="AF6" s="6">
        <v>0</v>
      </c>
      <c r="AG6" s="9">
        <v>703</v>
      </c>
      <c r="AI6" t="s">
        <v>75</v>
      </c>
      <c r="AJ6" s="9">
        <v>703</v>
      </c>
    </row>
    <row r="7" spans="1:36" x14ac:dyDescent="0.35">
      <c r="A7" s="5">
        <v>3</v>
      </c>
      <c r="B7" s="6">
        <v>0</v>
      </c>
      <c r="C7" s="6">
        <v>15</v>
      </c>
      <c r="D7" s="6">
        <v>10</v>
      </c>
      <c r="E7" s="6">
        <v>1</v>
      </c>
      <c r="F7" s="6">
        <v>86</v>
      </c>
      <c r="G7" s="6">
        <v>33</v>
      </c>
      <c r="H7" s="6">
        <v>29</v>
      </c>
      <c r="I7" s="6">
        <v>8</v>
      </c>
      <c r="J7" s="6">
        <v>0</v>
      </c>
      <c r="K7" s="6">
        <v>8</v>
      </c>
      <c r="L7" s="6">
        <v>2</v>
      </c>
      <c r="M7" s="6">
        <v>0</v>
      </c>
      <c r="N7" s="6">
        <v>15</v>
      </c>
      <c r="O7" s="6">
        <v>45</v>
      </c>
      <c r="P7" s="6">
        <v>114</v>
      </c>
      <c r="Q7" s="6">
        <v>12</v>
      </c>
      <c r="R7" s="6">
        <v>6</v>
      </c>
      <c r="S7" s="6">
        <v>17</v>
      </c>
      <c r="T7" s="6">
        <v>6</v>
      </c>
      <c r="U7" s="6">
        <v>2</v>
      </c>
      <c r="V7" s="6">
        <v>65</v>
      </c>
      <c r="W7" s="6">
        <v>25</v>
      </c>
      <c r="X7" s="6">
        <v>167</v>
      </c>
      <c r="Y7" s="6">
        <v>5</v>
      </c>
      <c r="Z7" s="6">
        <v>3</v>
      </c>
      <c r="AA7" s="6">
        <v>32</v>
      </c>
      <c r="AB7" s="6">
        <v>1</v>
      </c>
      <c r="AC7" s="6">
        <v>2</v>
      </c>
      <c r="AD7" s="6">
        <v>2</v>
      </c>
      <c r="AE7" s="6">
        <v>2</v>
      </c>
      <c r="AF7" s="6">
        <v>1</v>
      </c>
      <c r="AG7" s="9">
        <v>714</v>
      </c>
      <c r="AI7" t="s">
        <v>76</v>
      </c>
      <c r="AJ7" s="9">
        <v>714</v>
      </c>
    </row>
    <row r="8" spans="1:36" x14ac:dyDescent="0.35">
      <c r="A8" s="5">
        <v>4</v>
      </c>
      <c r="B8" s="6">
        <v>0</v>
      </c>
      <c r="C8" s="6">
        <v>16</v>
      </c>
      <c r="D8" s="6">
        <v>14</v>
      </c>
      <c r="E8" s="6">
        <v>0</v>
      </c>
      <c r="F8" s="6">
        <v>125</v>
      </c>
      <c r="G8" s="6">
        <v>42</v>
      </c>
      <c r="H8" s="6">
        <v>30</v>
      </c>
      <c r="I8" s="6">
        <v>8</v>
      </c>
      <c r="J8" s="6">
        <v>1</v>
      </c>
      <c r="K8" s="6">
        <v>5</v>
      </c>
      <c r="L8" s="6">
        <v>1</v>
      </c>
      <c r="M8" s="6">
        <v>2</v>
      </c>
      <c r="N8" s="6">
        <v>18</v>
      </c>
      <c r="O8" s="6">
        <v>42</v>
      </c>
      <c r="P8" s="6">
        <v>136</v>
      </c>
      <c r="Q8" s="6">
        <v>12</v>
      </c>
      <c r="R8" s="6">
        <v>4</v>
      </c>
      <c r="S8" s="6">
        <v>8</v>
      </c>
      <c r="T8" s="6">
        <v>0</v>
      </c>
      <c r="U8" s="6">
        <v>5</v>
      </c>
      <c r="V8" s="6">
        <v>40</v>
      </c>
      <c r="W8" s="6">
        <v>21</v>
      </c>
      <c r="X8" s="6">
        <v>138</v>
      </c>
      <c r="Y8" s="6">
        <v>6</v>
      </c>
      <c r="Z8" s="6">
        <v>0</v>
      </c>
      <c r="AA8" s="6">
        <v>30</v>
      </c>
      <c r="AB8" s="6">
        <v>0</v>
      </c>
      <c r="AC8" s="6">
        <v>3</v>
      </c>
      <c r="AD8" s="6">
        <v>4</v>
      </c>
      <c r="AE8" s="6">
        <v>0</v>
      </c>
      <c r="AF8" s="6">
        <v>0</v>
      </c>
      <c r="AG8" s="9">
        <v>711</v>
      </c>
      <c r="AI8" t="s">
        <v>77</v>
      </c>
      <c r="AJ8" s="9">
        <v>711</v>
      </c>
    </row>
    <row r="9" spans="1:36" x14ac:dyDescent="0.35">
      <c r="A9" s="5" t="s">
        <v>44</v>
      </c>
      <c r="B9" s="6">
        <v>0</v>
      </c>
      <c r="C9" s="6">
        <v>66</v>
      </c>
      <c r="D9" s="6">
        <v>51</v>
      </c>
      <c r="E9" s="6">
        <v>1</v>
      </c>
      <c r="F9" s="6">
        <v>490</v>
      </c>
      <c r="G9" s="6">
        <v>180</v>
      </c>
      <c r="H9" s="6">
        <v>143</v>
      </c>
      <c r="I9" s="6">
        <v>27</v>
      </c>
      <c r="J9" s="6">
        <v>1</v>
      </c>
      <c r="K9" s="6">
        <v>16</v>
      </c>
      <c r="L9" s="6">
        <v>6</v>
      </c>
      <c r="M9" s="6">
        <v>3</v>
      </c>
      <c r="N9" s="6">
        <v>70</v>
      </c>
      <c r="O9" s="6">
        <v>101</v>
      </c>
      <c r="P9" s="6">
        <v>582</v>
      </c>
      <c r="Q9" s="6">
        <v>46</v>
      </c>
      <c r="R9" s="6">
        <v>19</v>
      </c>
      <c r="S9" s="6">
        <v>56</v>
      </c>
      <c r="T9" s="6">
        <v>10</v>
      </c>
      <c r="U9" s="6">
        <v>9</v>
      </c>
      <c r="V9" s="6">
        <v>141</v>
      </c>
      <c r="W9" s="6">
        <v>58</v>
      </c>
      <c r="X9" s="6">
        <v>598</v>
      </c>
      <c r="Y9" s="6">
        <v>18</v>
      </c>
      <c r="Z9" s="6">
        <v>4</v>
      </c>
      <c r="AA9" s="6">
        <v>131</v>
      </c>
      <c r="AB9" s="6">
        <v>4</v>
      </c>
      <c r="AC9" s="6">
        <v>11</v>
      </c>
      <c r="AD9" s="6">
        <v>7</v>
      </c>
      <c r="AE9" s="6">
        <v>2</v>
      </c>
      <c r="AF9" s="6">
        <v>1</v>
      </c>
      <c r="AG9" s="9">
        <v>2852</v>
      </c>
      <c r="AJ9" s="26"/>
    </row>
    <row r="26" hidden="1" x14ac:dyDescent="0.35"/>
    <row r="42" spans="1:8" x14ac:dyDescent="0.35">
      <c r="A42" s="3" t="s">
        <v>1</v>
      </c>
      <c r="B42" s="3" t="s">
        <v>54</v>
      </c>
      <c r="C42" s="3" t="s">
        <v>55</v>
      </c>
      <c r="D42" s="3" t="s">
        <v>56</v>
      </c>
      <c r="E42" s="3" t="s">
        <v>57</v>
      </c>
      <c r="F42" s="3" t="s">
        <v>58</v>
      </c>
      <c r="G42" s="3" t="s">
        <v>59</v>
      </c>
      <c r="H42" s="3" t="s">
        <v>60</v>
      </c>
    </row>
    <row r="43" spans="1:8" x14ac:dyDescent="0.35">
      <c r="A43" s="3" t="s">
        <v>10</v>
      </c>
      <c r="B43" s="3">
        <v>18</v>
      </c>
      <c r="C43" s="2">
        <v>18</v>
      </c>
      <c r="D43" s="2">
        <v>65</v>
      </c>
      <c r="E43" s="2">
        <v>40</v>
      </c>
      <c r="F43" s="2">
        <f>B43+C43+D43+E43</f>
        <v>141</v>
      </c>
      <c r="G43" s="2">
        <f>F43</f>
        <v>141</v>
      </c>
      <c r="H43" s="16">
        <f>G43/$G$73</f>
        <v>5.0106609808102345E-2</v>
      </c>
    </row>
    <row r="44" spans="1:8" x14ac:dyDescent="0.35">
      <c r="A44" s="3" t="s">
        <v>11</v>
      </c>
      <c r="B44" s="3">
        <v>129</v>
      </c>
      <c r="C44" s="2">
        <v>150</v>
      </c>
      <c r="D44" s="2">
        <v>86</v>
      </c>
      <c r="E44" s="2">
        <v>125</v>
      </c>
      <c r="F44" s="2">
        <f t="shared" ref="F44:F73" si="0">B44+C44+D44+E44</f>
        <v>490</v>
      </c>
      <c r="G44" s="2">
        <f>G43+F44</f>
        <v>631</v>
      </c>
      <c r="H44" s="16">
        <f t="shared" ref="H44:H73" si="1">G44/$G$73</f>
        <v>0.22423596304193319</v>
      </c>
    </row>
    <row r="45" spans="1:8" x14ac:dyDescent="0.35">
      <c r="A45" s="3" t="s">
        <v>12</v>
      </c>
      <c r="B45" s="3">
        <v>45</v>
      </c>
      <c r="C45" s="2">
        <v>60</v>
      </c>
      <c r="D45" s="2">
        <v>33</v>
      </c>
      <c r="E45" s="2">
        <v>42</v>
      </c>
      <c r="F45" s="2">
        <f t="shared" si="0"/>
        <v>180</v>
      </c>
      <c r="G45" s="2">
        <f t="shared" ref="G45:G73" si="2">G44+F45</f>
        <v>811</v>
      </c>
      <c r="H45" s="16">
        <f t="shared" si="1"/>
        <v>0.28820184790334041</v>
      </c>
    </row>
    <row r="46" spans="1:8" x14ac:dyDescent="0.35">
      <c r="A46" s="3" t="s">
        <v>13</v>
      </c>
      <c r="B46" s="3">
        <v>39</v>
      </c>
      <c r="C46" s="2">
        <v>45</v>
      </c>
      <c r="D46" s="2">
        <v>29</v>
      </c>
      <c r="E46" s="2">
        <v>30</v>
      </c>
      <c r="F46" s="2">
        <f t="shared" si="0"/>
        <v>143</v>
      </c>
      <c r="G46" s="2">
        <f t="shared" si="2"/>
        <v>954</v>
      </c>
      <c r="H46" s="16">
        <f t="shared" si="1"/>
        <v>0.33901918976545842</v>
      </c>
    </row>
    <row r="47" spans="1:8" x14ac:dyDescent="0.35">
      <c r="A47" s="3" t="s">
        <v>14</v>
      </c>
      <c r="B47" s="3">
        <v>12</v>
      </c>
      <c r="C47" s="2">
        <v>15</v>
      </c>
      <c r="D47" s="2">
        <v>10</v>
      </c>
      <c r="E47" s="2">
        <v>14</v>
      </c>
      <c r="F47" s="2">
        <f t="shared" si="0"/>
        <v>51</v>
      </c>
      <c r="G47" s="2">
        <f t="shared" si="2"/>
        <v>1005</v>
      </c>
      <c r="H47" s="16">
        <f t="shared" si="1"/>
        <v>0.35714285714285715</v>
      </c>
    </row>
    <row r="48" spans="1:8" x14ac:dyDescent="0.35">
      <c r="A48" s="3" t="s">
        <v>15</v>
      </c>
      <c r="B48" s="3">
        <v>167</v>
      </c>
      <c r="C48" s="2">
        <v>126</v>
      </c>
      <c r="D48" s="2">
        <v>167</v>
      </c>
      <c r="E48" s="2">
        <v>138</v>
      </c>
      <c r="F48" s="2">
        <f t="shared" si="0"/>
        <v>598</v>
      </c>
      <c r="G48" s="2">
        <f t="shared" si="2"/>
        <v>1603</v>
      </c>
      <c r="H48" s="16">
        <f t="shared" si="1"/>
        <v>0.56965174129353235</v>
      </c>
    </row>
    <row r="49" spans="1:8" x14ac:dyDescent="0.35">
      <c r="A49" s="3" t="s">
        <v>16</v>
      </c>
      <c r="B49" s="3">
        <v>5</v>
      </c>
      <c r="C49" s="2">
        <v>7</v>
      </c>
      <c r="D49" s="2">
        <v>25</v>
      </c>
      <c r="E49" s="2">
        <v>21</v>
      </c>
      <c r="F49" s="2">
        <f t="shared" si="0"/>
        <v>58</v>
      </c>
      <c r="G49" s="2">
        <f t="shared" si="2"/>
        <v>1661</v>
      </c>
      <c r="H49" s="16">
        <f t="shared" si="1"/>
        <v>0.5902629708599858</v>
      </c>
    </row>
    <row r="50" spans="1:8" x14ac:dyDescent="0.35">
      <c r="A50" s="3" t="s">
        <v>17</v>
      </c>
      <c r="B50" s="3">
        <v>6</v>
      </c>
      <c r="C50" s="2">
        <v>5</v>
      </c>
      <c r="D50" s="2">
        <v>8</v>
      </c>
      <c r="E50" s="2">
        <v>8</v>
      </c>
      <c r="F50" s="2">
        <f t="shared" si="0"/>
        <v>27</v>
      </c>
      <c r="G50" s="2">
        <f t="shared" si="2"/>
        <v>1688</v>
      </c>
      <c r="H50" s="16">
        <f t="shared" si="1"/>
        <v>0.59985785358919685</v>
      </c>
    </row>
    <row r="51" spans="1:8" x14ac:dyDescent="0.35">
      <c r="A51" s="3" t="s">
        <v>18</v>
      </c>
      <c r="B51" s="3">
        <v>192</v>
      </c>
      <c r="C51" s="2">
        <v>140</v>
      </c>
      <c r="D51" s="2">
        <v>114</v>
      </c>
      <c r="E51" s="2">
        <v>136</v>
      </c>
      <c r="F51" s="2">
        <f t="shared" si="0"/>
        <v>582</v>
      </c>
      <c r="G51" s="2">
        <f t="shared" si="2"/>
        <v>2270</v>
      </c>
      <c r="H51" s="16">
        <f t="shared" si="1"/>
        <v>0.80668088130774696</v>
      </c>
    </row>
    <row r="52" spans="1:8" x14ac:dyDescent="0.35">
      <c r="A52" s="3" t="s">
        <v>19</v>
      </c>
      <c r="B52" s="3">
        <v>2</v>
      </c>
      <c r="C52" s="2">
        <v>4</v>
      </c>
      <c r="D52" s="2">
        <v>2</v>
      </c>
      <c r="E52" s="2">
        <v>3</v>
      </c>
      <c r="F52" s="2">
        <f t="shared" si="0"/>
        <v>11</v>
      </c>
      <c r="G52" s="2">
        <f t="shared" si="2"/>
        <v>2281</v>
      </c>
      <c r="H52" s="16">
        <f t="shared" si="1"/>
        <v>0.81058990760483296</v>
      </c>
    </row>
    <row r="53" spans="1:8" x14ac:dyDescent="0.35">
      <c r="A53" s="3" t="s">
        <v>20</v>
      </c>
      <c r="B53" s="3">
        <v>1</v>
      </c>
      <c r="C53" s="2">
        <v>2</v>
      </c>
      <c r="D53" s="2">
        <v>1</v>
      </c>
      <c r="E53" s="2">
        <v>0</v>
      </c>
      <c r="F53" s="2">
        <f t="shared" si="0"/>
        <v>4</v>
      </c>
      <c r="G53" s="2">
        <f t="shared" si="2"/>
        <v>2285</v>
      </c>
      <c r="H53" s="16">
        <f t="shared" si="1"/>
        <v>0.8120113717128643</v>
      </c>
    </row>
    <row r="54" spans="1:8" x14ac:dyDescent="0.35">
      <c r="A54" s="3" t="s">
        <v>21</v>
      </c>
      <c r="B54" s="3">
        <v>0</v>
      </c>
      <c r="C54" s="2">
        <v>0</v>
      </c>
      <c r="D54" s="2">
        <v>0</v>
      </c>
      <c r="E54" s="2">
        <v>1</v>
      </c>
      <c r="F54" s="2">
        <f t="shared" si="0"/>
        <v>1</v>
      </c>
      <c r="G54" s="2">
        <f t="shared" si="2"/>
        <v>2286</v>
      </c>
      <c r="H54" s="16">
        <f t="shared" si="1"/>
        <v>0.81236673773987211</v>
      </c>
    </row>
    <row r="55" spans="1:8" x14ac:dyDescent="0.35">
      <c r="A55" s="3" t="s">
        <v>22</v>
      </c>
      <c r="B55" s="3">
        <v>17</v>
      </c>
      <c r="C55" s="2">
        <v>25</v>
      </c>
      <c r="D55" s="2">
        <v>17</v>
      </c>
      <c r="E55" s="2">
        <v>9</v>
      </c>
      <c r="F55" s="2">
        <f t="shared" si="0"/>
        <v>68</v>
      </c>
      <c r="G55" s="2">
        <f t="shared" si="2"/>
        <v>2354</v>
      </c>
      <c r="H55" s="16">
        <f t="shared" si="1"/>
        <v>0.83653162757640365</v>
      </c>
    </row>
    <row r="56" spans="1:8" x14ac:dyDescent="0.35">
      <c r="A56" s="3" t="s">
        <v>23</v>
      </c>
      <c r="B56" s="3">
        <v>6</v>
      </c>
      <c r="C56" s="2">
        <v>2</v>
      </c>
      <c r="D56" s="2">
        <v>6</v>
      </c>
      <c r="E56" s="2">
        <v>8</v>
      </c>
      <c r="F56" s="2">
        <f t="shared" si="0"/>
        <v>22</v>
      </c>
      <c r="G56" s="2">
        <f t="shared" si="2"/>
        <v>2376</v>
      </c>
      <c r="H56" s="16">
        <f t="shared" si="1"/>
        <v>0.84434968017057566</v>
      </c>
    </row>
    <row r="57" spans="1:8" x14ac:dyDescent="0.35">
      <c r="A57" s="3" t="s">
        <v>24</v>
      </c>
      <c r="B57" s="3">
        <v>2</v>
      </c>
      <c r="C57" s="2">
        <v>0</v>
      </c>
      <c r="D57" s="2">
        <v>2</v>
      </c>
      <c r="E57" s="2">
        <v>0</v>
      </c>
      <c r="F57" s="2">
        <f t="shared" si="0"/>
        <v>4</v>
      </c>
      <c r="G57" s="2">
        <f t="shared" si="2"/>
        <v>2380</v>
      </c>
      <c r="H57" s="16">
        <f t="shared" si="1"/>
        <v>0.845771144278607</v>
      </c>
    </row>
    <row r="58" spans="1:8" x14ac:dyDescent="0.35">
      <c r="A58" s="3" t="s">
        <v>25</v>
      </c>
      <c r="B58" s="3">
        <v>2</v>
      </c>
      <c r="C58" s="2">
        <v>0</v>
      </c>
      <c r="D58" s="2">
        <v>2</v>
      </c>
      <c r="E58" s="2">
        <v>5</v>
      </c>
      <c r="F58" s="2">
        <f t="shared" si="0"/>
        <v>9</v>
      </c>
      <c r="G58" s="2">
        <f t="shared" si="2"/>
        <v>2389</v>
      </c>
      <c r="H58" s="16">
        <f t="shared" si="1"/>
        <v>0.84896943852167728</v>
      </c>
    </row>
    <row r="59" spans="1:8" x14ac:dyDescent="0.35">
      <c r="A59" s="3" t="s">
        <v>26</v>
      </c>
      <c r="B59" s="3">
        <v>0</v>
      </c>
      <c r="C59" s="2">
        <v>1</v>
      </c>
      <c r="D59" s="2">
        <v>3</v>
      </c>
      <c r="E59" s="2">
        <v>0</v>
      </c>
      <c r="F59" s="2">
        <f t="shared" si="0"/>
        <v>4</v>
      </c>
      <c r="G59" s="2">
        <f t="shared" si="2"/>
        <v>2393</v>
      </c>
      <c r="H59" s="16">
        <f t="shared" si="1"/>
        <v>0.85039090262970862</v>
      </c>
    </row>
    <row r="60" spans="1:8" x14ac:dyDescent="0.35">
      <c r="A60" s="3" t="s">
        <v>27</v>
      </c>
      <c r="B60" s="3">
        <v>1</v>
      </c>
      <c r="C60" s="2">
        <v>2</v>
      </c>
      <c r="D60" s="2">
        <v>8</v>
      </c>
      <c r="E60" s="2">
        <v>5</v>
      </c>
      <c r="F60" s="2">
        <f t="shared" si="0"/>
        <v>16</v>
      </c>
      <c r="G60" s="2">
        <f t="shared" si="2"/>
        <v>2409</v>
      </c>
      <c r="H60" s="16">
        <f t="shared" si="1"/>
        <v>0.85607675906183367</v>
      </c>
    </row>
    <row r="61" spans="1:8" x14ac:dyDescent="0.35">
      <c r="A61" s="3" t="s">
        <v>28</v>
      </c>
      <c r="B61" s="3">
        <v>2</v>
      </c>
      <c r="C61" s="2">
        <v>5</v>
      </c>
      <c r="D61" s="2">
        <v>5</v>
      </c>
      <c r="E61" s="2">
        <v>6</v>
      </c>
      <c r="F61" s="2">
        <f t="shared" si="0"/>
        <v>18</v>
      </c>
      <c r="G61" s="2">
        <f t="shared" si="2"/>
        <v>2427</v>
      </c>
      <c r="H61" s="16">
        <f t="shared" si="1"/>
        <v>0.86247334754797444</v>
      </c>
    </row>
    <row r="62" spans="1:8" x14ac:dyDescent="0.35">
      <c r="A62" s="3" t="s">
        <v>29</v>
      </c>
      <c r="B62" s="3">
        <v>0</v>
      </c>
      <c r="C62" s="2">
        <v>1</v>
      </c>
      <c r="D62" s="2">
        <v>2</v>
      </c>
      <c r="E62" s="2">
        <v>4</v>
      </c>
      <c r="F62" s="2">
        <f t="shared" si="0"/>
        <v>7</v>
      </c>
      <c r="G62" s="2">
        <f t="shared" si="2"/>
        <v>2434</v>
      </c>
      <c r="H62" s="16">
        <f t="shared" si="1"/>
        <v>0.8649609097370291</v>
      </c>
    </row>
    <row r="63" spans="1:8" x14ac:dyDescent="0.35">
      <c r="A63" s="3" t="s">
        <v>30</v>
      </c>
      <c r="B63" s="3">
        <v>0</v>
      </c>
      <c r="C63" s="2">
        <v>0</v>
      </c>
      <c r="D63" s="2">
        <v>2</v>
      </c>
      <c r="E63" s="2">
        <v>0</v>
      </c>
      <c r="F63" s="2">
        <f t="shared" si="0"/>
        <v>2</v>
      </c>
      <c r="G63" s="2">
        <f t="shared" si="2"/>
        <v>2436</v>
      </c>
      <c r="H63" s="16">
        <f t="shared" si="1"/>
        <v>0.86567164179104472</v>
      </c>
    </row>
    <row r="64" spans="1:8" x14ac:dyDescent="0.35">
      <c r="A64" s="3" t="s">
        <v>31</v>
      </c>
      <c r="B64" s="3">
        <v>0</v>
      </c>
      <c r="C64" s="2">
        <v>0</v>
      </c>
      <c r="D64" s="2">
        <v>1</v>
      </c>
      <c r="E64" s="2">
        <v>0</v>
      </c>
      <c r="F64" s="2">
        <f t="shared" si="0"/>
        <v>1</v>
      </c>
      <c r="G64" s="2">
        <f t="shared" si="2"/>
        <v>2437</v>
      </c>
      <c r="H64" s="16">
        <f t="shared" si="1"/>
        <v>0.86602700781805264</v>
      </c>
    </row>
    <row r="65" spans="1:8" x14ac:dyDescent="0.35">
      <c r="A65" s="3" t="s">
        <v>32</v>
      </c>
      <c r="B65" s="3">
        <v>1</v>
      </c>
      <c r="C65" s="2">
        <v>0</v>
      </c>
      <c r="D65" s="2">
        <v>0</v>
      </c>
      <c r="E65" s="2">
        <v>2</v>
      </c>
      <c r="F65" s="2">
        <f t="shared" si="0"/>
        <v>3</v>
      </c>
      <c r="G65" s="2">
        <f t="shared" si="2"/>
        <v>2440</v>
      </c>
      <c r="H65" s="16">
        <f t="shared" si="1"/>
        <v>0.86709310589907607</v>
      </c>
    </row>
    <row r="66" spans="1:8" x14ac:dyDescent="0.35">
      <c r="A66" s="3" t="s">
        <v>33</v>
      </c>
      <c r="B66" s="3">
        <v>6</v>
      </c>
      <c r="C66" s="2">
        <v>8</v>
      </c>
      <c r="D66" s="2">
        <v>45</v>
      </c>
      <c r="E66" s="2">
        <v>42</v>
      </c>
      <c r="F66" s="2">
        <f t="shared" si="0"/>
        <v>101</v>
      </c>
      <c r="G66" s="2">
        <f t="shared" si="2"/>
        <v>2541</v>
      </c>
      <c r="H66" s="16">
        <f t="shared" si="1"/>
        <v>0.90298507462686572</v>
      </c>
    </row>
    <row r="67" spans="1:8" x14ac:dyDescent="0.35">
      <c r="A67" s="3" t="s">
        <v>34</v>
      </c>
      <c r="B67" s="3">
        <v>39</v>
      </c>
      <c r="C67" s="2">
        <v>30</v>
      </c>
      <c r="D67" s="2">
        <v>32</v>
      </c>
      <c r="E67" s="2">
        <v>30</v>
      </c>
      <c r="F67" s="2">
        <f t="shared" si="0"/>
        <v>131</v>
      </c>
      <c r="G67" s="2">
        <f t="shared" si="2"/>
        <v>2672</v>
      </c>
      <c r="H67" s="16">
        <f t="shared" si="1"/>
        <v>0.94953802416488986</v>
      </c>
    </row>
    <row r="68" spans="1:8" x14ac:dyDescent="0.35">
      <c r="A68" s="3" t="s">
        <v>35</v>
      </c>
      <c r="B68" s="3">
        <v>1</v>
      </c>
      <c r="C68" s="2">
        <v>2</v>
      </c>
      <c r="D68" s="2">
        <v>2</v>
      </c>
      <c r="E68" s="2">
        <v>1</v>
      </c>
      <c r="F68" s="2">
        <f t="shared" si="0"/>
        <v>6</v>
      </c>
      <c r="G68" s="2">
        <f t="shared" si="2"/>
        <v>2678</v>
      </c>
      <c r="H68" s="16">
        <f t="shared" si="1"/>
        <v>0.95167022032693671</v>
      </c>
    </row>
    <row r="69" spans="1:8" x14ac:dyDescent="0.35">
      <c r="A69" s="3" t="s">
        <v>36</v>
      </c>
      <c r="B69" s="3">
        <v>17</v>
      </c>
      <c r="C69" s="2">
        <v>20</v>
      </c>
      <c r="D69" s="2">
        <v>15</v>
      </c>
      <c r="E69" s="2">
        <v>18</v>
      </c>
      <c r="F69" s="2">
        <f t="shared" si="0"/>
        <v>70</v>
      </c>
      <c r="G69" s="2">
        <f t="shared" si="2"/>
        <v>2748</v>
      </c>
      <c r="H69" s="16">
        <f t="shared" si="1"/>
        <v>0.97654584221748397</v>
      </c>
    </row>
    <row r="70" spans="1:8" x14ac:dyDescent="0.35">
      <c r="A70" s="3" t="s">
        <v>37</v>
      </c>
      <c r="B70" s="3">
        <v>4</v>
      </c>
      <c r="C70" s="2">
        <v>5</v>
      </c>
      <c r="D70" s="2">
        <v>6</v>
      </c>
      <c r="E70" s="2">
        <v>4</v>
      </c>
      <c r="F70" s="2">
        <f t="shared" si="0"/>
        <v>19</v>
      </c>
      <c r="G70" s="2">
        <f t="shared" si="2"/>
        <v>2767</v>
      </c>
      <c r="H70" s="16">
        <f t="shared" si="1"/>
        <v>0.98329779673063256</v>
      </c>
    </row>
    <row r="71" spans="1:8" x14ac:dyDescent="0.35">
      <c r="A71" s="3" t="s">
        <v>38</v>
      </c>
      <c r="B71" s="3">
        <v>10</v>
      </c>
      <c r="C71" s="2">
        <v>12</v>
      </c>
      <c r="D71" s="2">
        <v>12</v>
      </c>
      <c r="E71" s="2">
        <v>12</v>
      </c>
      <c r="F71" s="2">
        <f t="shared" si="0"/>
        <v>46</v>
      </c>
      <c r="G71" s="2">
        <f t="shared" si="2"/>
        <v>2813</v>
      </c>
      <c r="H71" s="16">
        <f t="shared" si="1"/>
        <v>0.99964463397299219</v>
      </c>
    </row>
    <row r="72" spans="1:8" x14ac:dyDescent="0.35">
      <c r="A72" s="3" t="s">
        <v>39</v>
      </c>
      <c r="B72" s="3">
        <v>0</v>
      </c>
      <c r="C72" s="2">
        <v>0</v>
      </c>
      <c r="D72" s="2">
        <v>1</v>
      </c>
      <c r="E72" s="2">
        <v>0</v>
      </c>
      <c r="F72" s="2">
        <f t="shared" si="0"/>
        <v>1</v>
      </c>
      <c r="G72" s="2">
        <f t="shared" si="2"/>
        <v>2814</v>
      </c>
      <c r="H72" s="16">
        <f t="shared" si="1"/>
        <v>1</v>
      </c>
    </row>
    <row r="73" spans="1:8" x14ac:dyDescent="0.35">
      <c r="A73" s="3" t="s">
        <v>40</v>
      </c>
      <c r="B73" s="3">
        <v>0</v>
      </c>
      <c r="C73" s="2">
        <v>0</v>
      </c>
      <c r="D73" s="2">
        <v>0</v>
      </c>
      <c r="E73" s="2">
        <v>0</v>
      </c>
      <c r="F73" s="2">
        <f t="shared" si="0"/>
        <v>0</v>
      </c>
      <c r="G73" s="2">
        <f t="shared" si="2"/>
        <v>2814</v>
      </c>
      <c r="H73" s="16">
        <f t="shared" si="1"/>
        <v>1</v>
      </c>
    </row>
    <row r="74" spans="1:8" x14ac:dyDescent="0.35">
      <c r="F74">
        <f>SUM(F43:F73)</f>
        <v>2814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FFE0-D27E-44F6-A04B-1D6B22CCDD81}">
  <dimension ref="A3:I72"/>
  <sheetViews>
    <sheetView zoomScale="85" zoomScaleNormal="85" workbookViewId="0">
      <selection activeCell="I76" sqref="I76"/>
    </sheetView>
  </sheetViews>
  <sheetFormatPr defaultRowHeight="14.5" x14ac:dyDescent="0.35"/>
  <cols>
    <col min="1" max="1" width="19.36328125" bestFit="1" customWidth="1"/>
    <col min="2" max="2" width="15.26953125" bestFit="1" customWidth="1"/>
    <col min="3" max="3" width="9.81640625" customWidth="1"/>
    <col min="4" max="4" width="9.36328125" customWidth="1"/>
    <col min="5" max="5" width="9.81640625" customWidth="1"/>
    <col min="6" max="6" width="10.7265625" bestFit="1" customWidth="1"/>
    <col min="7" max="7" width="18.1796875" customWidth="1"/>
    <col min="8" max="8" width="10.26953125" customWidth="1"/>
    <col min="9" max="9" width="19" customWidth="1"/>
  </cols>
  <sheetData>
    <row r="3" spans="1:6" x14ac:dyDescent="0.35">
      <c r="A3" s="4" t="s">
        <v>45</v>
      </c>
      <c r="B3" s="4" t="s">
        <v>46</v>
      </c>
    </row>
    <row r="4" spans="1:6" x14ac:dyDescent="0.35">
      <c r="A4" s="4" t="s">
        <v>43</v>
      </c>
      <c r="B4">
        <v>1</v>
      </c>
      <c r="C4">
        <v>2</v>
      </c>
      <c r="D4">
        <v>3</v>
      </c>
      <c r="E4">
        <v>4</v>
      </c>
      <c r="F4" t="s">
        <v>44</v>
      </c>
    </row>
    <row r="5" spans="1:6" x14ac:dyDescent="0.35">
      <c r="A5" s="5" t="s">
        <v>40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6" spans="1:6" x14ac:dyDescent="0.35">
      <c r="A6" s="5" t="s">
        <v>22</v>
      </c>
      <c r="B6" s="14">
        <v>255</v>
      </c>
      <c r="C6" s="14">
        <v>270</v>
      </c>
      <c r="D6" s="14">
        <v>225</v>
      </c>
      <c r="E6" s="14">
        <v>240</v>
      </c>
      <c r="F6" s="14">
        <v>990</v>
      </c>
    </row>
    <row r="7" spans="1:6" x14ac:dyDescent="0.35">
      <c r="A7" s="5" t="s">
        <v>14</v>
      </c>
      <c r="B7" s="14">
        <v>60</v>
      </c>
      <c r="C7" s="14">
        <v>75</v>
      </c>
      <c r="D7" s="14">
        <v>50</v>
      </c>
      <c r="E7" s="14">
        <v>70</v>
      </c>
      <c r="F7" s="14">
        <v>255</v>
      </c>
    </row>
    <row r="8" spans="1:6" x14ac:dyDescent="0.35">
      <c r="A8" s="5" t="s">
        <v>39</v>
      </c>
      <c r="B8" s="14">
        <v>0</v>
      </c>
      <c r="C8" s="14">
        <v>0</v>
      </c>
      <c r="D8" s="14">
        <v>13</v>
      </c>
      <c r="E8" s="14">
        <v>0</v>
      </c>
      <c r="F8" s="14">
        <v>13</v>
      </c>
    </row>
    <row r="9" spans="1:6" x14ac:dyDescent="0.35">
      <c r="A9" s="5" t="s">
        <v>11</v>
      </c>
      <c r="B9" s="14">
        <v>129</v>
      </c>
      <c r="C9" s="14">
        <v>150</v>
      </c>
      <c r="D9" s="14">
        <v>86</v>
      </c>
      <c r="E9" s="14">
        <v>125</v>
      </c>
      <c r="F9" s="14">
        <v>490</v>
      </c>
    </row>
    <row r="10" spans="1:6" x14ac:dyDescent="0.35">
      <c r="A10" s="5" t="s">
        <v>12</v>
      </c>
      <c r="B10" s="14">
        <v>225</v>
      </c>
      <c r="C10" s="14">
        <v>300</v>
      </c>
      <c r="D10" s="14">
        <v>165</v>
      </c>
      <c r="E10" s="14">
        <v>210</v>
      </c>
      <c r="F10" s="14">
        <v>900</v>
      </c>
    </row>
    <row r="11" spans="1:6" x14ac:dyDescent="0.35">
      <c r="A11" s="5" t="s">
        <v>13</v>
      </c>
      <c r="B11" s="14">
        <v>195</v>
      </c>
      <c r="C11" s="14">
        <v>225</v>
      </c>
      <c r="D11" s="14">
        <v>145</v>
      </c>
      <c r="E11" s="14">
        <v>150</v>
      </c>
      <c r="F11" s="14">
        <v>715</v>
      </c>
    </row>
    <row r="12" spans="1:6" x14ac:dyDescent="0.35">
      <c r="A12" s="5" t="s">
        <v>17</v>
      </c>
      <c r="B12" s="14">
        <v>42</v>
      </c>
      <c r="C12" s="14">
        <v>35</v>
      </c>
      <c r="D12" s="14">
        <v>56</v>
      </c>
      <c r="E12" s="14">
        <v>56</v>
      </c>
      <c r="F12" s="14">
        <v>189</v>
      </c>
    </row>
    <row r="13" spans="1:6" x14ac:dyDescent="0.35">
      <c r="A13" s="5" t="s">
        <v>21</v>
      </c>
      <c r="B13" s="14">
        <v>0</v>
      </c>
      <c r="C13" s="14">
        <v>0</v>
      </c>
      <c r="D13" s="14">
        <v>0</v>
      </c>
      <c r="E13" s="14">
        <v>10</v>
      </c>
      <c r="F13" s="14">
        <v>10</v>
      </c>
    </row>
    <row r="14" spans="1:6" x14ac:dyDescent="0.35">
      <c r="A14" s="5" t="s">
        <v>27</v>
      </c>
      <c r="B14" s="14">
        <v>10</v>
      </c>
      <c r="C14" s="14">
        <v>20</v>
      </c>
      <c r="D14" s="14">
        <v>80</v>
      </c>
      <c r="E14" s="14">
        <v>50</v>
      </c>
      <c r="F14" s="14">
        <v>160</v>
      </c>
    </row>
    <row r="15" spans="1:6" x14ac:dyDescent="0.35">
      <c r="A15" s="5" t="s">
        <v>35</v>
      </c>
      <c r="B15" s="14">
        <v>30</v>
      </c>
      <c r="C15" s="14">
        <v>60</v>
      </c>
      <c r="D15" s="14">
        <v>60</v>
      </c>
      <c r="E15" s="14">
        <v>30</v>
      </c>
      <c r="F15" s="14">
        <v>180</v>
      </c>
    </row>
    <row r="16" spans="1:6" x14ac:dyDescent="0.35">
      <c r="A16" s="5" t="s">
        <v>32</v>
      </c>
      <c r="B16" s="14">
        <v>30</v>
      </c>
      <c r="C16" s="14">
        <v>0</v>
      </c>
      <c r="D16" s="14">
        <v>0</v>
      </c>
      <c r="E16" s="14">
        <v>60</v>
      </c>
      <c r="F16" s="14">
        <v>90</v>
      </c>
    </row>
    <row r="17" spans="1:8" x14ac:dyDescent="0.35">
      <c r="A17" s="5" t="s">
        <v>36</v>
      </c>
      <c r="B17" s="14">
        <v>17</v>
      </c>
      <c r="C17" s="14">
        <v>20</v>
      </c>
      <c r="D17" s="14">
        <v>15</v>
      </c>
      <c r="E17" s="14">
        <v>18</v>
      </c>
      <c r="F17" s="14">
        <v>70</v>
      </c>
    </row>
    <row r="18" spans="1:8" x14ac:dyDescent="0.35">
      <c r="A18" s="5" t="s">
        <v>33</v>
      </c>
      <c r="B18" s="14">
        <v>6</v>
      </c>
      <c r="C18" s="14">
        <v>8</v>
      </c>
      <c r="D18" s="14">
        <v>45</v>
      </c>
      <c r="E18" s="14">
        <v>42</v>
      </c>
      <c r="F18" s="14">
        <v>101</v>
      </c>
    </row>
    <row r="19" spans="1:8" x14ac:dyDescent="0.35">
      <c r="A19" s="5" t="s">
        <v>18</v>
      </c>
      <c r="B19" s="14">
        <v>48</v>
      </c>
      <c r="C19" s="14">
        <v>35</v>
      </c>
      <c r="D19" s="14">
        <v>28.5</v>
      </c>
      <c r="E19" s="14">
        <v>34</v>
      </c>
      <c r="F19" s="14">
        <v>145.5</v>
      </c>
    </row>
    <row r="20" spans="1:8" x14ac:dyDescent="0.35">
      <c r="A20" s="5" t="s">
        <v>38</v>
      </c>
      <c r="B20" s="14">
        <v>10</v>
      </c>
      <c r="C20" s="14">
        <v>12</v>
      </c>
      <c r="D20" s="14">
        <v>12</v>
      </c>
      <c r="E20" s="14">
        <v>12</v>
      </c>
      <c r="F20" s="14">
        <v>46</v>
      </c>
    </row>
    <row r="21" spans="1:8" x14ac:dyDescent="0.35">
      <c r="A21" s="5" t="s">
        <v>37</v>
      </c>
      <c r="B21" s="14">
        <v>40</v>
      </c>
      <c r="C21" s="14">
        <v>50</v>
      </c>
      <c r="D21" s="14">
        <v>60</v>
      </c>
      <c r="E21" s="14">
        <v>40</v>
      </c>
      <c r="F21" s="14">
        <v>190</v>
      </c>
    </row>
    <row r="22" spans="1:8" x14ac:dyDescent="0.35">
      <c r="A22" s="5" t="s">
        <v>23</v>
      </c>
      <c r="B22" s="14">
        <v>60</v>
      </c>
      <c r="C22" s="14">
        <v>250</v>
      </c>
      <c r="D22" s="14">
        <v>170</v>
      </c>
      <c r="E22" s="14">
        <v>80</v>
      </c>
      <c r="F22" s="14">
        <v>560</v>
      </c>
    </row>
    <row r="23" spans="1:8" x14ac:dyDescent="0.35">
      <c r="A23" s="5" t="s">
        <v>24</v>
      </c>
      <c r="B23" s="14">
        <v>40</v>
      </c>
      <c r="C23" s="14">
        <v>40</v>
      </c>
      <c r="D23" s="14">
        <v>120</v>
      </c>
      <c r="E23" s="14">
        <v>0</v>
      </c>
      <c r="F23" s="14">
        <v>200</v>
      </c>
    </row>
    <row r="24" spans="1:8" x14ac:dyDescent="0.35">
      <c r="A24" s="5" t="s">
        <v>25</v>
      </c>
      <c r="B24" s="14">
        <v>60</v>
      </c>
      <c r="C24" s="14">
        <v>0</v>
      </c>
      <c r="D24" s="14">
        <v>60</v>
      </c>
      <c r="E24" s="14">
        <v>150</v>
      </c>
      <c r="F24" s="14">
        <v>270</v>
      </c>
    </row>
    <row r="25" spans="1:8" x14ac:dyDescent="0.35">
      <c r="A25" s="5" t="s">
        <v>10</v>
      </c>
      <c r="B25" s="14">
        <v>90</v>
      </c>
      <c r="C25" s="14">
        <v>90</v>
      </c>
      <c r="D25" s="14">
        <v>325</v>
      </c>
      <c r="E25" s="14">
        <v>200</v>
      </c>
      <c r="F25" s="14">
        <v>705</v>
      </c>
    </row>
    <row r="26" spans="1:8" hidden="1" x14ac:dyDescent="0.35">
      <c r="A26" s="5" t="s">
        <v>16</v>
      </c>
      <c r="B26" s="14">
        <v>25</v>
      </c>
      <c r="C26" s="14">
        <v>35</v>
      </c>
      <c r="D26" s="14">
        <v>125</v>
      </c>
      <c r="E26" s="14">
        <v>105</v>
      </c>
      <c r="F26" s="14">
        <v>290</v>
      </c>
    </row>
    <row r="27" spans="1:8" x14ac:dyDescent="0.35">
      <c r="A27" s="5" t="s">
        <v>15</v>
      </c>
      <c r="B27" s="14">
        <v>334</v>
      </c>
      <c r="C27" s="14">
        <v>252</v>
      </c>
      <c r="D27" s="14">
        <v>334</v>
      </c>
      <c r="E27" s="14">
        <v>276</v>
      </c>
      <c r="F27" s="14">
        <v>1196</v>
      </c>
    </row>
    <row r="28" spans="1:8" x14ac:dyDescent="0.35">
      <c r="A28" s="5" t="s">
        <v>28</v>
      </c>
      <c r="B28" s="14">
        <v>20</v>
      </c>
      <c r="C28" s="14">
        <v>50</v>
      </c>
      <c r="D28" s="14">
        <v>50</v>
      </c>
      <c r="E28" s="14">
        <v>60</v>
      </c>
      <c r="F28" s="14">
        <v>180</v>
      </c>
    </row>
    <row r="29" spans="1:8" x14ac:dyDescent="0.35">
      <c r="A29" s="5" t="s">
        <v>26</v>
      </c>
      <c r="B29" s="14">
        <v>0</v>
      </c>
      <c r="C29" s="14">
        <v>20</v>
      </c>
      <c r="D29" s="14">
        <v>60</v>
      </c>
      <c r="E29" s="14">
        <v>0</v>
      </c>
      <c r="F29" s="14">
        <v>80</v>
      </c>
    </row>
    <row r="30" spans="1:8" x14ac:dyDescent="0.35">
      <c r="A30" s="5" t="s">
        <v>34</v>
      </c>
      <c r="B30" s="14">
        <v>39</v>
      </c>
      <c r="C30" s="14">
        <v>30</v>
      </c>
      <c r="D30" s="14">
        <v>32</v>
      </c>
      <c r="E30" s="14">
        <v>30</v>
      </c>
      <c r="F30" s="14">
        <v>131</v>
      </c>
    </row>
    <row r="31" spans="1:8" x14ac:dyDescent="0.35">
      <c r="A31" s="5" t="s">
        <v>20</v>
      </c>
      <c r="B31" s="14">
        <v>25</v>
      </c>
      <c r="C31" s="14">
        <v>50</v>
      </c>
      <c r="D31" s="14">
        <v>25</v>
      </c>
      <c r="E31" s="14">
        <v>0</v>
      </c>
      <c r="F31" s="14">
        <v>100</v>
      </c>
      <c r="H31" s="10"/>
    </row>
    <row r="32" spans="1:8" x14ac:dyDescent="0.35">
      <c r="A32" s="5" t="s">
        <v>19</v>
      </c>
      <c r="B32" s="14">
        <v>20</v>
      </c>
      <c r="C32" s="14">
        <v>40</v>
      </c>
      <c r="D32" s="14">
        <v>20</v>
      </c>
      <c r="E32" s="14">
        <v>30</v>
      </c>
      <c r="F32" s="14">
        <v>110</v>
      </c>
    </row>
    <row r="33" spans="1:9" x14ac:dyDescent="0.35">
      <c r="A33" s="5" t="s">
        <v>29</v>
      </c>
      <c r="B33" s="14">
        <v>0</v>
      </c>
      <c r="C33" s="14">
        <v>10</v>
      </c>
      <c r="D33" s="14">
        <v>20</v>
      </c>
      <c r="E33" s="14">
        <v>40</v>
      </c>
      <c r="F33" s="14">
        <v>70</v>
      </c>
    </row>
    <row r="34" spans="1:9" x14ac:dyDescent="0.35">
      <c r="A34" s="5" t="s">
        <v>30</v>
      </c>
      <c r="B34" s="14">
        <v>0</v>
      </c>
      <c r="C34" s="14">
        <v>0</v>
      </c>
      <c r="D34" s="14">
        <v>40</v>
      </c>
      <c r="E34" s="14">
        <v>0</v>
      </c>
      <c r="F34" s="14">
        <v>40</v>
      </c>
    </row>
    <row r="35" spans="1:9" x14ac:dyDescent="0.35">
      <c r="A35" s="5" t="s">
        <v>31</v>
      </c>
      <c r="B35" s="14">
        <v>0</v>
      </c>
      <c r="C35" s="14">
        <v>0</v>
      </c>
      <c r="D35" s="14">
        <v>95</v>
      </c>
      <c r="E35" s="14">
        <v>0</v>
      </c>
      <c r="F35" s="14">
        <v>95</v>
      </c>
    </row>
    <row r="36" spans="1:9" x14ac:dyDescent="0.35">
      <c r="A36" s="5" t="s">
        <v>44</v>
      </c>
      <c r="B36" s="14">
        <v>1810</v>
      </c>
      <c r="C36" s="14">
        <v>2127</v>
      </c>
      <c r="D36" s="14">
        <v>2516.5</v>
      </c>
      <c r="E36" s="14">
        <v>2118</v>
      </c>
      <c r="F36" s="14">
        <v>8571.5</v>
      </c>
    </row>
    <row r="41" spans="1:9" x14ac:dyDescent="0.35">
      <c r="A41" s="15" t="s">
        <v>1</v>
      </c>
      <c r="B41" s="2" t="s">
        <v>54</v>
      </c>
      <c r="C41" s="2" t="s">
        <v>55</v>
      </c>
      <c r="D41" s="2" t="s">
        <v>56</v>
      </c>
      <c r="E41" s="2" t="s">
        <v>57</v>
      </c>
      <c r="F41" s="2" t="s">
        <v>58</v>
      </c>
      <c r="G41" s="2" t="s">
        <v>65</v>
      </c>
      <c r="H41" s="2" t="s">
        <v>66</v>
      </c>
      <c r="I41" s="2" t="s">
        <v>67</v>
      </c>
    </row>
    <row r="42" spans="1:9" x14ac:dyDescent="0.35">
      <c r="A42" s="3" t="s">
        <v>22</v>
      </c>
      <c r="B42" s="17">
        <v>255</v>
      </c>
      <c r="C42" s="17">
        <v>270</v>
      </c>
      <c r="D42" s="17">
        <v>225</v>
      </c>
      <c r="E42" s="17">
        <v>240</v>
      </c>
      <c r="F42" s="17">
        <f t="shared" ref="F42:F72" si="0">B42+C42+D42+E42</f>
        <v>990</v>
      </c>
      <c r="G42" s="17">
        <f>F42</f>
        <v>990</v>
      </c>
      <c r="H42" s="16">
        <f>F42/$G$72</f>
        <v>0.11370814908401769</v>
      </c>
      <c r="I42" s="16">
        <f>G42/$G$72</f>
        <v>0.11370814908401769</v>
      </c>
    </row>
    <row r="43" spans="1:9" x14ac:dyDescent="0.35">
      <c r="A43" s="3" t="s">
        <v>15</v>
      </c>
      <c r="B43" s="17">
        <v>334</v>
      </c>
      <c r="C43" s="17">
        <v>252</v>
      </c>
      <c r="D43" s="17">
        <v>334</v>
      </c>
      <c r="E43" s="17">
        <v>276</v>
      </c>
      <c r="F43" s="17">
        <f t="shared" si="0"/>
        <v>1196</v>
      </c>
      <c r="G43" s="17">
        <f>G42+F43</f>
        <v>2186</v>
      </c>
      <c r="H43" s="16">
        <f>F43/$G$72</f>
        <v>0.13736863263079307</v>
      </c>
      <c r="I43" s="16">
        <f t="shared" ref="I43:I72" si="1">G43/$G$72</f>
        <v>0.25107678171481079</v>
      </c>
    </row>
    <row r="44" spans="1:9" x14ac:dyDescent="0.35">
      <c r="A44" s="3" t="s">
        <v>12</v>
      </c>
      <c r="B44" s="17">
        <v>225</v>
      </c>
      <c r="C44" s="17">
        <v>300</v>
      </c>
      <c r="D44" s="17">
        <v>165</v>
      </c>
      <c r="E44" s="17">
        <v>210</v>
      </c>
      <c r="F44" s="17">
        <f t="shared" si="0"/>
        <v>900</v>
      </c>
      <c r="G44" s="17">
        <f>G43+F44</f>
        <v>3086</v>
      </c>
      <c r="H44" s="16">
        <f t="shared" ref="H44:H72" si="2">F44/$G$72</f>
        <v>0.10337104462183426</v>
      </c>
      <c r="I44" s="16">
        <f t="shared" si="1"/>
        <v>0.35444782633664501</v>
      </c>
    </row>
    <row r="45" spans="1:9" x14ac:dyDescent="0.35">
      <c r="A45" s="3" t="s">
        <v>13</v>
      </c>
      <c r="B45" s="17">
        <v>195</v>
      </c>
      <c r="C45" s="17">
        <v>225</v>
      </c>
      <c r="D45" s="17">
        <v>145</v>
      </c>
      <c r="E45" s="17">
        <v>150</v>
      </c>
      <c r="F45" s="17">
        <f t="shared" si="0"/>
        <v>715</v>
      </c>
      <c r="G45" s="17">
        <f t="shared" ref="G45:G72" si="3">G44+F45</f>
        <v>3801</v>
      </c>
      <c r="H45" s="16">
        <f t="shared" si="2"/>
        <v>8.2122552116234995E-2</v>
      </c>
      <c r="I45" s="16">
        <f t="shared" si="1"/>
        <v>0.43657037845288005</v>
      </c>
    </row>
    <row r="46" spans="1:9" x14ac:dyDescent="0.35">
      <c r="A46" s="3" t="s">
        <v>10</v>
      </c>
      <c r="B46" s="17">
        <v>90</v>
      </c>
      <c r="C46" s="17">
        <v>90</v>
      </c>
      <c r="D46" s="17">
        <v>325</v>
      </c>
      <c r="E46" s="17">
        <v>200</v>
      </c>
      <c r="F46" s="17">
        <f t="shared" si="0"/>
        <v>705</v>
      </c>
      <c r="G46" s="17">
        <f t="shared" si="3"/>
        <v>4506</v>
      </c>
      <c r="H46" s="16">
        <f t="shared" si="2"/>
        <v>8.0973984953770173E-2</v>
      </c>
      <c r="I46" s="16">
        <f t="shared" si="1"/>
        <v>0.51754436340665022</v>
      </c>
    </row>
    <row r="47" spans="1:9" x14ac:dyDescent="0.35">
      <c r="A47" s="3" t="s">
        <v>23</v>
      </c>
      <c r="B47" s="17">
        <v>60</v>
      </c>
      <c r="C47" s="17">
        <v>250</v>
      </c>
      <c r="D47" s="17">
        <v>170</v>
      </c>
      <c r="E47" s="17">
        <v>80</v>
      </c>
      <c r="F47" s="17">
        <f t="shared" si="0"/>
        <v>560</v>
      </c>
      <c r="G47" s="17">
        <f t="shared" si="3"/>
        <v>5066</v>
      </c>
      <c r="H47" s="16">
        <f t="shared" si="2"/>
        <v>6.4319761098030212E-2</v>
      </c>
      <c r="I47" s="16">
        <f t="shared" si="1"/>
        <v>0.58186412450468039</v>
      </c>
    </row>
    <row r="48" spans="1:9" x14ac:dyDescent="0.35">
      <c r="A48" s="3" t="s">
        <v>11</v>
      </c>
      <c r="B48" s="17">
        <v>129</v>
      </c>
      <c r="C48" s="17">
        <v>150</v>
      </c>
      <c r="D48" s="17">
        <v>86</v>
      </c>
      <c r="E48" s="17">
        <v>125</v>
      </c>
      <c r="F48" s="17">
        <f t="shared" si="0"/>
        <v>490</v>
      </c>
      <c r="G48" s="17">
        <f t="shared" si="3"/>
        <v>5556</v>
      </c>
      <c r="H48" s="16">
        <f t="shared" si="2"/>
        <v>5.6279790960776434E-2</v>
      </c>
      <c r="I48" s="16">
        <f t="shared" si="1"/>
        <v>0.63814391546545679</v>
      </c>
    </row>
    <row r="49" spans="1:9" x14ac:dyDescent="0.35">
      <c r="A49" s="3" t="s">
        <v>25</v>
      </c>
      <c r="B49" s="17">
        <v>60</v>
      </c>
      <c r="C49" s="17">
        <v>0</v>
      </c>
      <c r="D49" s="17">
        <v>100</v>
      </c>
      <c r="E49" s="17">
        <v>150</v>
      </c>
      <c r="F49" s="17">
        <f t="shared" si="0"/>
        <v>310</v>
      </c>
      <c r="G49" s="17">
        <f t="shared" si="3"/>
        <v>5866</v>
      </c>
      <c r="H49" s="16">
        <f t="shared" si="2"/>
        <v>3.560558203640958E-2</v>
      </c>
      <c r="I49" s="16">
        <f t="shared" si="1"/>
        <v>0.67374949750186641</v>
      </c>
    </row>
    <row r="50" spans="1:9" x14ac:dyDescent="0.35">
      <c r="A50" s="3" t="s">
        <v>16</v>
      </c>
      <c r="B50" s="17">
        <v>25</v>
      </c>
      <c r="C50" s="17">
        <v>35</v>
      </c>
      <c r="D50" s="17">
        <v>125</v>
      </c>
      <c r="E50" s="17">
        <v>105</v>
      </c>
      <c r="F50" s="17">
        <f t="shared" si="0"/>
        <v>290</v>
      </c>
      <c r="G50" s="17">
        <f t="shared" si="3"/>
        <v>6156</v>
      </c>
      <c r="H50" s="16">
        <f t="shared" si="2"/>
        <v>3.3308447711479928E-2</v>
      </c>
      <c r="I50" s="16">
        <f t="shared" si="1"/>
        <v>0.70705794521334631</v>
      </c>
    </row>
    <row r="51" spans="1:9" x14ac:dyDescent="0.35">
      <c r="A51" s="3" t="s">
        <v>24</v>
      </c>
      <c r="B51" s="17">
        <v>40</v>
      </c>
      <c r="C51" s="17">
        <v>60</v>
      </c>
      <c r="D51" s="17">
        <v>180</v>
      </c>
      <c r="E51" s="17">
        <v>0</v>
      </c>
      <c r="F51" s="17">
        <f t="shared" si="0"/>
        <v>280</v>
      </c>
      <c r="G51" s="17">
        <f t="shared" si="3"/>
        <v>6436</v>
      </c>
      <c r="H51" s="16">
        <f t="shared" si="2"/>
        <v>3.2159880549015106E-2</v>
      </c>
      <c r="I51" s="16">
        <f t="shared" si="1"/>
        <v>0.7392178257623615</v>
      </c>
    </row>
    <row r="52" spans="1:9" x14ac:dyDescent="0.35">
      <c r="A52" s="3" t="s">
        <v>14</v>
      </c>
      <c r="B52" s="17">
        <v>60</v>
      </c>
      <c r="C52" s="17">
        <v>75</v>
      </c>
      <c r="D52" s="17">
        <v>50</v>
      </c>
      <c r="E52" s="17">
        <v>70</v>
      </c>
      <c r="F52" s="17">
        <f t="shared" si="0"/>
        <v>255</v>
      </c>
      <c r="G52" s="17">
        <f t="shared" si="3"/>
        <v>6691</v>
      </c>
      <c r="H52" s="16">
        <f t="shared" si="2"/>
        <v>2.9288462642853039E-2</v>
      </c>
      <c r="I52" s="16">
        <f t="shared" si="1"/>
        <v>0.76850628840521451</v>
      </c>
    </row>
    <row r="53" spans="1:9" x14ac:dyDescent="0.35">
      <c r="A53" s="3" t="s">
        <v>37</v>
      </c>
      <c r="B53" s="17">
        <v>40</v>
      </c>
      <c r="C53" s="17">
        <v>50</v>
      </c>
      <c r="D53" s="17">
        <v>60</v>
      </c>
      <c r="E53" s="17">
        <v>40</v>
      </c>
      <c r="F53" s="17">
        <f t="shared" si="0"/>
        <v>190</v>
      </c>
      <c r="G53" s="17">
        <f t="shared" si="3"/>
        <v>6881</v>
      </c>
      <c r="H53" s="16">
        <f t="shared" si="2"/>
        <v>2.1822776086831676E-2</v>
      </c>
      <c r="I53" s="16">
        <f t="shared" si="1"/>
        <v>0.79032906449204621</v>
      </c>
    </row>
    <row r="54" spans="1:9" x14ac:dyDescent="0.35">
      <c r="A54" s="3" t="s">
        <v>17</v>
      </c>
      <c r="B54" s="17">
        <v>42</v>
      </c>
      <c r="C54" s="17">
        <v>35</v>
      </c>
      <c r="D54" s="17">
        <v>56</v>
      </c>
      <c r="E54" s="17">
        <v>56</v>
      </c>
      <c r="F54" s="17">
        <f t="shared" si="0"/>
        <v>189</v>
      </c>
      <c r="G54" s="17">
        <f t="shared" si="3"/>
        <v>7070</v>
      </c>
      <c r="H54" s="16">
        <f t="shared" si="2"/>
        <v>2.1707919370585194E-2</v>
      </c>
      <c r="I54" s="16">
        <f t="shared" si="1"/>
        <v>0.81203698386263135</v>
      </c>
    </row>
    <row r="55" spans="1:9" x14ac:dyDescent="0.35">
      <c r="A55" s="3" t="s">
        <v>28</v>
      </c>
      <c r="B55" s="17">
        <v>20</v>
      </c>
      <c r="C55" s="17">
        <v>50</v>
      </c>
      <c r="D55" s="17">
        <v>50</v>
      </c>
      <c r="E55" s="17">
        <v>60</v>
      </c>
      <c r="F55" s="17">
        <f t="shared" si="0"/>
        <v>180</v>
      </c>
      <c r="G55" s="17">
        <f t="shared" si="3"/>
        <v>7250</v>
      </c>
      <c r="H55" s="16">
        <f t="shared" si="2"/>
        <v>2.0674208924366853E-2</v>
      </c>
      <c r="I55" s="16">
        <f t="shared" si="1"/>
        <v>0.83271119278699823</v>
      </c>
    </row>
    <row r="56" spans="1:9" x14ac:dyDescent="0.35">
      <c r="A56" s="3" t="s">
        <v>35</v>
      </c>
      <c r="B56" s="17">
        <v>30</v>
      </c>
      <c r="C56" s="17">
        <v>60</v>
      </c>
      <c r="D56" s="17">
        <v>60</v>
      </c>
      <c r="E56" s="17">
        <v>30</v>
      </c>
      <c r="F56" s="17">
        <f t="shared" si="0"/>
        <v>180</v>
      </c>
      <c r="G56" s="17">
        <f t="shared" si="3"/>
        <v>7430</v>
      </c>
      <c r="H56" s="16">
        <f t="shared" si="2"/>
        <v>2.0674208924366853E-2</v>
      </c>
      <c r="I56" s="16">
        <f t="shared" si="1"/>
        <v>0.85338540171136512</v>
      </c>
    </row>
    <row r="57" spans="1:9" x14ac:dyDescent="0.35">
      <c r="A57" s="3" t="s">
        <v>27</v>
      </c>
      <c r="B57" s="17">
        <v>10</v>
      </c>
      <c r="C57" s="17">
        <v>20</v>
      </c>
      <c r="D57" s="17">
        <v>80</v>
      </c>
      <c r="E57" s="17">
        <v>50</v>
      </c>
      <c r="F57" s="17">
        <f t="shared" si="0"/>
        <v>160</v>
      </c>
      <c r="G57" s="17">
        <f t="shared" si="3"/>
        <v>7590</v>
      </c>
      <c r="H57" s="16">
        <f t="shared" si="2"/>
        <v>1.8377074599437201E-2</v>
      </c>
      <c r="I57" s="16">
        <f t="shared" si="1"/>
        <v>0.87176247631080228</v>
      </c>
    </row>
    <row r="58" spans="1:9" x14ac:dyDescent="0.35">
      <c r="A58" s="3" t="s">
        <v>18</v>
      </c>
      <c r="B58" s="17">
        <v>48</v>
      </c>
      <c r="C58" s="17">
        <v>35</v>
      </c>
      <c r="D58" s="17">
        <v>28.5</v>
      </c>
      <c r="E58" s="17">
        <v>34</v>
      </c>
      <c r="F58" s="17">
        <f t="shared" si="0"/>
        <v>145.5</v>
      </c>
      <c r="G58" s="17">
        <f t="shared" si="3"/>
        <v>7735.5</v>
      </c>
      <c r="H58" s="16">
        <f t="shared" si="2"/>
        <v>1.6711652213863205E-2</v>
      </c>
      <c r="I58" s="16">
        <f t="shared" si="1"/>
        <v>0.88847412852466545</v>
      </c>
    </row>
    <row r="59" spans="1:9" x14ac:dyDescent="0.35">
      <c r="A59" s="3" t="s">
        <v>34</v>
      </c>
      <c r="B59" s="17">
        <v>39</v>
      </c>
      <c r="C59" s="17">
        <v>30</v>
      </c>
      <c r="D59" s="17">
        <v>32</v>
      </c>
      <c r="E59" s="17">
        <v>30</v>
      </c>
      <c r="F59" s="17">
        <f t="shared" si="0"/>
        <v>131</v>
      </c>
      <c r="G59" s="17">
        <f t="shared" si="3"/>
        <v>7866.5</v>
      </c>
      <c r="H59" s="16">
        <f t="shared" si="2"/>
        <v>1.5046229828289209E-2</v>
      </c>
      <c r="I59" s="16">
        <f t="shared" si="1"/>
        <v>0.90352035835295474</v>
      </c>
    </row>
    <row r="60" spans="1:9" x14ac:dyDescent="0.35">
      <c r="A60" s="3" t="s">
        <v>20</v>
      </c>
      <c r="B60" s="17">
        <v>30</v>
      </c>
      <c r="C60" s="17">
        <v>60</v>
      </c>
      <c r="D60" s="17">
        <v>25</v>
      </c>
      <c r="E60" s="17">
        <v>0</v>
      </c>
      <c r="F60" s="17">
        <f t="shared" si="0"/>
        <v>115</v>
      </c>
      <c r="G60" s="17">
        <f t="shared" si="3"/>
        <v>7981.5</v>
      </c>
      <c r="H60" s="16">
        <f t="shared" si="2"/>
        <v>1.320852236834549E-2</v>
      </c>
      <c r="I60" s="16">
        <f t="shared" si="1"/>
        <v>0.91672888072130021</v>
      </c>
    </row>
    <row r="61" spans="1:9" x14ac:dyDescent="0.35">
      <c r="A61" s="3" t="s">
        <v>19</v>
      </c>
      <c r="B61" s="17">
        <v>20</v>
      </c>
      <c r="C61" s="17">
        <v>40</v>
      </c>
      <c r="D61" s="17">
        <v>20</v>
      </c>
      <c r="E61" s="17">
        <v>30</v>
      </c>
      <c r="F61" s="17">
        <f t="shared" si="0"/>
        <v>110</v>
      </c>
      <c r="G61" s="17">
        <f t="shared" si="3"/>
        <v>8091.5</v>
      </c>
      <c r="H61" s="16">
        <f t="shared" si="2"/>
        <v>1.2634238787113077E-2</v>
      </c>
      <c r="I61" s="16">
        <f t="shared" si="1"/>
        <v>0.92936311950841322</v>
      </c>
    </row>
    <row r="62" spans="1:9" x14ac:dyDescent="0.35">
      <c r="A62" s="3" t="s">
        <v>33</v>
      </c>
      <c r="B62" s="17">
        <v>6</v>
      </c>
      <c r="C62" s="17">
        <v>8</v>
      </c>
      <c r="D62" s="17">
        <v>45</v>
      </c>
      <c r="E62" s="17">
        <v>42</v>
      </c>
      <c r="F62" s="17">
        <f t="shared" si="0"/>
        <v>101</v>
      </c>
      <c r="G62" s="17">
        <f t="shared" si="3"/>
        <v>8192.5</v>
      </c>
      <c r="H62" s="16">
        <f t="shared" si="2"/>
        <v>1.1600528340894733E-2</v>
      </c>
      <c r="I62" s="16">
        <f t="shared" si="1"/>
        <v>0.94096364784930797</v>
      </c>
    </row>
    <row r="63" spans="1:9" x14ac:dyDescent="0.35">
      <c r="A63" s="3" t="s">
        <v>31</v>
      </c>
      <c r="B63" s="17">
        <v>0</v>
      </c>
      <c r="C63" s="17">
        <v>0</v>
      </c>
      <c r="D63" s="17">
        <v>95</v>
      </c>
      <c r="E63" s="17">
        <v>0</v>
      </c>
      <c r="F63" s="17">
        <f t="shared" si="0"/>
        <v>95</v>
      </c>
      <c r="G63" s="17">
        <f t="shared" si="3"/>
        <v>8287.5</v>
      </c>
      <c r="H63" s="16">
        <f t="shared" si="2"/>
        <v>1.0911388043415838E-2</v>
      </c>
      <c r="I63" s="16">
        <f t="shared" si="1"/>
        <v>0.95187503589272382</v>
      </c>
    </row>
    <row r="64" spans="1:9" x14ac:dyDescent="0.35">
      <c r="A64" s="3" t="s">
        <v>32</v>
      </c>
      <c r="B64" s="17">
        <v>30</v>
      </c>
      <c r="C64" s="17">
        <v>0</v>
      </c>
      <c r="D64" s="17">
        <v>0</v>
      </c>
      <c r="E64" s="17">
        <v>60</v>
      </c>
      <c r="F64" s="17">
        <f t="shared" si="0"/>
        <v>90</v>
      </c>
      <c r="G64" s="17">
        <f t="shared" si="3"/>
        <v>8377.5</v>
      </c>
      <c r="H64" s="16">
        <f t="shared" si="2"/>
        <v>1.0337104462183427E-2</v>
      </c>
      <c r="I64" s="16">
        <f t="shared" si="1"/>
        <v>0.96221214035490721</v>
      </c>
    </row>
    <row r="65" spans="1:9" x14ac:dyDescent="0.35">
      <c r="A65" s="3" t="s">
        <v>26</v>
      </c>
      <c r="B65" s="17">
        <v>0</v>
      </c>
      <c r="C65" s="17">
        <v>20</v>
      </c>
      <c r="D65" s="17">
        <v>60</v>
      </c>
      <c r="E65" s="17">
        <v>0</v>
      </c>
      <c r="F65" s="17">
        <f t="shared" si="0"/>
        <v>80</v>
      </c>
      <c r="G65" s="17">
        <f t="shared" si="3"/>
        <v>8457.5</v>
      </c>
      <c r="H65" s="16">
        <f t="shared" si="2"/>
        <v>9.1885372997186007E-3</v>
      </c>
      <c r="I65" s="16">
        <f t="shared" si="1"/>
        <v>0.9714006776546259</v>
      </c>
    </row>
    <row r="66" spans="1:9" x14ac:dyDescent="0.35">
      <c r="A66" s="3" t="s">
        <v>29</v>
      </c>
      <c r="B66" s="17">
        <v>0</v>
      </c>
      <c r="C66" s="17">
        <v>10</v>
      </c>
      <c r="D66" s="17">
        <v>20</v>
      </c>
      <c r="E66" s="17">
        <v>40</v>
      </c>
      <c r="F66" s="17">
        <f t="shared" si="0"/>
        <v>70</v>
      </c>
      <c r="G66" s="17">
        <f t="shared" si="3"/>
        <v>8527.5</v>
      </c>
      <c r="H66" s="16">
        <f t="shared" si="2"/>
        <v>8.0399701372537765E-3</v>
      </c>
      <c r="I66" s="16">
        <f t="shared" si="1"/>
        <v>0.97944064779187967</v>
      </c>
    </row>
    <row r="67" spans="1:9" x14ac:dyDescent="0.35">
      <c r="A67" s="3" t="s">
        <v>36</v>
      </c>
      <c r="B67" s="17">
        <v>17</v>
      </c>
      <c r="C67" s="17">
        <v>20</v>
      </c>
      <c r="D67" s="17">
        <v>15</v>
      </c>
      <c r="E67" s="17">
        <v>18</v>
      </c>
      <c r="F67" s="17">
        <f t="shared" si="0"/>
        <v>70</v>
      </c>
      <c r="G67" s="17">
        <f t="shared" si="3"/>
        <v>8597.5</v>
      </c>
      <c r="H67" s="16">
        <f t="shared" si="2"/>
        <v>8.0399701372537765E-3</v>
      </c>
      <c r="I67" s="16">
        <f t="shared" si="1"/>
        <v>0.98748061792913344</v>
      </c>
    </row>
    <row r="68" spans="1:9" x14ac:dyDescent="0.35">
      <c r="A68" s="3" t="s">
        <v>38</v>
      </c>
      <c r="B68" s="17">
        <v>10</v>
      </c>
      <c r="C68" s="17">
        <v>12</v>
      </c>
      <c r="D68" s="17">
        <v>12</v>
      </c>
      <c r="E68" s="17">
        <v>12</v>
      </c>
      <c r="F68" s="17">
        <f t="shared" si="0"/>
        <v>46</v>
      </c>
      <c r="G68" s="17">
        <f t="shared" si="3"/>
        <v>8643.5</v>
      </c>
      <c r="H68" s="16">
        <f t="shared" si="2"/>
        <v>5.2834089473381956E-3</v>
      </c>
      <c r="I68" s="16">
        <f t="shared" si="1"/>
        <v>0.99276402687647158</v>
      </c>
    </row>
    <row r="69" spans="1:9" x14ac:dyDescent="0.35">
      <c r="A69" s="3" t="s">
        <v>30</v>
      </c>
      <c r="B69" s="17">
        <v>0</v>
      </c>
      <c r="C69" s="17">
        <v>0</v>
      </c>
      <c r="D69" s="17">
        <v>40</v>
      </c>
      <c r="E69" s="17">
        <v>0</v>
      </c>
      <c r="F69" s="17">
        <f t="shared" si="0"/>
        <v>40</v>
      </c>
      <c r="G69" s="17">
        <f t="shared" si="3"/>
        <v>8683.5</v>
      </c>
      <c r="H69" s="16">
        <f t="shared" si="2"/>
        <v>4.5942686498593004E-3</v>
      </c>
      <c r="I69" s="16">
        <f t="shared" si="1"/>
        <v>0.99735829552633093</v>
      </c>
    </row>
    <row r="70" spans="1:9" x14ac:dyDescent="0.35">
      <c r="A70" s="3" t="s">
        <v>39</v>
      </c>
      <c r="B70" s="17">
        <v>0</v>
      </c>
      <c r="C70" s="17">
        <v>0</v>
      </c>
      <c r="D70" s="17">
        <v>13</v>
      </c>
      <c r="E70" s="17">
        <v>0</v>
      </c>
      <c r="F70" s="17">
        <f t="shared" si="0"/>
        <v>13</v>
      </c>
      <c r="G70" s="17">
        <f t="shared" si="3"/>
        <v>8696.5</v>
      </c>
      <c r="H70" s="16">
        <f t="shared" si="2"/>
        <v>1.4931373112042727E-3</v>
      </c>
      <c r="I70" s="16">
        <f t="shared" si="1"/>
        <v>0.99885143283753519</v>
      </c>
    </row>
    <row r="71" spans="1:9" x14ac:dyDescent="0.35">
      <c r="A71" s="3" t="s">
        <v>21</v>
      </c>
      <c r="B71" s="17">
        <v>0</v>
      </c>
      <c r="C71" s="17">
        <v>0</v>
      </c>
      <c r="D71" s="17">
        <v>0</v>
      </c>
      <c r="E71" s="17">
        <v>10</v>
      </c>
      <c r="F71" s="17">
        <f t="shared" si="0"/>
        <v>10</v>
      </c>
      <c r="G71" s="17">
        <f t="shared" si="3"/>
        <v>8706.5</v>
      </c>
      <c r="H71" s="16">
        <f t="shared" si="2"/>
        <v>1.1485671624648251E-3</v>
      </c>
      <c r="I71" s="16">
        <f t="shared" si="1"/>
        <v>1</v>
      </c>
    </row>
    <row r="72" spans="1:9" x14ac:dyDescent="0.35">
      <c r="A72" s="3" t="s">
        <v>40</v>
      </c>
      <c r="B72" s="17">
        <v>0</v>
      </c>
      <c r="C72" s="17">
        <v>0</v>
      </c>
      <c r="D72" s="17">
        <v>0</v>
      </c>
      <c r="E72" s="17">
        <v>0</v>
      </c>
      <c r="F72" s="17">
        <f t="shared" si="0"/>
        <v>0</v>
      </c>
      <c r="G72" s="17">
        <f t="shared" si="3"/>
        <v>8706.5</v>
      </c>
      <c r="H72" s="16">
        <f t="shared" si="2"/>
        <v>0</v>
      </c>
      <c r="I72" s="16">
        <f t="shared" si="1"/>
        <v>1</v>
      </c>
    </row>
  </sheetData>
  <sortState xmlns:xlrd2="http://schemas.microsoft.com/office/spreadsheetml/2017/richdata2" ref="A42:I72">
    <sortCondition descending="1" ref="F42:F72"/>
  </sortState>
  <dataConsolidate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C034-A9A5-46D5-8322-F8770680E199}">
  <dimension ref="A3:F73"/>
  <sheetViews>
    <sheetView zoomScale="85" zoomScaleNormal="85" workbookViewId="0">
      <selection activeCell="A26" sqref="A26"/>
    </sheetView>
  </sheetViews>
  <sheetFormatPr defaultRowHeight="14.5" x14ac:dyDescent="0.35"/>
  <cols>
    <col min="1" max="1" width="19.6328125" bestFit="1" customWidth="1"/>
    <col min="2" max="2" width="15.81640625" bestFit="1" customWidth="1"/>
    <col min="3" max="5" width="9.1796875" bestFit="1" customWidth="1"/>
    <col min="6" max="6" width="10.81640625" bestFit="1" customWidth="1"/>
  </cols>
  <sheetData>
    <row r="3" spans="1:6" x14ac:dyDescent="0.35">
      <c r="A3" s="4" t="s">
        <v>71</v>
      </c>
      <c r="B3" s="4" t="s">
        <v>46</v>
      </c>
    </row>
    <row r="4" spans="1:6" x14ac:dyDescent="0.35">
      <c r="A4" s="4" t="s">
        <v>43</v>
      </c>
      <c r="B4">
        <v>1</v>
      </c>
      <c r="C4">
        <v>2</v>
      </c>
      <c r="D4">
        <v>3</v>
      </c>
      <c r="E4">
        <v>4</v>
      </c>
      <c r="F4" t="s">
        <v>44</v>
      </c>
    </row>
    <row r="5" spans="1:6" x14ac:dyDescent="0.35">
      <c r="A5" s="5" t="s">
        <v>40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6" spans="1:6" x14ac:dyDescent="0.35">
      <c r="A6" s="5" t="s">
        <v>22</v>
      </c>
      <c r="B6" s="13">
        <v>17</v>
      </c>
      <c r="C6" s="13">
        <v>18</v>
      </c>
      <c r="D6" s="13">
        <v>15</v>
      </c>
      <c r="E6" s="13">
        <v>16</v>
      </c>
      <c r="F6" s="13">
        <v>66</v>
      </c>
    </row>
    <row r="7" spans="1:6" x14ac:dyDescent="0.35">
      <c r="A7" s="5" t="s">
        <v>14</v>
      </c>
      <c r="B7" s="13">
        <v>16.799999999999997</v>
      </c>
      <c r="C7" s="13">
        <v>21</v>
      </c>
      <c r="D7" s="13">
        <v>14</v>
      </c>
      <c r="E7" s="13">
        <v>19.600000000000001</v>
      </c>
      <c r="F7" s="13">
        <v>71.400000000000006</v>
      </c>
    </row>
    <row r="8" spans="1:6" x14ac:dyDescent="0.35">
      <c r="A8" s="5" t="s">
        <v>39</v>
      </c>
      <c r="B8" s="13">
        <v>0</v>
      </c>
      <c r="C8" s="13">
        <v>0</v>
      </c>
      <c r="D8" s="13">
        <v>3</v>
      </c>
      <c r="E8" s="13">
        <v>0</v>
      </c>
      <c r="F8" s="13">
        <v>3</v>
      </c>
    </row>
    <row r="9" spans="1:6" x14ac:dyDescent="0.35">
      <c r="A9" s="5" t="s">
        <v>11</v>
      </c>
      <c r="B9" s="13">
        <v>9.6749999999999972</v>
      </c>
      <c r="C9" s="13">
        <v>11.25</v>
      </c>
      <c r="D9" s="13">
        <v>6.4500000000000028</v>
      </c>
      <c r="E9" s="13">
        <v>9.375</v>
      </c>
      <c r="F9" s="13">
        <v>36.75</v>
      </c>
    </row>
    <row r="10" spans="1:6" x14ac:dyDescent="0.35">
      <c r="A10" s="5" t="s">
        <v>12</v>
      </c>
      <c r="B10" s="13">
        <v>45</v>
      </c>
      <c r="C10" s="13">
        <v>60</v>
      </c>
      <c r="D10" s="13">
        <v>33</v>
      </c>
      <c r="E10" s="13">
        <v>42</v>
      </c>
      <c r="F10" s="13">
        <v>180</v>
      </c>
    </row>
    <row r="11" spans="1:6" x14ac:dyDescent="0.35">
      <c r="A11" s="5" t="s">
        <v>13</v>
      </c>
      <c r="B11" s="13">
        <v>19.5</v>
      </c>
      <c r="C11" s="13">
        <v>22.5</v>
      </c>
      <c r="D11" s="13">
        <v>14.5</v>
      </c>
      <c r="E11" s="13">
        <v>15</v>
      </c>
      <c r="F11" s="13">
        <v>71.5</v>
      </c>
    </row>
    <row r="12" spans="1:6" x14ac:dyDescent="0.35">
      <c r="A12" s="5" t="s">
        <v>17</v>
      </c>
      <c r="B12" s="13">
        <v>9.5999999999999943</v>
      </c>
      <c r="C12" s="13">
        <v>8</v>
      </c>
      <c r="D12" s="13">
        <v>12.799999999999997</v>
      </c>
      <c r="E12" s="13">
        <v>12.799999999999997</v>
      </c>
      <c r="F12" s="13">
        <v>43.199999999999989</v>
      </c>
    </row>
    <row r="13" spans="1:6" x14ac:dyDescent="0.35">
      <c r="A13" s="5" t="s">
        <v>21</v>
      </c>
      <c r="B13" s="13">
        <v>0</v>
      </c>
      <c r="C13" s="13">
        <v>0</v>
      </c>
      <c r="D13" s="13">
        <v>0</v>
      </c>
      <c r="E13" s="13">
        <v>1.5</v>
      </c>
      <c r="F13" s="13">
        <v>1.5</v>
      </c>
    </row>
    <row r="14" spans="1:6" x14ac:dyDescent="0.35">
      <c r="A14" s="5" t="s">
        <v>27</v>
      </c>
      <c r="B14" s="13">
        <v>2</v>
      </c>
      <c r="C14" s="13">
        <v>4</v>
      </c>
      <c r="D14" s="13">
        <v>16</v>
      </c>
      <c r="E14" s="13">
        <v>10</v>
      </c>
      <c r="F14" s="13">
        <v>32</v>
      </c>
    </row>
    <row r="15" spans="1:6" x14ac:dyDescent="0.35">
      <c r="A15" s="5" t="s">
        <v>35</v>
      </c>
      <c r="B15" s="13">
        <v>3</v>
      </c>
      <c r="C15" s="13">
        <v>6</v>
      </c>
      <c r="D15" s="13">
        <v>6</v>
      </c>
      <c r="E15" s="13">
        <v>3</v>
      </c>
      <c r="F15" s="13">
        <v>18</v>
      </c>
    </row>
    <row r="16" spans="1:6" x14ac:dyDescent="0.35">
      <c r="A16" s="5" t="s">
        <v>32</v>
      </c>
      <c r="B16" s="13">
        <v>10</v>
      </c>
      <c r="C16" s="13">
        <v>0</v>
      </c>
      <c r="D16" s="13">
        <v>0</v>
      </c>
      <c r="E16" s="13">
        <v>20</v>
      </c>
      <c r="F16" s="13">
        <v>30</v>
      </c>
    </row>
    <row r="17" spans="1:6" x14ac:dyDescent="0.35">
      <c r="A17" s="5" t="s">
        <v>36</v>
      </c>
      <c r="B17" s="13">
        <v>0.85000000000000142</v>
      </c>
      <c r="C17" s="13">
        <v>1</v>
      </c>
      <c r="D17" s="13">
        <v>0.75</v>
      </c>
      <c r="E17" s="13">
        <v>0.90000000000000213</v>
      </c>
      <c r="F17" s="13">
        <v>3.5000000000000036</v>
      </c>
    </row>
    <row r="18" spans="1:6" x14ac:dyDescent="0.35">
      <c r="A18" s="5" t="s">
        <v>33</v>
      </c>
      <c r="B18" s="13">
        <v>0.44999999999999929</v>
      </c>
      <c r="C18" s="13">
        <v>0.59999999999999964</v>
      </c>
      <c r="D18" s="13">
        <v>3.375</v>
      </c>
      <c r="E18" s="13">
        <v>3.1499999999999986</v>
      </c>
      <c r="F18" s="13">
        <v>7.5749999999999975</v>
      </c>
    </row>
    <row r="19" spans="1:6" x14ac:dyDescent="0.35">
      <c r="A19" s="5" t="s">
        <v>18</v>
      </c>
      <c r="B19" s="13">
        <v>-5.7600000000000051</v>
      </c>
      <c r="C19" s="13">
        <v>-4.2000000000000028</v>
      </c>
      <c r="D19" s="13">
        <v>-3.4200000000000017</v>
      </c>
      <c r="E19" s="13">
        <v>-4.0800000000000054</v>
      </c>
      <c r="F19" s="13">
        <v>-17.460000000000015</v>
      </c>
    </row>
    <row r="20" spans="1:6" x14ac:dyDescent="0.35">
      <c r="A20" s="5" t="s">
        <v>38</v>
      </c>
      <c r="B20" s="13">
        <v>1.5999999999999996</v>
      </c>
      <c r="C20" s="13">
        <v>1.92</v>
      </c>
      <c r="D20" s="13">
        <v>1.92</v>
      </c>
      <c r="E20" s="13">
        <v>1.92</v>
      </c>
      <c r="F20" s="13">
        <v>7.3599999999999994</v>
      </c>
    </row>
    <row r="21" spans="1:6" x14ac:dyDescent="0.35">
      <c r="A21" s="5" t="s">
        <v>37</v>
      </c>
      <c r="B21" s="13">
        <v>4</v>
      </c>
      <c r="C21" s="13">
        <v>5</v>
      </c>
      <c r="D21" s="13">
        <v>6</v>
      </c>
      <c r="E21" s="13">
        <v>4</v>
      </c>
      <c r="F21" s="13">
        <v>19</v>
      </c>
    </row>
    <row r="22" spans="1:6" x14ac:dyDescent="0.35">
      <c r="A22" s="5" t="s">
        <v>23</v>
      </c>
      <c r="B22" s="13">
        <v>16.200000000000003</v>
      </c>
      <c r="C22" s="13">
        <v>67.5</v>
      </c>
      <c r="D22" s="13">
        <v>45.900000000000006</v>
      </c>
      <c r="E22" s="13">
        <v>21.6</v>
      </c>
      <c r="F22" s="13">
        <v>151.20000000000002</v>
      </c>
    </row>
    <row r="23" spans="1:6" x14ac:dyDescent="0.35">
      <c r="A23" s="5" t="s">
        <v>24</v>
      </c>
      <c r="B23" s="13">
        <v>8</v>
      </c>
      <c r="C23" s="13">
        <v>28</v>
      </c>
      <c r="D23" s="13">
        <v>84</v>
      </c>
      <c r="E23" s="13">
        <v>0</v>
      </c>
      <c r="F23" s="13">
        <v>120</v>
      </c>
    </row>
    <row r="24" spans="1:6" x14ac:dyDescent="0.35">
      <c r="A24" s="5" t="s">
        <v>25</v>
      </c>
      <c r="B24" s="13">
        <v>10</v>
      </c>
      <c r="C24" s="13">
        <v>0</v>
      </c>
      <c r="D24" s="13">
        <v>50</v>
      </c>
      <c r="E24" s="13">
        <v>25</v>
      </c>
      <c r="F24" s="13">
        <v>85</v>
      </c>
    </row>
    <row r="25" spans="1:6" x14ac:dyDescent="0.35">
      <c r="A25" s="5" t="s">
        <v>10</v>
      </c>
      <c r="B25" s="13">
        <v>18</v>
      </c>
      <c r="C25" s="13">
        <v>18</v>
      </c>
      <c r="D25" s="13">
        <v>65</v>
      </c>
      <c r="E25" s="13">
        <v>40</v>
      </c>
      <c r="F25" s="13">
        <v>141</v>
      </c>
    </row>
    <row r="26" spans="1:6" x14ac:dyDescent="0.35">
      <c r="A26" s="5" t="s">
        <v>16</v>
      </c>
      <c r="B26" s="13">
        <v>7.5</v>
      </c>
      <c r="C26" s="13">
        <v>10.5</v>
      </c>
      <c r="D26" s="13">
        <v>37.5</v>
      </c>
      <c r="E26" s="13">
        <v>31.5</v>
      </c>
      <c r="F26" s="13">
        <v>87</v>
      </c>
    </row>
    <row r="27" spans="1:6" x14ac:dyDescent="0.35">
      <c r="A27" s="5" t="s">
        <v>15</v>
      </c>
      <c r="B27" s="13">
        <v>83.5</v>
      </c>
      <c r="C27" s="13">
        <v>63</v>
      </c>
      <c r="D27" s="13">
        <v>83.5</v>
      </c>
      <c r="E27" s="13">
        <v>69</v>
      </c>
      <c r="F27" s="13">
        <v>299</v>
      </c>
    </row>
    <row r="28" spans="1:6" x14ac:dyDescent="0.35">
      <c r="A28" s="5" t="s">
        <v>28</v>
      </c>
      <c r="B28" s="13">
        <v>4</v>
      </c>
      <c r="C28" s="13">
        <v>10</v>
      </c>
      <c r="D28" s="13">
        <v>10</v>
      </c>
      <c r="E28" s="13">
        <v>12</v>
      </c>
      <c r="F28" s="13">
        <v>36</v>
      </c>
    </row>
    <row r="29" spans="1:6" x14ac:dyDescent="0.35">
      <c r="A29" s="5" t="s">
        <v>26</v>
      </c>
      <c r="B29" s="13">
        <v>0</v>
      </c>
      <c r="C29" s="13">
        <v>2</v>
      </c>
      <c r="D29" s="13">
        <v>6</v>
      </c>
      <c r="E29" s="13">
        <v>0</v>
      </c>
      <c r="F29" s="13">
        <v>8</v>
      </c>
    </row>
    <row r="30" spans="1:6" x14ac:dyDescent="0.35">
      <c r="A30" s="5" t="s">
        <v>34</v>
      </c>
      <c r="B30" s="13">
        <v>3.8999999999999986</v>
      </c>
      <c r="C30" s="13">
        <v>3</v>
      </c>
      <c r="D30" s="13">
        <v>3.1999999999999993</v>
      </c>
      <c r="E30" s="13">
        <v>3</v>
      </c>
      <c r="F30" s="13">
        <v>13.099999999999998</v>
      </c>
    </row>
    <row r="31" spans="1:6" x14ac:dyDescent="0.35">
      <c r="A31" s="5" t="s">
        <v>20</v>
      </c>
      <c r="B31" s="13">
        <v>7</v>
      </c>
      <c r="C31" s="13">
        <v>14</v>
      </c>
      <c r="D31" s="13">
        <v>2</v>
      </c>
      <c r="E31" s="13">
        <v>0</v>
      </c>
      <c r="F31" s="13">
        <v>23</v>
      </c>
    </row>
    <row r="32" spans="1:6" x14ac:dyDescent="0.35">
      <c r="A32" s="5" t="s">
        <v>19</v>
      </c>
      <c r="B32" s="13">
        <v>4</v>
      </c>
      <c r="C32" s="13">
        <v>8</v>
      </c>
      <c r="D32" s="13">
        <v>4</v>
      </c>
      <c r="E32" s="13">
        <v>6</v>
      </c>
      <c r="F32" s="13">
        <v>22</v>
      </c>
    </row>
    <row r="33" spans="1:6" x14ac:dyDescent="0.35">
      <c r="A33" s="5" t="s">
        <v>29</v>
      </c>
      <c r="B33" s="13">
        <v>0</v>
      </c>
      <c r="C33" s="13">
        <v>1</v>
      </c>
      <c r="D33" s="13">
        <v>2</v>
      </c>
      <c r="E33" s="13">
        <v>4</v>
      </c>
      <c r="F33" s="13">
        <v>7</v>
      </c>
    </row>
    <row r="34" spans="1:6" x14ac:dyDescent="0.35">
      <c r="A34" s="5" t="s">
        <v>30</v>
      </c>
      <c r="B34" s="13">
        <v>0</v>
      </c>
      <c r="C34" s="13">
        <v>0</v>
      </c>
      <c r="D34" s="13">
        <v>4</v>
      </c>
      <c r="E34" s="13">
        <v>0</v>
      </c>
      <c r="F34" s="13">
        <v>4</v>
      </c>
    </row>
    <row r="35" spans="1:6" x14ac:dyDescent="0.35">
      <c r="A35" s="5" t="s">
        <v>31</v>
      </c>
      <c r="B35" s="13">
        <v>0</v>
      </c>
      <c r="C35" s="13">
        <v>0</v>
      </c>
      <c r="D35" s="13">
        <v>2</v>
      </c>
      <c r="E35" s="13">
        <v>0</v>
      </c>
      <c r="F35" s="13">
        <v>2</v>
      </c>
    </row>
    <row r="36" spans="1:6" x14ac:dyDescent="0.35">
      <c r="A36" s="5" t="s">
        <v>44</v>
      </c>
      <c r="B36" s="13">
        <v>295.81499999999994</v>
      </c>
      <c r="C36" s="13">
        <v>380.06999999999994</v>
      </c>
      <c r="D36" s="13">
        <v>528.47500000000002</v>
      </c>
      <c r="E36" s="13">
        <v>367.26499999999999</v>
      </c>
      <c r="F36" s="13">
        <v>1571.625</v>
      </c>
    </row>
    <row r="41" spans="1:6" x14ac:dyDescent="0.35">
      <c r="A41" t="s">
        <v>68</v>
      </c>
      <c r="B41" t="s">
        <v>70</v>
      </c>
      <c r="C41" t="s">
        <v>72</v>
      </c>
      <c r="D41" t="s">
        <v>73</v>
      </c>
      <c r="E41" t="s">
        <v>69</v>
      </c>
    </row>
    <row r="42" spans="1:6" x14ac:dyDescent="0.35">
      <c r="A42" t="s">
        <v>22</v>
      </c>
      <c r="B42" s="6">
        <v>321</v>
      </c>
      <c r="C42" s="10">
        <f>B42/$B$73</f>
        <v>0.17573393553685074</v>
      </c>
      <c r="D42" s="12">
        <f>C42</f>
        <v>0.17573393553685074</v>
      </c>
      <c r="E42">
        <f>B42</f>
        <v>321</v>
      </c>
    </row>
    <row r="43" spans="1:6" x14ac:dyDescent="0.35">
      <c r="A43" t="s">
        <v>15</v>
      </c>
      <c r="B43" s="6">
        <v>299</v>
      </c>
      <c r="C43" s="10">
        <f t="shared" ref="C43:C72" si="0">B43/$B$73</f>
        <v>0.16368986518853076</v>
      </c>
      <c r="D43" s="12">
        <f>D42+C43</f>
        <v>0.33942380072538147</v>
      </c>
      <c r="E43">
        <f>E42+B43</f>
        <v>620</v>
      </c>
    </row>
    <row r="44" spans="1:6" x14ac:dyDescent="0.35">
      <c r="A44" t="s">
        <v>12</v>
      </c>
      <c r="B44" s="6">
        <v>180</v>
      </c>
      <c r="C44" s="10">
        <f t="shared" si="0"/>
        <v>9.8542393758981731E-2</v>
      </c>
      <c r="D44" s="12">
        <f t="shared" ref="D44:D72" si="1">D43+C44</f>
        <v>0.43796619448436319</v>
      </c>
      <c r="E44">
        <f t="shared" ref="E44:E72" si="2">E43+B44</f>
        <v>800</v>
      </c>
    </row>
    <row r="45" spans="1:6" x14ac:dyDescent="0.35">
      <c r="A45" t="s">
        <v>23</v>
      </c>
      <c r="B45" s="6">
        <v>151.20000000000002</v>
      </c>
      <c r="C45" s="10">
        <f t="shared" si="0"/>
        <v>8.2775610757544665E-2</v>
      </c>
      <c r="D45" s="12">
        <f t="shared" si="1"/>
        <v>0.52074180524190783</v>
      </c>
      <c r="E45">
        <f t="shared" si="2"/>
        <v>951.2</v>
      </c>
    </row>
    <row r="46" spans="1:6" x14ac:dyDescent="0.35">
      <c r="A46" t="s">
        <v>10</v>
      </c>
      <c r="B46" s="6">
        <v>141</v>
      </c>
      <c r="C46" s="10">
        <f t="shared" si="0"/>
        <v>7.7191541777869022E-2</v>
      </c>
      <c r="D46" s="12">
        <f t="shared" si="1"/>
        <v>0.59793334701977685</v>
      </c>
      <c r="E46">
        <f t="shared" si="2"/>
        <v>1092.2</v>
      </c>
    </row>
    <row r="47" spans="1:6" x14ac:dyDescent="0.35">
      <c r="A47" t="s">
        <v>24</v>
      </c>
      <c r="B47" s="6">
        <v>120</v>
      </c>
      <c r="C47" s="10">
        <f t="shared" si="0"/>
        <v>6.5694929172654487E-2</v>
      </c>
      <c r="D47" s="12">
        <f t="shared" si="1"/>
        <v>0.66362827619243137</v>
      </c>
      <c r="E47">
        <f t="shared" si="2"/>
        <v>1212.2</v>
      </c>
    </row>
    <row r="48" spans="1:6" x14ac:dyDescent="0.35">
      <c r="A48" t="s">
        <v>16</v>
      </c>
      <c r="B48" s="6">
        <v>87</v>
      </c>
      <c r="C48" s="10">
        <f t="shared" si="0"/>
        <v>4.7628823650174505E-2</v>
      </c>
      <c r="D48" s="12">
        <f t="shared" si="1"/>
        <v>0.71125709984260588</v>
      </c>
      <c r="E48">
        <f t="shared" si="2"/>
        <v>1299.2</v>
      </c>
    </row>
    <row r="49" spans="1:5" x14ac:dyDescent="0.35">
      <c r="A49" t="s">
        <v>25</v>
      </c>
      <c r="B49" s="6">
        <v>85</v>
      </c>
      <c r="C49" s="10">
        <f t="shared" si="0"/>
        <v>4.6533908163963592E-2</v>
      </c>
      <c r="D49" s="12">
        <f t="shared" si="1"/>
        <v>0.75779100800656951</v>
      </c>
      <c r="E49">
        <f t="shared" si="2"/>
        <v>1384.2</v>
      </c>
    </row>
    <row r="50" spans="1:5" x14ac:dyDescent="0.35">
      <c r="A50" t="s">
        <v>13</v>
      </c>
      <c r="B50" s="6">
        <v>71.5</v>
      </c>
      <c r="C50" s="10">
        <f t="shared" si="0"/>
        <v>3.9143228632039964E-2</v>
      </c>
      <c r="D50" s="12">
        <f t="shared" si="1"/>
        <v>0.79693423663860952</v>
      </c>
      <c r="E50">
        <f t="shared" si="2"/>
        <v>1455.7</v>
      </c>
    </row>
    <row r="51" spans="1:5" x14ac:dyDescent="0.35">
      <c r="A51" t="s">
        <v>14</v>
      </c>
      <c r="B51" s="6">
        <v>71.400000000000006</v>
      </c>
      <c r="C51" s="10">
        <f t="shared" si="0"/>
        <v>3.9088482857729423E-2</v>
      </c>
      <c r="D51" s="12">
        <f t="shared" si="1"/>
        <v>0.836022719496339</v>
      </c>
      <c r="E51">
        <f t="shared" si="2"/>
        <v>1527.1000000000001</v>
      </c>
    </row>
    <row r="52" spans="1:5" x14ac:dyDescent="0.35">
      <c r="A52" t="s">
        <v>17</v>
      </c>
      <c r="B52" s="6">
        <v>43.199999999999989</v>
      </c>
      <c r="C52" s="10">
        <f t="shared" si="0"/>
        <v>2.3650174502155608E-2</v>
      </c>
      <c r="D52" s="12">
        <f t="shared" si="1"/>
        <v>0.85967289399849456</v>
      </c>
      <c r="E52">
        <f t="shared" si="2"/>
        <v>1570.3000000000002</v>
      </c>
    </row>
    <row r="53" spans="1:5" x14ac:dyDescent="0.35">
      <c r="A53" t="s">
        <v>11</v>
      </c>
      <c r="B53" s="6">
        <v>36.75</v>
      </c>
      <c r="C53" s="10">
        <f t="shared" si="0"/>
        <v>2.0119072059125435E-2</v>
      </c>
      <c r="D53" s="12">
        <f t="shared" si="1"/>
        <v>0.87979196605762</v>
      </c>
      <c r="E53">
        <f t="shared" si="2"/>
        <v>1607.0500000000002</v>
      </c>
    </row>
    <row r="54" spans="1:5" x14ac:dyDescent="0.35">
      <c r="A54" t="s">
        <v>28</v>
      </c>
      <c r="B54" s="6">
        <v>36</v>
      </c>
      <c r="C54" s="10">
        <f t="shared" si="0"/>
        <v>1.9708478751796345E-2</v>
      </c>
      <c r="D54" s="12">
        <f t="shared" si="1"/>
        <v>0.89950044480941638</v>
      </c>
      <c r="E54">
        <f t="shared" si="2"/>
        <v>1643.0500000000002</v>
      </c>
    </row>
    <row r="55" spans="1:5" x14ac:dyDescent="0.35">
      <c r="A55" t="s">
        <v>27</v>
      </c>
      <c r="B55" s="6">
        <v>32</v>
      </c>
      <c r="C55" s="10">
        <f t="shared" si="0"/>
        <v>1.7518647779374528E-2</v>
      </c>
      <c r="D55" s="12">
        <f t="shared" si="1"/>
        <v>0.91701909258879089</v>
      </c>
      <c r="E55">
        <f t="shared" si="2"/>
        <v>1675.0500000000002</v>
      </c>
    </row>
    <row r="56" spans="1:5" x14ac:dyDescent="0.35">
      <c r="A56" t="s">
        <v>32</v>
      </c>
      <c r="B56" s="6">
        <v>30</v>
      </c>
      <c r="C56" s="10">
        <f t="shared" si="0"/>
        <v>1.6423732293163622E-2</v>
      </c>
      <c r="D56" s="12">
        <f t="shared" si="1"/>
        <v>0.93344282488195451</v>
      </c>
      <c r="E56">
        <f t="shared" si="2"/>
        <v>1705.0500000000002</v>
      </c>
    </row>
    <row r="57" spans="1:5" x14ac:dyDescent="0.35">
      <c r="A57" t="s">
        <v>20</v>
      </c>
      <c r="B57" s="6">
        <v>23</v>
      </c>
      <c r="C57" s="10">
        <f t="shared" si="0"/>
        <v>1.2591528091425443E-2</v>
      </c>
      <c r="D57" s="12">
        <f t="shared" si="1"/>
        <v>0.94603435297338001</v>
      </c>
      <c r="E57">
        <f t="shared" si="2"/>
        <v>1728.0500000000002</v>
      </c>
    </row>
    <row r="58" spans="1:5" x14ac:dyDescent="0.35">
      <c r="A58" t="s">
        <v>19</v>
      </c>
      <c r="B58" s="6">
        <v>22</v>
      </c>
      <c r="C58" s="10">
        <f t="shared" si="0"/>
        <v>1.204407034831999E-2</v>
      </c>
      <c r="D58" s="12">
        <f t="shared" si="1"/>
        <v>0.95807842332170001</v>
      </c>
      <c r="E58">
        <f t="shared" si="2"/>
        <v>1750.0500000000002</v>
      </c>
    </row>
    <row r="59" spans="1:5" x14ac:dyDescent="0.35">
      <c r="A59" t="s">
        <v>37</v>
      </c>
      <c r="B59" s="6">
        <v>19</v>
      </c>
      <c r="C59" s="10">
        <f t="shared" si="0"/>
        <v>1.0401697119003626E-2</v>
      </c>
      <c r="D59" s="12">
        <f t="shared" si="1"/>
        <v>0.96848012044070364</v>
      </c>
      <c r="E59">
        <f t="shared" si="2"/>
        <v>1769.0500000000002</v>
      </c>
    </row>
    <row r="60" spans="1:5" x14ac:dyDescent="0.35">
      <c r="A60" t="s">
        <v>35</v>
      </c>
      <c r="B60" s="6">
        <v>18</v>
      </c>
      <c r="C60" s="10">
        <f t="shared" si="0"/>
        <v>9.8542393758981727E-3</v>
      </c>
      <c r="D60" s="12">
        <f t="shared" si="1"/>
        <v>0.97833435981660177</v>
      </c>
      <c r="E60">
        <f t="shared" si="2"/>
        <v>1787.0500000000002</v>
      </c>
    </row>
    <row r="61" spans="1:5" x14ac:dyDescent="0.35">
      <c r="A61" t="s">
        <v>34</v>
      </c>
      <c r="B61" s="6">
        <v>13.099999999999998</v>
      </c>
      <c r="C61" s="10">
        <f t="shared" si="0"/>
        <v>7.1716964346814471E-3</v>
      </c>
      <c r="D61" s="12">
        <f t="shared" si="1"/>
        <v>0.98550605625128318</v>
      </c>
      <c r="E61">
        <f t="shared" si="2"/>
        <v>1800.15</v>
      </c>
    </row>
    <row r="62" spans="1:5" x14ac:dyDescent="0.35">
      <c r="A62" t="s">
        <v>26</v>
      </c>
      <c r="B62" s="6">
        <v>8</v>
      </c>
      <c r="C62" s="10">
        <f t="shared" si="0"/>
        <v>4.3796619448436321E-3</v>
      </c>
      <c r="D62" s="12">
        <f t="shared" si="1"/>
        <v>0.98988571819612681</v>
      </c>
      <c r="E62">
        <f t="shared" si="2"/>
        <v>1808.15</v>
      </c>
    </row>
    <row r="63" spans="1:5" x14ac:dyDescent="0.35">
      <c r="A63" t="s">
        <v>33</v>
      </c>
      <c r="B63" s="6">
        <v>7.5749999999999975</v>
      </c>
      <c r="C63" s="10">
        <f t="shared" si="0"/>
        <v>4.1469924040238131E-3</v>
      </c>
      <c r="D63" s="12">
        <f t="shared" si="1"/>
        <v>0.99403271060015064</v>
      </c>
      <c r="E63">
        <f t="shared" si="2"/>
        <v>1815.7250000000001</v>
      </c>
    </row>
    <row r="64" spans="1:5" x14ac:dyDescent="0.35">
      <c r="A64" t="s">
        <v>38</v>
      </c>
      <c r="B64" s="6">
        <v>7.3599999999999994</v>
      </c>
      <c r="C64" s="10">
        <f t="shared" si="0"/>
        <v>4.0292889892561412E-3</v>
      </c>
      <c r="D64" s="12">
        <f t="shared" si="1"/>
        <v>0.99806199958940678</v>
      </c>
      <c r="E64">
        <f t="shared" si="2"/>
        <v>1823.085</v>
      </c>
    </row>
    <row r="65" spans="1:5" x14ac:dyDescent="0.35">
      <c r="A65" t="s">
        <v>29</v>
      </c>
      <c r="B65" s="6">
        <v>7</v>
      </c>
      <c r="C65" s="10">
        <f t="shared" si="0"/>
        <v>3.8322042017381783E-3</v>
      </c>
      <c r="D65" s="12">
        <f t="shared" si="1"/>
        <v>1.0018942037911449</v>
      </c>
      <c r="E65">
        <f t="shared" si="2"/>
        <v>1830.085</v>
      </c>
    </row>
    <row r="66" spans="1:5" x14ac:dyDescent="0.35">
      <c r="A66" t="s">
        <v>30</v>
      </c>
      <c r="B66" s="6">
        <v>4</v>
      </c>
      <c r="C66" s="10">
        <f t="shared" si="0"/>
        <v>2.1898309724218161E-3</v>
      </c>
      <c r="D66" s="12">
        <f t="shared" si="1"/>
        <v>1.0040840347635667</v>
      </c>
      <c r="E66">
        <f t="shared" si="2"/>
        <v>1834.085</v>
      </c>
    </row>
    <row r="67" spans="1:5" x14ac:dyDescent="0.35">
      <c r="A67" t="s">
        <v>36</v>
      </c>
      <c r="B67" s="6">
        <v>3.5000000000000036</v>
      </c>
      <c r="C67" s="10">
        <f t="shared" si="0"/>
        <v>1.9161021008690911E-3</v>
      </c>
      <c r="D67" s="12">
        <f t="shared" si="1"/>
        <v>1.0060001368644358</v>
      </c>
      <c r="E67">
        <f t="shared" si="2"/>
        <v>1837.585</v>
      </c>
    </row>
    <row r="68" spans="1:5" x14ac:dyDescent="0.35">
      <c r="A68" t="s">
        <v>39</v>
      </c>
      <c r="B68" s="6">
        <v>3</v>
      </c>
      <c r="C68" s="10">
        <f t="shared" si="0"/>
        <v>1.642373229316362E-3</v>
      </c>
      <c r="D68" s="12">
        <f t="shared" si="1"/>
        <v>1.0076425100937521</v>
      </c>
      <c r="E68">
        <f t="shared" si="2"/>
        <v>1840.585</v>
      </c>
    </row>
    <row r="69" spans="1:5" x14ac:dyDescent="0.35">
      <c r="A69" t="s">
        <v>31</v>
      </c>
      <c r="B69" s="6">
        <v>2</v>
      </c>
      <c r="C69" s="10">
        <f t="shared" si="0"/>
        <v>1.094915486210908E-3</v>
      </c>
      <c r="D69" s="12">
        <f t="shared" si="1"/>
        <v>1.008737425579963</v>
      </c>
      <c r="E69">
        <f t="shared" si="2"/>
        <v>1842.585</v>
      </c>
    </row>
    <row r="70" spans="1:5" x14ac:dyDescent="0.35">
      <c r="A70" t="s">
        <v>21</v>
      </c>
      <c r="B70" s="6">
        <v>1.5</v>
      </c>
      <c r="C70" s="10">
        <f t="shared" si="0"/>
        <v>8.2118661465818102E-4</v>
      </c>
      <c r="D70" s="12">
        <f t="shared" si="1"/>
        <v>1.0095586121946212</v>
      </c>
      <c r="E70">
        <f t="shared" si="2"/>
        <v>1844.085</v>
      </c>
    </row>
    <row r="71" spans="1:5" x14ac:dyDescent="0.35">
      <c r="A71" t="s">
        <v>40</v>
      </c>
      <c r="B71" s="6">
        <v>0</v>
      </c>
      <c r="C71" s="10">
        <f t="shared" si="0"/>
        <v>0</v>
      </c>
      <c r="D71" s="12">
        <f t="shared" si="1"/>
        <v>1.0095586121946212</v>
      </c>
      <c r="E71">
        <f t="shared" si="2"/>
        <v>1844.085</v>
      </c>
    </row>
    <row r="72" spans="1:5" x14ac:dyDescent="0.35">
      <c r="A72" t="s">
        <v>18</v>
      </c>
      <c r="B72" s="6">
        <v>-17.460000000000015</v>
      </c>
      <c r="C72" s="10">
        <f t="shared" si="0"/>
        <v>-9.5586121946212351E-3</v>
      </c>
      <c r="D72" s="12">
        <f t="shared" si="1"/>
        <v>0.99999999999999989</v>
      </c>
      <c r="E72">
        <f t="shared" si="2"/>
        <v>1826.625</v>
      </c>
    </row>
    <row r="73" spans="1:5" x14ac:dyDescent="0.35">
      <c r="B73" s="24">
        <f>SUM(B42:B72)</f>
        <v>1826.625</v>
      </c>
    </row>
  </sheetData>
  <sortState xmlns:xlrd2="http://schemas.microsoft.com/office/spreadsheetml/2017/richdata2" ref="A42:B72">
    <sortCondition descending="1" ref="B42:B72"/>
  </sortState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DDEE-F51B-47B4-BDD7-122847DE97A1}">
  <dimension ref="A1:I125"/>
  <sheetViews>
    <sheetView topLeftCell="A145" zoomScale="115" zoomScaleNormal="115" workbookViewId="0">
      <selection activeCell="K10" sqref="K10"/>
    </sheetView>
  </sheetViews>
  <sheetFormatPr defaultRowHeight="14.5" x14ac:dyDescent="0.35"/>
  <cols>
    <col min="1" max="1" width="19.90625" customWidth="1"/>
  </cols>
  <sheetData>
    <row r="1" spans="1:9" ht="29" x14ac:dyDescent="0.35">
      <c r="A1" s="7" t="s">
        <v>1</v>
      </c>
      <c r="B1" s="21" t="s">
        <v>47</v>
      </c>
      <c r="C1" s="1" t="s">
        <v>52</v>
      </c>
      <c r="D1" s="1" t="s">
        <v>48</v>
      </c>
      <c r="E1" s="1" t="s">
        <v>49</v>
      </c>
      <c r="F1" s="21" t="s">
        <v>8</v>
      </c>
      <c r="G1" s="1" t="s">
        <v>50</v>
      </c>
      <c r="H1" s="1" t="s">
        <v>9</v>
      </c>
      <c r="I1" s="11" t="s">
        <v>70</v>
      </c>
    </row>
    <row r="2" spans="1:9" x14ac:dyDescent="0.35">
      <c r="A2" s="3" t="s">
        <v>10</v>
      </c>
      <c r="B2" s="18">
        <v>5</v>
      </c>
      <c r="C2" s="3">
        <v>80</v>
      </c>
      <c r="D2" s="3">
        <v>0</v>
      </c>
      <c r="E2" s="3">
        <v>1</v>
      </c>
      <c r="F2" s="3">
        <v>18</v>
      </c>
      <c r="G2" s="3">
        <f>(C2+D2)-F2</f>
        <v>62</v>
      </c>
      <c r="H2" s="25">
        <f>F2*B2</f>
        <v>90</v>
      </c>
      <c r="I2" s="17">
        <v>18</v>
      </c>
    </row>
    <row r="3" spans="1:9" x14ac:dyDescent="0.35">
      <c r="A3" s="3" t="s">
        <v>11</v>
      </c>
      <c r="B3" s="18">
        <v>1</v>
      </c>
      <c r="C3" s="3">
        <v>2625</v>
      </c>
      <c r="D3" s="3">
        <v>200</v>
      </c>
      <c r="E3" s="3">
        <v>1</v>
      </c>
      <c r="F3" s="3">
        <v>129</v>
      </c>
      <c r="G3" s="3">
        <f t="shared" ref="G3:G66" si="0">(C3+D3)-F3</f>
        <v>2696</v>
      </c>
      <c r="H3" s="25">
        <f t="shared" ref="H3:H66" si="1">F3*B3</f>
        <v>129</v>
      </c>
      <c r="I3" s="17">
        <v>9.6749999999999972</v>
      </c>
    </row>
    <row r="4" spans="1:9" x14ac:dyDescent="0.35">
      <c r="A4" s="3" t="s">
        <v>12</v>
      </c>
      <c r="B4" s="18">
        <v>5</v>
      </c>
      <c r="C4" s="3">
        <v>30</v>
      </c>
      <c r="D4" s="3">
        <v>65</v>
      </c>
      <c r="E4" s="3">
        <v>1</v>
      </c>
      <c r="F4" s="3">
        <v>45</v>
      </c>
      <c r="G4" s="3">
        <f t="shared" si="0"/>
        <v>50</v>
      </c>
      <c r="H4" s="25">
        <f t="shared" si="1"/>
        <v>225</v>
      </c>
      <c r="I4" s="17">
        <v>45</v>
      </c>
    </row>
    <row r="5" spans="1:9" x14ac:dyDescent="0.35">
      <c r="A5" s="3" t="s">
        <v>13</v>
      </c>
      <c r="B5" s="18">
        <v>5</v>
      </c>
      <c r="C5" s="3">
        <v>100</v>
      </c>
      <c r="D5" s="3">
        <v>25</v>
      </c>
      <c r="E5" s="3">
        <v>1</v>
      </c>
      <c r="F5" s="3">
        <v>39</v>
      </c>
      <c r="G5" s="3">
        <f t="shared" si="0"/>
        <v>86</v>
      </c>
      <c r="H5" s="25">
        <f t="shared" si="1"/>
        <v>195</v>
      </c>
      <c r="I5" s="17">
        <v>19.5</v>
      </c>
    </row>
    <row r="6" spans="1:9" x14ac:dyDescent="0.35">
      <c r="A6" s="3" t="s">
        <v>14</v>
      </c>
      <c r="B6" s="18">
        <v>5</v>
      </c>
      <c r="C6" s="3">
        <v>40</v>
      </c>
      <c r="D6" s="3">
        <v>12</v>
      </c>
      <c r="E6" s="3">
        <v>1</v>
      </c>
      <c r="F6" s="3">
        <v>12</v>
      </c>
      <c r="G6" s="3">
        <f t="shared" si="0"/>
        <v>40</v>
      </c>
      <c r="H6" s="25">
        <f t="shared" si="1"/>
        <v>60</v>
      </c>
      <c r="I6" s="17">
        <v>16.799999999999997</v>
      </c>
    </row>
    <row r="7" spans="1:9" x14ac:dyDescent="0.35">
      <c r="A7" s="3" t="s">
        <v>15</v>
      </c>
      <c r="B7" s="18">
        <v>2</v>
      </c>
      <c r="C7" s="3">
        <v>500</v>
      </c>
      <c r="D7" s="3">
        <v>0</v>
      </c>
      <c r="E7" s="3">
        <v>1</v>
      </c>
      <c r="F7" s="3">
        <v>167</v>
      </c>
      <c r="G7" s="3">
        <f t="shared" si="0"/>
        <v>333</v>
      </c>
      <c r="H7" s="25">
        <f t="shared" si="1"/>
        <v>334</v>
      </c>
      <c r="I7" s="17">
        <v>83.5</v>
      </c>
    </row>
    <row r="8" spans="1:9" x14ac:dyDescent="0.35">
      <c r="A8" s="3" t="s">
        <v>16</v>
      </c>
      <c r="B8" s="18">
        <v>5</v>
      </c>
      <c r="C8" s="3">
        <v>50</v>
      </c>
      <c r="D8" s="3">
        <v>0</v>
      </c>
      <c r="E8" s="3">
        <v>1</v>
      </c>
      <c r="F8" s="3">
        <v>5</v>
      </c>
      <c r="G8" s="3">
        <f t="shared" si="0"/>
        <v>45</v>
      </c>
      <c r="H8" s="25">
        <f t="shared" si="1"/>
        <v>25</v>
      </c>
      <c r="I8" s="17">
        <v>7.5</v>
      </c>
    </row>
    <row r="9" spans="1:9" x14ac:dyDescent="0.35">
      <c r="A9" s="3" t="s">
        <v>17</v>
      </c>
      <c r="B9" s="18">
        <v>7</v>
      </c>
      <c r="C9" s="3">
        <v>30</v>
      </c>
      <c r="D9" s="3">
        <v>0</v>
      </c>
      <c r="E9" s="3">
        <v>1</v>
      </c>
      <c r="F9" s="3">
        <v>6</v>
      </c>
      <c r="G9" s="3">
        <f t="shared" si="0"/>
        <v>24</v>
      </c>
      <c r="H9" s="25">
        <f t="shared" si="1"/>
        <v>42</v>
      </c>
      <c r="I9" s="17">
        <v>9.5999999999999943</v>
      </c>
    </row>
    <row r="10" spans="1:9" x14ac:dyDescent="0.35">
      <c r="A10" s="3" t="s">
        <v>18</v>
      </c>
      <c r="B10" s="18">
        <v>0.25</v>
      </c>
      <c r="C10" s="3">
        <v>300</v>
      </c>
      <c r="D10" s="3">
        <v>180</v>
      </c>
      <c r="E10" s="3">
        <v>1</v>
      </c>
      <c r="F10" s="3">
        <v>192</v>
      </c>
      <c r="G10" s="3">
        <f t="shared" si="0"/>
        <v>288</v>
      </c>
      <c r="H10" s="25">
        <f t="shared" si="1"/>
        <v>48</v>
      </c>
      <c r="I10" s="17">
        <v>-5.7600000000000051</v>
      </c>
    </row>
    <row r="11" spans="1:9" x14ac:dyDescent="0.35">
      <c r="A11" s="3" t="s">
        <v>19</v>
      </c>
      <c r="B11" s="18">
        <v>10</v>
      </c>
      <c r="C11" s="3">
        <v>39</v>
      </c>
      <c r="D11" s="3">
        <v>0</v>
      </c>
      <c r="E11" s="3">
        <v>1</v>
      </c>
      <c r="F11" s="3">
        <v>2</v>
      </c>
      <c r="G11" s="3">
        <f t="shared" si="0"/>
        <v>37</v>
      </c>
      <c r="H11" s="25">
        <f t="shared" si="1"/>
        <v>20</v>
      </c>
      <c r="I11" s="17">
        <v>4</v>
      </c>
    </row>
    <row r="12" spans="1:9" x14ac:dyDescent="0.35">
      <c r="A12" s="3" t="s">
        <v>20</v>
      </c>
      <c r="B12" s="18">
        <v>25</v>
      </c>
      <c r="C12" s="3">
        <v>10</v>
      </c>
      <c r="D12" s="3">
        <v>0</v>
      </c>
      <c r="E12" s="3">
        <v>1</v>
      </c>
      <c r="F12" s="3">
        <v>1</v>
      </c>
      <c r="G12" s="3">
        <f t="shared" si="0"/>
        <v>9</v>
      </c>
      <c r="H12" s="25">
        <f t="shared" si="1"/>
        <v>25</v>
      </c>
      <c r="I12" s="17">
        <v>7</v>
      </c>
    </row>
    <row r="13" spans="1:9" x14ac:dyDescent="0.35">
      <c r="A13" s="3" t="s">
        <v>21</v>
      </c>
      <c r="B13" s="18">
        <v>10</v>
      </c>
      <c r="C13" s="3">
        <v>7</v>
      </c>
      <c r="D13" s="3">
        <v>0</v>
      </c>
      <c r="E13" s="3">
        <v>1</v>
      </c>
      <c r="F13" s="3">
        <v>0</v>
      </c>
      <c r="G13" s="3">
        <f t="shared" si="0"/>
        <v>7</v>
      </c>
      <c r="H13" s="25">
        <f t="shared" si="1"/>
        <v>0</v>
      </c>
      <c r="I13" s="17">
        <v>0</v>
      </c>
    </row>
    <row r="14" spans="1:9" x14ac:dyDescent="0.35">
      <c r="A14" s="3" t="s">
        <v>22</v>
      </c>
      <c r="B14" s="18">
        <v>15</v>
      </c>
      <c r="C14" s="3">
        <v>40</v>
      </c>
      <c r="D14" s="3">
        <v>25</v>
      </c>
      <c r="E14" s="3">
        <v>1</v>
      </c>
      <c r="F14" s="3">
        <v>17</v>
      </c>
      <c r="G14" s="3">
        <f t="shared" si="0"/>
        <v>48</v>
      </c>
      <c r="H14" s="25">
        <f t="shared" si="1"/>
        <v>255</v>
      </c>
      <c r="I14" s="17">
        <v>17</v>
      </c>
    </row>
    <row r="15" spans="1:9" x14ac:dyDescent="0.35">
      <c r="A15" s="3" t="s">
        <v>23</v>
      </c>
      <c r="B15" s="18">
        <v>10</v>
      </c>
      <c r="C15" s="3">
        <v>73</v>
      </c>
      <c r="D15" s="3">
        <v>0</v>
      </c>
      <c r="E15" s="3">
        <v>1</v>
      </c>
      <c r="F15" s="3">
        <v>6</v>
      </c>
      <c r="G15" s="3">
        <f t="shared" si="0"/>
        <v>67</v>
      </c>
      <c r="H15" s="25">
        <f t="shared" si="1"/>
        <v>60</v>
      </c>
      <c r="I15" s="17">
        <v>16.200000000000003</v>
      </c>
    </row>
    <row r="16" spans="1:9" x14ac:dyDescent="0.35">
      <c r="A16" s="3" t="s">
        <v>24</v>
      </c>
      <c r="B16" s="18">
        <v>20</v>
      </c>
      <c r="C16" s="3">
        <v>16</v>
      </c>
      <c r="D16" s="3">
        <v>0</v>
      </c>
      <c r="E16" s="3">
        <v>1</v>
      </c>
      <c r="F16" s="3">
        <v>2</v>
      </c>
      <c r="G16" s="3">
        <f t="shared" si="0"/>
        <v>14</v>
      </c>
      <c r="H16" s="25">
        <f t="shared" si="1"/>
        <v>40</v>
      </c>
      <c r="I16" s="17">
        <v>8</v>
      </c>
    </row>
    <row r="17" spans="1:9" x14ac:dyDescent="0.35">
      <c r="A17" s="3" t="s">
        <v>25</v>
      </c>
      <c r="B17" s="18">
        <v>30</v>
      </c>
      <c r="C17" s="3">
        <v>10</v>
      </c>
      <c r="D17" s="3">
        <v>0</v>
      </c>
      <c r="E17" s="3">
        <v>1</v>
      </c>
      <c r="F17" s="3">
        <v>2</v>
      </c>
      <c r="G17" s="3">
        <f t="shared" si="0"/>
        <v>8</v>
      </c>
      <c r="H17" s="25">
        <f t="shared" si="1"/>
        <v>60</v>
      </c>
      <c r="I17" s="17">
        <v>10</v>
      </c>
    </row>
    <row r="18" spans="1:9" x14ac:dyDescent="0.35">
      <c r="A18" s="3" t="s">
        <v>26</v>
      </c>
      <c r="B18" s="18">
        <v>20</v>
      </c>
      <c r="C18" s="3">
        <v>1</v>
      </c>
      <c r="D18" s="3">
        <v>10</v>
      </c>
      <c r="E18" s="3">
        <v>1</v>
      </c>
      <c r="F18" s="3">
        <v>0</v>
      </c>
      <c r="G18" s="3">
        <f t="shared" si="0"/>
        <v>11</v>
      </c>
      <c r="H18" s="25">
        <f t="shared" si="1"/>
        <v>0</v>
      </c>
      <c r="I18" s="17">
        <v>0</v>
      </c>
    </row>
    <row r="19" spans="1:9" x14ac:dyDescent="0.35">
      <c r="A19" s="3" t="s">
        <v>27</v>
      </c>
      <c r="B19" s="18">
        <v>10</v>
      </c>
      <c r="C19" s="3">
        <v>60</v>
      </c>
      <c r="D19" s="3">
        <v>0</v>
      </c>
      <c r="E19" s="3">
        <v>1</v>
      </c>
      <c r="F19" s="3">
        <v>1</v>
      </c>
      <c r="G19" s="3">
        <f t="shared" si="0"/>
        <v>59</v>
      </c>
      <c r="H19" s="25">
        <f t="shared" si="1"/>
        <v>10</v>
      </c>
      <c r="I19" s="17">
        <v>2</v>
      </c>
    </row>
    <row r="20" spans="1:9" x14ac:dyDescent="0.35">
      <c r="A20" s="3" t="s">
        <v>28</v>
      </c>
      <c r="B20" s="18">
        <v>10</v>
      </c>
      <c r="C20" s="3">
        <v>25</v>
      </c>
      <c r="D20" s="3">
        <v>0</v>
      </c>
      <c r="E20" s="3">
        <v>1</v>
      </c>
      <c r="F20" s="3">
        <v>2</v>
      </c>
      <c r="G20" s="3">
        <f t="shared" si="0"/>
        <v>23</v>
      </c>
      <c r="H20" s="25">
        <f t="shared" si="1"/>
        <v>20</v>
      </c>
      <c r="I20" s="17">
        <v>4</v>
      </c>
    </row>
    <row r="21" spans="1:9" x14ac:dyDescent="0.35">
      <c r="A21" s="3" t="s">
        <v>29</v>
      </c>
      <c r="B21" s="18">
        <v>10</v>
      </c>
      <c r="C21" s="3">
        <v>10</v>
      </c>
      <c r="D21" s="3">
        <v>0</v>
      </c>
      <c r="E21" s="3">
        <v>1</v>
      </c>
      <c r="F21" s="3">
        <v>0</v>
      </c>
      <c r="G21" s="3">
        <f t="shared" si="0"/>
        <v>10</v>
      </c>
      <c r="H21" s="25">
        <f t="shared" si="1"/>
        <v>0</v>
      </c>
      <c r="I21" s="17">
        <v>0</v>
      </c>
    </row>
    <row r="22" spans="1:9" x14ac:dyDescent="0.35">
      <c r="A22" s="3" t="s">
        <v>30</v>
      </c>
      <c r="B22" s="18">
        <v>20</v>
      </c>
      <c r="C22" s="3">
        <v>4</v>
      </c>
      <c r="D22" s="3">
        <v>0</v>
      </c>
      <c r="E22" s="3">
        <v>1</v>
      </c>
      <c r="F22" s="3">
        <v>0</v>
      </c>
      <c r="G22" s="3">
        <f t="shared" si="0"/>
        <v>4</v>
      </c>
      <c r="H22" s="25">
        <f t="shared" si="1"/>
        <v>0</v>
      </c>
      <c r="I22" s="17">
        <v>0</v>
      </c>
    </row>
    <row r="23" spans="1:9" x14ac:dyDescent="0.35">
      <c r="A23" s="3" t="s">
        <v>31</v>
      </c>
      <c r="B23" s="18">
        <v>95</v>
      </c>
      <c r="C23" s="3">
        <v>5</v>
      </c>
      <c r="D23" s="3">
        <v>0</v>
      </c>
      <c r="E23" s="3">
        <v>1</v>
      </c>
      <c r="F23" s="3">
        <v>0</v>
      </c>
      <c r="G23" s="3">
        <f t="shared" si="0"/>
        <v>5</v>
      </c>
      <c r="H23" s="25">
        <f t="shared" si="1"/>
        <v>0</v>
      </c>
      <c r="I23" s="17">
        <v>0</v>
      </c>
    </row>
    <row r="24" spans="1:9" x14ac:dyDescent="0.35">
      <c r="A24" s="3" t="s">
        <v>32</v>
      </c>
      <c r="B24" s="18">
        <v>30</v>
      </c>
      <c r="C24" s="3">
        <v>20</v>
      </c>
      <c r="D24" s="3">
        <v>0</v>
      </c>
      <c r="E24" s="3">
        <v>1</v>
      </c>
      <c r="F24" s="3">
        <v>1</v>
      </c>
      <c r="G24" s="3">
        <f t="shared" si="0"/>
        <v>19</v>
      </c>
      <c r="H24" s="25">
        <f t="shared" si="1"/>
        <v>30</v>
      </c>
      <c r="I24" s="17">
        <v>10</v>
      </c>
    </row>
    <row r="25" spans="1:9" x14ac:dyDescent="0.35">
      <c r="A25" s="3" t="s">
        <v>33</v>
      </c>
      <c r="B25" s="18">
        <v>1</v>
      </c>
      <c r="C25" s="3">
        <v>275</v>
      </c>
      <c r="D25" s="3">
        <v>0</v>
      </c>
      <c r="E25" s="3">
        <v>1</v>
      </c>
      <c r="F25" s="3">
        <v>6</v>
      </c>
      <c r="G25" s="3">
        <f t="shared" si="0"/>
        <v>269</v>
      </c>
      <c r="H25" s="25">
        <f t="shared" si="1"/>
        <v>6</v>
      </c>
      <c r="I25" s="17">
        <v>0.44999999999999929</v>
      </c>
    </row>
    <row r="26" spans="1:9" x14ac:dyDescent="0.35">
      <c r="A26" s="3" t="s">
        <v>34</v>
      </c>
      <c r="B26" s="18">
        <v>1</v>
      </c>
      <c r="C26" s="3">
        <v>80</v>
      </c>
      <c r="D26" s="3">
        <v>50</v>
      </c>
      <c r="E26" s="3">
        <v>1</v>
      </c>
      <c r="F26" s="3">
        <v>39</v>
      </c>
      <c r="G26" s="3">
        <f t="shared" si="0"/>
        <v>91</v>
      </c>
      <c r="H26" s="25">
        <f t="shared" si="1"/>
        <v>39</v>
      </c>
      <c r="I26" s="17">
        <v>3.8999999999999986</v>
      </c>
    </row>
    <row r="27" spans="1:9" x14ac:dyDescent="0.35">
      <c r="A27" s="3" t="s">
        <v>35</v>
      </c>
      <c r="B27" s="18">
        <v>30</v>
      </c>
      <c r="C27" s="3">
        <v>15</v>
      </c>
      <c r="D27" s="3">
        <v>0</v>
      </c>
      <c r="E27" s="3">
        <v>1</v>
      </c>
      <c r="F27" s="3">
        <v>1</v>
      </c>
      <c r="G27" s="3">
        <f t="shared" si="0"/>
        <v>14</v>
      </c>
      <c r="H27" s="25">
        <f t="shared" si="1"/>
        <v>30</v>
      </c>
      <c r="I27" s="17">
        <v>3</v>
      </c>
    </row>
    <row r="28" spans="1:9" x14ac:dyDescent="0.35">
      <c r="A28" s="3" t="s">
        <v>36</v>
      </c>
      <c r="B28" s="18">
        <v>1</v>
      </c>
      <c r="C28" s="3">
        <v>50</v>
      </c>
      <c r="D28" s="3">
        <v>30</v>
      </c>
      <c r="E28" s="3">
        <v>1</v>
      </c>
      <c r="F28" s="3">
        <v>17</v>
      </c>
      <c r="G28" s="3">
        <f t="shared" si="0"/>
        <v>63</v>
      </c>
      <c r="H28" s="25">
        <f t="shared" si="1"/>
        <v>17</v>
      </c>
      <c r="I28" s="17">
        <v>0.85000000000000142</v>
      </c>
    </row>
    <row r="29" spans="1:9" x14ac:dyDescent="0.35">
      <c r="A29" s="3" t="s">
        <v>37</v>
      </c>
      <c r="B29" s="18">
        <v>10</v>
      </c>
      <c r="C29" s="3">
        <v>30</v>
      </c>
      <c r="D29" s="3">
        <v>0</v>
      </c>
      <c r="E29" s="3">
        <v>1</v>
      </c>
      <c r="F29" s="3">
        <v>4</v>
      </c>
      <c r="G29" s="3">
        <f t="shared" si="0"/>
        <v>26</v>
      </c>
      <c r="H29" s="25">
        <f t="shared" si="1"/>
        <v>40</v>
      </c>
      <c r="I29" s="17">
        <v>4</v>
      </c>
    </row>
    <row r="30" spans="1:9" x14ac:dyDescent="0.35">
      <c r="A30" s="3" t="s">
        <v>38</v>
      </c>
      <c r="B30" s="18">
        <v>1</v>
      </c>
      <c r="C30" s="3">
        <v>30</v>
      </c>
      <c r="D30" s="3">
        <v>30</v>
      </c>
      <c r="E30" s="3">
        <v>1</v>
      </c>
      <c r="F30" s="3">
        <v>10</v>
      </c>
      <c r="G30" s="3">
        <f t="shared" si="0"/>
        <v>50</v>
      </c>
      <c r="H30" s="25">
        <f t="shared" si="1"/>
        <v>10</v>
      </c>
      <c r="I30" s="17">
        <v>1.5999999999999996</v>
      </c>
    </row>
    <row r="31" spans="1:9" x14ac:dyDescent="0.35">
      <c r="A31" s="3" t="s">
        <v>39</v>
      </c>
      <c r="B31" s="18">
        <v>13</v>
      </c>
      <c r="C31" s="3">
        <v>9</v>
      </c>
      <c r="D31" s="3">
        <v>0</v>
      </c>
      <c r="E31" s="3">
        <v>1</v>
      </c>
      <c r="F31" s="3">
        <v>0</v>
      </c>
      <c r="G31" s="3">
        <f t="shared" si="0"/>
        <v>9</v>
      </c>
      <c r="H31" s="25">
        <f t="shared" si="1"/>
        <v>0</v>
      </c>
      <c r="I31" s="17">
        <v>0</v>
      </c>
    </row>
    <row r="32" spans="1:9" x14ac:dyDescent="0.35">
      <c r="A32" s="3" t="s">
        <v>40</v>
      </c>
      <c r="B32" s="18">
        <v>160</v>
      </c>
      <c r="C32" s="3">
        <v>5</v>
      </c>
      <c r="D32" s="3">
        <v>0</v>
      </c>
      <c r="E32" s="3">
        <v>1</v>
      </c>
      <c r="F32" s="3">
        <v>0</v>
      </c>
      <c r="G32" s="3">
        <f t="shared" si="0"/>
        <v>5</v>
      </c>
      <c r="H32" s="25">
        <f t="shared" si="1"/>
        <v>0</v>
      </c>
      <c r="I32" s="17">
        <v>0</v>
      </c>
    </row>
    <row r="33" spans="1:9" x14ac:dyDescent="0.35">
      <c r="A33" s="3" t="s">
        <v>10</v>
      </c>
      <c r="B33" s="18">
        <v>5</v>
      </c>
      <c r="C33" s="2">
        <v>62</v>
      </c>
      <c r="D33" s="2">
        <v>0</v>
      </c>
      <c r="E33" s="3">
        <v>2</v>
      </c>
      <c r="F33" s="2">
        <v>18</v>
      </c>
      <c r="G33" s="3">
        <f t="shared" si="0"/>
        <v>44</v>
      </c>
      <c r="H33" s="25">
        <f t="shared" si="1"/>
        <v>90</v>
      </c>
      <c r="I33" s="17">
        <v>18</v>
      </c>
    </row>
    <row r="34" spans="1:9" x14ac:dyDescent="0.35">
      <c r="A34" s="3" t="s">
        <v>11</v>
      </c>
      <c r="B34" s="18">
        <v>1</v>
      </c>
      <c r="C34" s="2">
        <v>2696</v>
      </c>
      <c r="D34" s="2">
        <v>400</v>
      </c>
      <c r="E34" s="3">
        <v>2</v>
      </c>
      <c r="F34" s="2">
        <v>150</v>
      </c>
      <c r="G34" s="3">
        <f t="shared" si="0"/>
        <v>2946</v>
      </c>
      <c r="H34" s="25">
        <f t="shared" si="1"/>
        <v>150</v>
      </c>
      <c r="I34" s="17">
        <v>11.25</v>
      </c>
    </row>
    <row r="35" spans="1:9" x14ac:dyDescent="0.35">
      <c r="A35" s="3" t="s">
        <v>12</v>
      </c>
      <c r="B35" s="18">
        <v>5</v>
      </c>
      <c r="C35" s="2">
        <v>50</v>
      </c>
      <c r="D35" s="2">
        <v>80</v>
      </c>
      <c r="E35" s="3">
        <v>2</v>
      </c>
      <c r="F35" s="2">
        <v>60</v>
      </c>
      <c r="G35" s="3">
        <f t="shared" si="0"/>
        <v>70</v>
      </c>
      <c r="H35" s="25">
        <f t="shared" si="1"/>
        <v>300</v>
      </c>
      <c r="I35" s="17">
        <v>60</v>
      </c>
    </row>
    <row r="36" spans="1:9" x14ac:dyDescent="0.35">
      <c r="A36" s="3" t="s">
        <v>13</v>
      </c>
      <c r="B36" s="18">
        <v>5</v>
      </c>
      <c r="C36" s="2">
        <v>86</v>
      </c>
      <c r="D36" s="2">
        <v>0</v>
      </c>
      <c r="E36" s="3">
        <v>2</v>
      </c>
      <c r="F36" s="2">
        <v>45</v>
      </c>
      <c r="G36" s="3">
        <f t="shared" si="0"/>
        <v>41</v>
      </c>
      <c r="H36" s="25">
        <f t="shared" si="1"/>
        <v>225</v>
      </c>
      <c r="I36" s="17">
        <v>22.5</v>
      </c>
    </row>
    <row r="37" spans="1:9" x14ac:dyDescent="0.35">
      <c r="A37" s="3" t="s">
        <v>14</v>
      </c>
      <c r="B37" s="18">
        <v>5</v>
      </c>
      <c r="C37" s="2">
        <v>40</v>
      </c>
      <c r="D37" s="2">
        <v>24</v>
      </c>
      <c r="E37" s="3">
        <v>2</v>
      </c>
      <c r="F37" s="2">
        <v>15</v>
      </c>
      <c r="G37" s="3">
        <f t="shared" si="0"/>
        <v>49</v>
      </c>
      <c r="H37" s="25">
        <f t="shared" si="1"/>
        <v>75</v>
      </c>
      <c r="I37" s="17">
        <v>21</v>
      </c>
    </row>
    <row r="38" spans="1:9" x14ac:dyDescent="0.35">
      <c r="A38" s="3" t="s">
        <v>15</v>
      </c>
      <c r="B38" s="18">
        <v>2</v>
      </c>
      <c r="C38" s="2">
        <v>333</v>
      </c>
      <c r="D38" s="2">
        <v>0</v>
      </c>
      <c r="E38" s="3">
        <v>2</v>
      </c>
      <c r="F38" s="2">
        <v>126</v>
      </c>
      <c r="G38" s="3">
        <f t="shared" si="0"/>
        <v>207</v>
      </c>
      <c r="H38" s="25">
        <f t="shared" si="1"/>
        <v>252</v>
      </c>
      <c r="I38" s="17">
        <v>63</v>
      </c>
    </row>
    <row r="39" spans="1:9" x14ac:dyDescent="0.35">
      <c r="A39" s="3" t="s">
        <v>16</v>
      </c>
      <c r="B39" s="18">
        <v>5</v>
      </c>
      <c r="C39" s="2">
        <v>45</v>
      </c>
      <c r="D39" s="2">
        <v>20</v>
      </c>
      <c r="E39" s="3">
        <v>2</v>
      </c>
      <c r="F39" s="2">
        <v>7</v>
      </c>
      <c r="G39" s="3">
        <f t="shared" si="0"/>
        <v>58</v>
      </c>
      <c r="H39" s="25">
        <f t="shared" si="1"/>
        <v>35</v>
      </c>
      <c r="I39" s="17">
        <v>10.5</v>
      </c>
    </row>
    <row r="40" spans="1:9" x14ac:dyDescent="0.35">
      <c r="A40" s="3" t="s">
        <v>17</v>
      </c>
      <c r="B40" s="18">
        <v>7</v>
      </c>
      <c r="C40" s="2">
        <v>24</v>
      </c>
      <c r="D40" s="2">
        <v>20</v>
      </c>
      <c r="E40" s="3">
        <v>2</v>
      </c>
      <c r="F40" s="2">
        <v>5</v>
      </c>
      <c r="G40" s="3">
        <f t="shared" si="0"/>
        <v>39</v>
      </c>
      <c r="H40" s="25">
        <f t="shared" si="1"/>
        <v>35</v>
      </c>
      <c r="I40" s="17">
        <v>8</v>
      </c>
    </row>
    <row r="41" spans="1:9" x14ac:dyDescent="0.35">
      <c r="A41" s="3" t="s">
        <v>18</v>
      </c>
      <c r="B41" s="18">
        <v>0.25</v>
      </c>
      <c r="C41" s="2">
        <v>288</v>
      </c>
      <c r="D41" s="2">
        <v>0</v>
      </c>
      <c r="E41" s="3">
        <v>2</v>
      </c>
      <c r="F41" s="2">
        <v>140</v>
      </c>
      <c r="G41" s="3">
        <f t="shared" si="0"/>
        <v>148</v>
      </c>
      <c r="H41" s="25">
        <f t="shared" si="1"/>
        <v>35</v>
      </c>
      <c r="I41" s="17">
        <v>-4.2000000000000028</v>
      </c>
    </row>
    <row r="42" spans="1:9" x14ac:dyDescent="0.35">
      <c r="A42" s="3" t="s">
        <v>19</v>
      </c>
      <c r="B42" s="18">
        <v>10</v>
      </c>
      <c r="C42" s="2">
        <v>37</v>
      </c>
      <c r="D42" s="2">
        <v>0</v>
      </c>
      <c r="E42" s="3">
        <v>2</v>
      </c>
      <c r="F42" s="2">
        <v>4</v>
      </c>
      <c r="G42" s="3">
        <f t="shared" si="0"/>
        <v>33</v>
      </c>
      <c r="H42" s="25">
        <f t="shared" si="1"/>
        <v>40</v>
      </c>
      <c r="I42" s="17">
        <v>8</v>
      </c>
    </row>
    <row r="43" spans="1:9" x14ac:dyDescent="0.35">
      <c r="A43" s="3" t="s">
        <v>20</v>
      </c>
      <c r="B43" s="18">
        <v>25</v>
      </c>
      <c r="C43" s="2">
        <v>9</v>
      </c>
      <c r="D43" s="2">
        <v>10</v>
      </c>
      <c r="E43" s="3">
        <v>2</v>
      </c>
      <c r="F43" s="2">
        <v>2</v>
      </c>
      <c r="G43" s="3">
        <f t="shared" si="0"/>
        <v>17</v>
      </c>
      <c r="H43" s="25">
        <f t="shared" si="1"/>
        <v>50</v>
      </c>
      <c r="I43" s="17">
        <v>14</v>
      </c>
    </row>
    <row r="44" spans="1:9" x14ac:dyDescent="0.35">
      <c r="A44" s="3" t="s">
        <v>21</v>
      </c>
      <c r="B44" s="18">
        <v>10</v>
      </c>
      <c r="C44" s="2">
        <v>7</v>
      </c>
      <c r="D44" s="2">
        <v>10</v>
      </c>
      <c r="E44" s="3">
        <v>2</v>
      </c>
      <c r="F44" s="2">
        <v>0</v>
      </c>
      <c r="G44" s="3">
        <f t="shared" si="0"/>
        <v>17</v>
      </c>
      <c r="H44" s="25">
        <f t="shared" si="1"/>
        <v>0</v>
      </c>
      <c r="I44" s="17">
        <v>0</v>
      </c>
    </row>
    <row r="45" spans="1:9" x14ac:dyDescent="0.35">
      <c r="A45" s="3" t="s">
        <v>22</v>
      </c>
      <c r="B45" s="18">
        <v>15</v>
      </c>
      <c r="C45" s="2">
        <v>48</v>
      </c>
      <c r="D45" s="2">
        <v>50</v>
      </c>
      <c r="E45" s="3">
        <v>2</v>
      </c>
      <c r="F45" s="2">
        <v>18</v>
      </c>
      <c r="G45" s="3">
        <f t="shared" si="0"/>
        <v>80</v>
      </c>
      <c r="H45" s="25">
        <f t="shared" si="1"/>
        <v>270</v>
      </c>
      <c r="I45" s="17">
        <v>18</v>
      </c>
    </row>
    <row r="46" spans="1:9" x14ac:dyDescent="0.35">
      <c r="A46" s="3" t="s">
        <v>23</v>
      </c>
      <c r="B46" s="18">
        <v>10</v>
      </c>
      <c r="C46" s="2">
        <v>67</v>
      </c>
      <c r="D46" s="2">
        <v>0</v>
      </c>
      <c r="E46" s="3">
        <v>2</v>
      </c>
      <c r="F46" s="2">
        <v>25</v>
      </c>
      <c r="G46" s="3">
        <f t="shared" si="0"/>
        <v>42</v>
      </c>
      <c r="H46" s="25">
        <f t="shared" si="1"/>
        <v>250</v>
      </c>
      <c r="I46" s="17">
        <v>67.5</v>
      </c>
    </row>
    <row r="47" spans="1:9" x14ac:dyDescent="0.35">
      <c r="A47" s="3" t="s">
        <v>24</v>
      </c>
      <c r="B47" s="18">
        <v>20</v>
      </c>
      <c r="C47" s="2">
        <v>14</v>
      </c>
      <c r="D47" s="2">
        <v>0</v>
      </c>
      <c r="E47" s="3">
        <v>2</v>
      </c>
      <c r="F47" s="2">
        <v>2</v>
      </c>
      <c r="G47" s="3">
        <f t="shared" si="0"/>
        <v>12</v>
      </c>
      <c r="H47" s="25">
        <f t="shared" si="1"/>
        <v>40</v>
      </c>
      <c r="I47" s="17">
        <v>28</v>
      </c>
    </row>
    <row r="48" spans="1:9" x14ac:dyDescent="0.35">
      <c r="A48" s="3" t="s">
        <v>25</v>
      </c>
      <c r="B48" s="18">
        <v>30</v>
      </c>
      <c r="C48" s="2">
        <v>8</v>
      </c>
      <c r="D48" s="2">
        <v>0</v>
      </c>
      <c r="E48" s="3">
        <v>2</v>
      </c>
      <c r="F48" s="2">
        <v>0</v>
      </c>
      <c r="G48" s="3">
        <f t="shared" si="0"/>
        <v>8</v>
      </c>
      <c r="H48" s="25">
        <f t="shared" si="1"/>
        <v>0</v>
      </c>
      <c r="I48" s="17">
        <v>0</v>
      </c>
    </row>
    <row r="49" spans="1:9" x14ac:dyDescent="0.35">
      <c r="A49" s="3" t="s">
        <v>26</v>
      </c>
      <c r="B49" s="18">
        <v>20</v>
      </c>
      <c r="C49" s="2">
        <v>11</v>
      </c>
      <c r="D49" s="2">
        <v>0</v>
      </c>
      <c r="E49" s="3">
        <v>2</v>
      </c>
      <c r="F49" s="2">
        <v>1</v>
      </c>
      <c r="G49" s="3">
        <f t="shared" si="0"/>
        <v>10</v>
      </c>
      <c r="H49" s="25">
        <f t="shared" si="1"/>
        <v>20</v>
      </c>
      <c r="I49" s="17">
        <v>2</v>
      </c>
    </row>
    <row r="50" spans="1:9" x14ac:dyDescent="0.35">
      <c r="A50" s="3" t="s">
        <v>27</v>
      </c>
      <c r="B50" s="18">
        <v>10</v>
      </c>
      <c r="C50" s="2">
        <v>59</v>
      </c>
      <c r="D50" s="2">
        <v>0</v>
      </c>
      <c r="E50" s="3">
        <v>2</v>
      </c>
      <c r="F50" s="2">
        <v>2</v>
      </c>
      <c r="G50" s="3">
        <f t="shared" si="0"/>
        <v>57</v>
      </c>
      <c r="H50" s="25">
        <f t="shared" si="1"/>
        <v>20</v>
      </c>
      <c r="I50" s="17">
        <v>4</v>
      </c>
    </row>
    <row r="51" spans="1:9" x14ac:dyDescent="0.35">
      <c r="A51" s="3" t="s">
        <v>28</v>
      </c>
      <c r="B51" s="18">
        <v>10</v>
      </c>
      <c r="C51" s="2">
        <v>23</v>
      </c>
      <c r="D51" s="2">
        <v>0</v>
      </c>
      <c r="E51" s="3">
        <v>2</v>
      </c>
      <c r="F51" s="2">
        <v>5</v>
      </c>
      <c r="G51" s="3">
        <f t="shared" si="0"/>
        <v>18</v>
      </c>
      <c r="H51" s="25">
        <f t="shared" si="1"/>
        <v>50</v>
      </c>
      <c r="I51" s="17">
        <v>10</v>
      </c>
    </row>
    <row r="52" spans="1:9" x14ac:dyDescent="0.35">
      <c r="A52" s="3" t="s">
        <v>29</v>
      </c>
      <c r="B52" s="18">
        <v>10</v>
      </c>
      <c r="C52" s="2">
        <v>10</v>
      </c>
      <c r="D52" s="2">
        <v>0</v>
      </c>
      <c r="E52" s="3">
        <v>2</v>
      </c>
      <c r="F52" s="2">
        <v>1</v>
      </c>
      <c r="G52" s="3">
        <f t="shared" si="0"/>
        <v>9</v>
      </c>
      <c r="H52" s="25">
        <f t="shared" si="1"/>
        <v>10</v>
      </c>
      <c r="I52" s="17">
        <v>1</v>
      </c>
    </row>
    <row r="53" spans="1:9" x14ac:dyDescent="0.35">
      <c r="A53" s="3" t="s">
        <v>30</v>
      </c>
      <c r="B53" s="18">
        <v>20</v>
      </c>
      <c r="C53" s="2">
        <v>4</v>
      </c>
      <c r="D53" s="2">
        <v>0</v>
      </c>
      <c r="E53" s="3">
        <v>2</v>
      </c>
      <c r="F53" s="2">
        <v>0</v>
      </c>
      <c r="G53" s="3">
        <f t="shared" si="0"/>
        <v>4</v>
      </c>
      <c r="H53" s="25">
        <f t="shared" si="1"/>
        <v>0</v>
      </c>
      <c r="I53" s="17">
        <v>0</v>
      </c>
    </row>
    <row r="54" spans="1:9" x14ac:dyDescent="0.35">
      <c r="A54" s="3" t="s">
        <v>31</v>
      </c>
      <c r="B54" s="18">
        <v>95</v>
      </c>
      <c r="C54" s="2">
        <v>5</v>
      </c>
      <c r="D54" s="2">
        <v>0</v>
      </c>
      <c r="E54" s="3">
        <v>2</v>
      </c>
      <c r="F54" s="2">
        <v>0</v>
      </c>
      <c r="G54" s="3">
        <f t="shared" si="0"/>
        <v>5</v>
      </c>
      <c r="H54" s="25">
        <f t="shared" si="1"/>
        <v>0</v>
      </c>
      <c r="I54" s="17">
        <v>0</v>
      </c>
    </row>
    <row r="55" spans="1:9" x14ac:dyDescent="0.35">
      <c r="A55" s="3" t="s">
        <v>32</v>
      </c>
      <c r="B55" s="18">
        <v>30</v>
      </c>
      <c r="C55" s="2">
        <v>19</v>
      </c>
      <c r="D55" s="2">
        <v>0</v>
      </c>
      <c r="E55" s="3">
        <v>2</v>
      </c>
      <c r="F55" s="2">
        <v>0</v>
      </c>
      <c r="G55" s="3">
        <f t="shared" si="0"/>
        <v>19</v>
      </c>
      <c r="H55" s="25">
        <f t="shared" si="1"/>
        <v>0</v>
      </c>
      <c r="I55" s="17">
        <v>0</v>
      </c>
    </row>
    <row r="56" spans="1:9" x14ac:dyDescent="0.35">
      <c r="A56" s="3" t="s">
        <v>33</v>
      </c>
      <c r="B56" s="18">
        <v>1</v>
      </c>
      <c r="C56" s="2">
        <v>269</v>
      </c>
      <c r="D56" s="2">
        <v>0</v>
      </c>
      <c r="E56" s="3">
        <v>2</v>
      </c>
      <c r="F56" s="2">
        <v>8</v>
      </c>
      <c r="G56" s="3">
        <f t="shared" si="0"/>
        <v>261</v>
      </c>
      <c r="H56" s="25">
        <f t="shared" si="1"/>
        <v>8</v>
      </c>
      <c r="I56" s="17">
        <v>0.59999999999999964</v>
      </c>
    </row>
    <row r="57" spans="1:9" x14ac:dyDescent="0.35">
      <c r="A57" s="3" t="s">
        <v>34</v>
      </c>
      <c r="B57" s="18">
        <v>1</v>
      </c>
      <c r="C57" s="2">
        <v>91</v>
      </c>
      <c r="D57" s="2">
        <v>0</v>
      </c>
      <c r="E57" s="3">
        <v>2</v>
      </c>
      <c r="F57" s="2">
        <v>30</v>
      </c>
      <c r="G57" s="3">
        <f t="shared" si="0"/>
        <v>61</v>
      </c>
      <c r="H57" s="25">
        <f t="shared" si="1"/>
        <v>30</v>
      </c>
      <c r="I57" s="17">
        <v>3</v>
      </c>
    </row>
    <row r="58" spans="1:9" x14ac:dyDescent="0.35">
      <c r="A58" s="3" t="s">
        <v>35</v>
      </c>
      <c r="B58" s="18">
        <v>30</v>
      </c>
      <c r="C58" s="2">
        <v>14</v>
      </c>
      <c r="D58" s="2">
        <v>0</v>
      </c>
      <c r="E58" s="3">
        <v>2</v>
      </c>
      <c r="F58" s="2">
        <v>2</v>
      </c>
      <c r="G58" s="3">
        <f t="shared" si="0"/>
        <v>12</v>
      </c>
      <c r="H58" s="25">
        <f t="shared" si="1"/>
        <v>60</v>
      </c>
      <c r="I58" s="17">
        <v>6</v>
      </c>
    </row>
    <row r="59" spans="1:9" x14ac:dyDescent="0.35">
      <c r="A59" s="3" t="s">
        <v>36</v>
      </c>
      <c r="B59" s="18">
        <v>1</v>
      </c>
      <c r="C59" s="2">
        <v>63</v>
      </c>
      <c r="D59" s="2">
        <v>0</v>
      </c>
      <c r="E59" s="3">
        <v>2</v>
      </c>
      <c r="F59" s="2">
        <v>20</v>
      </c>
      <c r="G59" s="3">
        <f t="shared" si="0"/>
        <v>43</v>
      </c>
      <c r="H59" s="25">
        <f t="shared" si="1"/>
        <v>20</v>
      </c>
      <c r="I59" s="17">
        <v>1</v>
      </c>
    </row>
    <row r="60" spans="1:9" x14ac:dyDescent="0.35">
      <c r="A60" s="3" t="s">
        <v>37</v>
      </c>
      <c r="B60" s="18">
        <v>10</v>
      </c>
      <c r="C60" s="2">
        <v>26</v>
      </c>
      <c r="D60" s="2">
        <v>30</v>
      </c>
      <c r="E60" s="3">
        <v>2</v>
      </c>
      <c r="F60" s="2">
        <v>5</v>
      </c>
      <c r="G60" s="3">
        <f t="shared" si="0"/>
        <v>51</v>
      </c>
      <c r="H60" s="25">
        <f t="shared" si="1"/>
        <v>50</v>
      </c>
      <c r="I60" s="17">
        <v>5</v>
      </c>
    </row>
    <row r="61" spans="1:9" x14ac:dyDescent="0.35">
      <c r="A61" s="3" t="s">
        <v>38</v>
      </c>
      <c r="B61" s="18">
        <v>1</v>
      </c>
      <c r="C61" s="2">
        <v>50</v>
      </c>
      <c r="D61" s="2">
        <v>0</v>
      </c>
      <c r="E61" s="3">
        <v>2</v>
      </c>
      <c r="F61" s="2">
        <v>12</v>
      </c>
      <c r="G61" s="3">
        <f t="shared" si="0"/>
        <v>38</v>
      </c>
      <c r="H61" s="25">
        <f t="shared" si="1"/>
        <v>12</v>
      </c>
      <c r="I61" s="17">
        <v>1.92</v>
      </c>
    </row>
    <row r="62" spans="1:9" x14ac:dyDescent="0.35">
      <c r="A62" s="3" t="s">
        <v>39</v>
      </c>
      <c r="B62" s="18">
        <v>13</v>
      </c>
      <c r="C62" s="2">
        <v>9</v>
      </c>
      <c r="D62" s="2">
        <v>0</v>
      </c>
      <c r="E62" s="3">
        <v>2</v>
      </c>
      <c r="F62" s="2">
        <v>0</v>
      </c>
      <c r="G62" s="3">
        <f t="shared" si="0"/>
        <v>9</v>
      </c>
      <c r="H62" s="25">
        <f t="shared" si="1"/>
        <v>0</v>
      </c>
      <c r="I62" s="17">
        <v>0</v>
      </c>
    </row>
    <row r="63" spans="1:9" x14ac:dyDescent="0.35">
      <c r="A63" s="3" t="s">
        <v>40</v>
      </c>
      <c r="B63" s="18">
        <v>160</v>
      </c>
      <c r="C63" s="2">
        <v>5</v>
      </c>
      <c r="D63" s="2">
        <v>0</v>
      </c>
      <c r="E63" s="3">
        <v>2</v>
      </c>
      <c r="F63" s="2">
        <v>0</v>
      </c>
      <c r="G63" s="3">
        <f t="shared" si="0"/>
        <v>5</v>
      </c>
      <c r="H63" s="25">
        <f t="shared" si="1"/>
        <v>0</v>
      </c>
      <c r="I63" s="17">
        <v>0</v>
      </c>
    </row>
    <row r="64" spans="1:9" x14ac:dyDescent="0.35">
      <c r="A64" s="3" t="s">
        <v>10</v>
      </c>
      <c r="B64" s="18">
        <v>5</v>
      </c>
      <c r="C64" s="2">
        <v>44</v>
      </c>
      <c r="D64" s="2">
        <v>50</v>
      </c>
      <c r="E64" s="3">
        <v>3</v>
      </c>
      <c r="F64" s="2">
        <v>65</v>
      </c>
      <c r="G64" s="3">
        <f t="shared" si="0"/>
        <v>29</v>
      </c>
      <c r="H64" s="25">
        <f t="shared" si="1"/>
        <v>325</v>
      </c>
      <c r="I64" s="17">
        <v>65</v>
      </c>
    </row>
    <row r="65" spans="1:9" x14ac:dyDescent="0.35">
      <c r="A65" s="3" t="s">
        <v>11</v>
      </c>
      <c r="B65" s="18">
        <v>1</v>
      </c>
      <c r="C65" s="2">
        <v>2946</v>
      </c>
      <c r="D65" s="2">
        <v>200</v>
      </c>
      <c r="E65" s="3">
        <v>3</v>
      </c>
      <c r="F65" s="2">
        <v>86</v>
      </c>
      <c r="G65" s="3">
        <f t="shared" si="0"/>
        <v>3060</v>
      </c>
      <c r="H65" s="25">
        <f t="shared" si="1"/>
        <v>86</v>
      </c>
      <c r="I65" s="17">
        <v>6.4500000000000028</v>
      </c>
    </row>
    <row r="66" spans="1:9" x14ac:dyDescent="0.35">
      <c r="A66" s="3" t="s">
        <v>12</v>
      </c>
      <c r="B66" s="18">
        <v>5</v>
      </c>
      <c r="C66" s="2">
        <v>70</v>
      </c>
      <c r="D66" s="2">
        <v>80</v>
      </c>
      <c r="E66" s="3">
        <v>3</v>
      </c>
      <c r="F66" s="2">
        <v>33</v>
      </c>
      <c r="G66" s="3">
        <f t="shared" si="0"/>
        <v>117</v>
      </c>
      <c r="H66" s="25">
        <f t="shared" si="1"/>
        <v>165</v>
      </c>
      <c r="I66" s="17">
        <v>33</v>
      </c>
    </row>
    <row r="67" spans="1:9" x14ac:dyDescent="0.35">
      <c r="A67" s="3" t="s">
        <v>13</v>
      </c>
      <c r="B67" s="18">
        <v>5</v>
      </c>
      <c r="C67" s="2">
        <v>41</v>
      </c>
      <c r="D67" s="2">
        <v>50</v>
      </c>
      <c r="E67" s="3">
        <v>3</v>
      </c>
      <c r="F67" s="2">
        <v>29</v>
      </c>
      <c r="G67" s="3">
        <f t="shared" ref="G67:G125" si="2">(C67+D67)-F67</f>
        <v>62</v>
      </c>
      <c r="H67" s="25">
        <f t="shared" ref="H67:H125" si="3">F67*B67</f>
        <v>145</v>
      </c>
      <c r="I67" s="17">
        <v>14.5</v>
      </c>
    </row>
    <row r="68" spans="1:9" x14ac:dyDescent="0.35">
      <c r="A68" s="3" t="s">
        <v>14</v>
      </c>
      <c r="B68" s="18">
        <v>5</v>
      </c>
      <c r="C68" s="2">
        <v>49</v>
      </c>
      <c r="D68" s="2">
        <v>36</v>
      </c>
      <c r="E68" s="3">
        <v>3</v>
      </c>
      <c r="F68" s="2">
        <v>10</v>
      </c>
      <c r="G68" s="3">
        <f t="shared" si="2"/>
        <v>75</v>
      </c>
      <c r="H68" s="25">
        <f t="shared" si="3"/>
        <v>50</v>
      </c>
      <c r="I68" s="17">
        <v>14</v>
      </c>
    </row>
    <row r="69" spans="1:9" x14ac:dyDescent="0.35">
      <c r="A69" s="3" t="s">
        <v>15</v>
      </c>
      <c r="B69" s="18">
        <v>2</v>
      </c>
      <c r="C69" s="2">
        <v>207</v>
      </c>
      <c r="D69" s="2">
        <v>0</v>
      </c>
      <c r="E69" s="3">
        <v>3</v>
      </c>
      <c r="F69" s="2">
        <v>167</v>
      </c>
      <c r="G69" s="3">
        <f t="shared" si="2"/>
        <v>40</v>
      </c>
      <c r="H69" s="25">
        <f t="shared" si="3"/>
        <v>334</v>
      </c>
      <c r="I69" s="17">
        <v>83.5</v>
      </c>
    </row>
    <row r="70" spans="1:9" x14ac:dyDescent="0.35">
      <c r="A70" s="3" t="s">
        <v>16</v>
      </c>
      <c r="B70" s="18">
        <v>5</v>
      </c>
      <c r="C70" s="2">
        <v>58</v>
      </c>
      <c r="D70" s="2">
        <v>0</v>
      </c>
      <c r="E70" s="3">
        <v>3</v>
      </c>
      <c r="F70" s="2">
        <v>25</v>
      </c>
      <c r="G70" s="3">
        <f t="shared" si="2"/>
        <v>33</v>
      </c>
      <c r="H70" s="25">
        <f t="shared" si="3"/>
        <v>125</v>
      </c>
      <c r="I70" s="17">
        <v>37.5</v>
      </c>
    </row>
    <row r="71" spans="1:9" x14ac:dyDescent="0.35">
      <c r="A71" s="3" t="s">
        <v>17</v>
      </c>
      <c r="B71" s="18">
        <v>7</v>
      </c>
      <c r="C71" s="2">
        <v>39</v>
      </c>
      <c r="D71" s="2">
        <v>20</v>
      </c>
      <c r="E71" s="3">
        <v>3</v>
      </c>
      <c r="F71" s="2">
        <v>8</v>
      </c>
      <c r="G71" s="3">
        <f t="shared" si="2"/>
        <v>51</v>
      </c>
      <c r="H71" s="25">
        <f t="shared" si="3"/>
        <v>56</v>
      </c>
      <c r="I71" s="17">
        <v>12.799999999999997</v>
      </c>
    </row>
    <row r="72" spans="1:9" x14ac:dyDescent="0.35">
      <c r="A72" s="3" t="s">
        <v>18</v>
      </c>
      <c r="B72" s="18">
        <v>0.25</v>
      </c>
      <c r="C72" s="2">
        <v>148</v>
      </c>
      <c r="D72" s="2">
        <v>300</v>
      </c>
      <c r="E72" s="3">
        <v>3</v>
      </c>
      <c r="F72" s="2">
        <v>114</v>
      </c>
      <c r="G72" s="3">
        <f t="shared" si="2"/>
        <v>334</v>
      </c>
      <c r="H72" s="25">
        <f t="shared" si="3"/>
        <v>28.5</v>
      </c>
      <c r="I72" s="17">
        <v>-3.4200000000000017</v>
      </c>
    </row>
    <row r="73" spans="1:9" x14ac:dyDescent="0.35">
      <c r="A73" s="3" t="s">
        <v>19</v>
      </c>
      <c r="B73" s="18">
        <v>10</v>
      </c>
      <c r="C73" s="2">
        <v>33</v>
      </c>
      <c r="D73" s="2">
        <v>10</v>
      </c>
      <c r="E73" s="3">
        <v>3</v>
      </c>
      <c r="F73" s="2">
        <v>2</v>
      </c>
      <c r="G73" s="3">
        <f t="shared" si="2"/>
        <v>41</v>
      </c>
      <c r="H73" s="25">
        <f t="shared" si="3"/>
        <v>20</v>
      </c>
      <c r="I73" s="17">
        <v>4</v>
      </c>
    </row>
    <row r="74" spans="1:9" x14ac:dyDescent="0.35">
      <c r="A74" s="3" t="s">
        <v>20</v>
      </c>
      <c r="B74" s="18">
        <v>25</v>
      </c>
      <c r="C74" s="2">
        <v>17</v>
      </c>
      <c r="D74" s="2">
        <v>0</v>
      </c>
      <c r="E74" s="3">
        <v>3</v>
      </c>
      <c r="F74" s="2">
        <v>1</v>
      </c>
      <c r="G74" s="3">
        <f t="shared" si="2"/>
        <v>16</v>
      </c>
      <c r="H74" s="25">
        <f t="shared" si="3"/>
        <v>25</v>
      </c>
      <c r="I74" s="17">
        <v>2</v>
      </c>
    </row>
    <row r="75" spans="1:9" x14ac:dyDescent="0.35">
      <c r="A75" s="3" t="s">
        <v>21</v>
      </c>
      <c r="B75" s="18">
        <v>10</v>
      </c>
      <c r="C75" s="2">
        <v>17</v>
      </c>
      <c r="D75" s="2">
        <v>0</v>
      </c>
      <c r="E75" s="3">
        <v>3</v>
      </c>
      <c r="F75" s="2">
        <v>0</v>
      </c>
      <c r="G75" s="3">
        <f t="shared" si="2"/>
        <v>17</v>
      </c>
      <c r="H75" s="25">
        <f t="shared" si="3"/>
        <v>0</v>
      </c>
      <c r="I75" s="17">
        <v>0</v>
      </c>
    </row>
    <row r="76" spans="1:9" x14ac:dyDescent="0.35">
      <c r="A76" s="3" t="s">
        <v>22</v>
      </c>
      <c r="B76" s="18">
        <v>15</v>
      </c>
      <c r="C76" s="2">
        <v>80</v>
      </c>
      <c r="D76" s="2">
        <v>0</v>
      </c>
      <c r="E76" s="3">
        <v>3</v>
      </c>
      <c r="F76" s="2">
        <v>15</v>
      </c>
      <c r="G76" s="3">
        <f t="shared" si="2"/>
        <v>65</v>
      </c>
      <c r="H76" s="25">
        <f t="shared" si="3"/>
        <v>225</v>
      </c>
      <c r="I76" s="17">
        <v>15</v>
      </c>
    </row>
    <row r="77" spans="1:9" x14ac:dyDescent="0.35">
      <c r="A77" s="3" t="s">
        <v>23</v>
      </c>
      <c r="B77" s="18">
        <v>10</v>
      </c>
      <c r="C77" s="2">
        <v>42</v>
      </c>
      <c r="D77" s="2">
        <v>50</v>
      </c>
      <c r="E77" s="3">
        <v>3</v>
      </c>
      <c r="F77" s="2">
        <v>17</v>
      </c>
      <c r="G77" s="3">
        <f t="shared" si="2"/>
        <v>75</v>
      </c>
      <c r="H77" s="25">
        <f t="shared" si="3"/>
        <v>170</v>
      </c>
      <c r="I77" s="17">
        <v>45.900000000000006</v>
      </c>
    </row>
    <row r="78" spans="1:9" x14ac:dyDescent="0.35">
      <c r="A78" s="3" t="s">
        <v>24</v>
      </c>
      <c r="B78" s="18">
        <v>20</v>
      </c>
      <c r="C78" s="2">
        <v>12</v>
      </c>
      <c r="D78" s="2">
        <v>0</v>
      </c>
      <c r="E78" s="3">
        <v>3</v>
      </c>
      <c r="F78" s="2">
        <v>6</v>
      </c>
      <c r="G78" s="3">
        <f t="shared" si="2"/>
        <v>6</v>
      </c>
      <c r="H78" s="25">
        <f t="shared" si="3"/>
        <v>120</v>
      </c>
      <c r="I78" s="17">
        <v>84</v>
      </c>
    </row>
    <row r="79" spans="1:9" x14ac:dyDescent="0.35">
      <c r="A79" s="3" t="s">
        <v>25</v>
      </c>
      <c r="B79" s="18">
        <v>30</v>
      </c>
      <c r="C79" s="2">
        <v>8</v>
      </c>
      <c r="D79" s="2">
        <v>10</v>
      </c>
      <c r="E79" s="3">
        <v>3</v>
      </c>
      <c r="F79" s="2">
        <v>2</v>
      </c>
      <c r="G79" s="3">
        <f t="shared" si="2"/>
        <v>16</v>
      </c>
      <c r="H79" s="25">
        <f t="shared" si="3"/>
        <v>60</v>
      </c>
      <c r="I79" s="17">
        <v>50</v>
      </c>
    </row>
    <row r="80" spans="1:9" x14ac:dyDescent="0.35">
      <c r="A80" s="3" t="s">
        <v>26</v>
      </c>
      <c r="B80" s="18">
        <v>20</v>
      </c>
      <c r="C80" s="2">
        <v>10</v>
      </c>
      <c r="D80" s="2">
        <v>0</v>
      </c>
      <c r="E80" s="3">
        <v>3</v>
      </c>
      <c r="F80" s="2">
        <v>3</v>
      </c>
      <c r="G80" s="3">
        <f t="shared" si="2"/>
        <v>7</v>
      </c>
      <c r="H80" s="25">
        <f t="shared" si="3"/>
        <v>60</v>
      </c>
      <c r="I80" s="17">
        <v>6</v>
      </c>
    </row>
    <row r="81" spans="1:9" x14ac:dyDescent="0.35">
      <c r="A81" s="3" t="s">
        <v>27</v>
      </c>
      <c r="B81" s="18">
        <v>10</v>
      </c>
      <c r="C81" s="2">
        <v>57</v>
      </c>
      <c r="D81" s="2">
        <v>0</v>
      </c>
      <c r="E81" s="3">
        <v>3</v>
      </c>
      <c r="F81" s="2">
        <v>8</v>
      </c>
      <c r="G81" s="3">
        <f t="shared" si="2"/>
        <v>49</v>
      </c>
      <c r="H81" s="25">
        <f t="shared" si="3"/>
        <v>80</v>
      </c>
      <c r="I81" s="17">
        <v>16</v>
      </c>
    </row>
    <row r="82" spans="1:9" x14ac:dyDescent="0.35">
      <c r="A82" s="3" t="s">
        <v>28</v>
      </c>
      <c r="B82" s="18">
        <v>10</v>
      </c>
      <c r="C82" s="2">
        <v>18</v>
      </c>
      <c r="D82" s="2">
        <v>25</v>
      </c>
      <c r="E82" s="3">
        <v>3</v>
      </c>
      <c r="F82" s="2">
        <v>5</v>
      </c>
      <c r="G82" s="3">
        <f t="shared" si="2"/>
        <v>38</v>
      </c>
      <c r="H82" s="25">
        <f t="shared" si="3"/>
        <v>50</v>
      </c>
      <c r="I82" s="17">
        <v>10</v>
      </c>
    </row>
    <row r="83" spans="1:9" x14ac:dyDescent="0.35">
      <c r="A83" s="3" t="s">
        <v>29</v>
      </c>
      <c r="B83" s="18">
        <v>10</v>
      </c>
      <c r="C83" s="2">
        <v>9</v>
      </c>
      <c r="D83" s="2">
        <v>25</v>
      </c>
      <c r="E83" s="3">
        <v>3</v>
      </c>
      <c r="F83" s="2">
        <v>2</v>
      </c>
      <c r="G83" s="3">
        <f t="shared" si="2"/>
        <v>32</v>
      </c>
      <c r="H83" s="25">
        <f t="shared" si="3"/>
        <v>20</v>
      </c>
      <c r="I83" s="17">
        <v>2</v>
      </c>
    </row>
    <row r="84" spans="1:9" x14ac:dyDescent="0.35">
      <c r="A84" s="3" t="s">
        <v>30</v>
      </c>
      <c r="B84" s="18">
        <v>20</v>
      </c>
      <c r="C84" s="2">
        <v>4</v>
      </c>
      <c r="D84" s="2">
        <v>0</v>
      </c>
      <c r="E84" s="3">
        <v>3</v>
      </c>
      <c r="F84" s="2">
        <v>2</v>
      </c>
      <c r="G84" s="3">
        <f t="shared" si="2"/>
        <v>2</v>
      </c>
      <c r="H84" s="25">
        <f t="shared" si="3"/>
        <v>40</v>
      </c>
      <c r="I84" s="17">
        <v>4</v>
      </c>
    </row>
    <row r="85" spans="1:9" x14ac:dyDescent="0.35">
      <c r="A85" s="3" t="s">
        <v>31</v>
      </c>
      <c r="B85" s="18">
        <v>95</v>
      </c>
      <c r="C85" s="2">
        <v>5</v>
      </c>
      <c r="D85" s="2">
        <v>0</v>
      </c>
      <c r="E85" s="3">
        <v>3</v>
      </c>
      <c r="F85" s="2">
        <v>1</v>
      </c>
      <c r="G85" s="3">
        <f t="shared" si="2"/>
        <v>4</v>
      </c>
      <c r="H85" s="25">
        <f t="shared" si="3"/>
        <v>95</v>
      </c>
      <c r="I85" s="17">
        <v>2</v>
      </c>
    </row>
    <row r="86" spans="1:9" x14ac:dyDescent="0.35">
      <c r="A86" s="3" t="s">
        <v>32</v>
      </c>
      <c r="B86" s="18">
        <v>30</v>
      </c>
      <c r="C86" s="2">
        <v>19</v>
      </c>
      <c r="D86" s="2">
        <v>0</v>
      </c>
      <c r="E86" s="3">
        <v>3</v>
      </c>
      <c r="F86" s="2">
        <v>0</v>
      </c>
      <c r="G86" s="3">
        <f t="shared" si="2"/>
        <v>19</v>
      </c>
      <c r="H86" s="25">
        <f t="shared" si="3"/>
        <v>0</v>
      </c>
      <c r="I86" s="17">
        <v>0</v>
      </c>
    </row>
    <row r="87" spans="1:9" x14ac:dyDescent="0.35">
      <c r="A87" s="3" t="s">
        <v>33</v>
      </c>
      <c r="B87" s="18">
        <v>1</v>
      </c>
      <c r="C87" s="2">
        <v>261</v>
      </c>
      <c r="D87" s="2">
        <v>0</v>
      </c>
      <c r="E87" s="3">
        <v>3</v>
      </c>
      <c r="F87" s="2">
        <v>45</v>
      </c>
      <c r="G87" s="3">
        <f t="shared" si="2"/>
        <v>216</v>
      </c>
      <c r="H87" s="25">
        <f t="shared" si="3"/>
        <v>45</v>
      </c>
      <c r="I87" s="17">
        <v>3.375</v>
      </c>
    </row>
    <row r="88" spans="1:9" x14ac:dyDescent="0.35">
      <c r="A88" s="3" t="s">
        <v>34</v>
      </c>
      <c r="B88" s="18">
        <v>1</v>
      </c>
      <c r="C88" s="2">
        <v>61</v>
      </c>
      <c r="D88" s="2">
        <v>50</v>
      </c>
      <c r="E88" s="3">
        <v>3</v>
      </c>
      <c r="F88" s="2">
        <v>32</v>
      </c>
      <c r="G88" s="3">
        <f t="shared" si="2"/>
        <v>79</v>
      </c>
      <c r="H88" s="25">
        <f t="shared" si="3"/>
        <v>32</v>
      </c>
      <c r="I88" s="17">
        <v>3.1999999999999993</v>
      </c>
    </row>
    <row r="89" spans="1:9" x14ac:dyDescent="0.35">
      <c r="A89" s="3" t="s">
        <v>35</v>
      </c>
      <c r="B89" s="18">
        <v>30</v>
      </c>
      <c r="C89" s="2">
        <v>12</v>
      </c>
      <c r="D89" s="2">
        <v>10</v>
      </c>
      <c r="E89" s="3">
        <v>3</v>
      </c>
      <c r="F89" s="2">
        <v>2</v>
      </c>
      <c r="G89" s="3">
        <f t="shared" si="2"/>
        <v>20</v>
      </c>
      <c r="H89" s="25">
        <f t="shared" si="3"/>
        <v>60</v>
      </c>
      <c r="I89" s="17">
        <v>6</v>
      </c>
    </row>
    <row r="90" spans="1:9" x14ac:dyDescent="0.35">
      <c r="A90" s="3" t="s">
        <v>36</v>
      </c>
      <c r="B90" s="18">
        <v>1</v>
      </c>
      <c r="C90" s="2">
        <v>43</v>
      </c>
      <c r="D90" s="2">
        <v>35</v>
      </c>
      <c r="E90" s="3">
        <v>3</v>
      </c>
      <c r="F90" s="2">
        <v>15</v>
      </c>
      <c r="G90" s="3">
        <f t="shared" si="2"/>
        <v>63</v>
      </c>
      <c r="H90" s="25">
        <f t="shared" si="3"/>
        <v>15</v>
      </c>
      <c r="I90" s="17">
        <v>0.75</v>
      </c>
    </row>
    <row r="91" spans="1:9" x14ac:dyDescent="0.35">
      <c r="A91" s="3" t="s">
        <v>37</v>
      </c>
      <c r="B91" s="18">
        <v>10</v>
      </c>
      <c r="C91" s="2">
        <v>51</v>
      </c>
      <c r="D91" s="2">
        <v>0</v>
      </c>
      <c r="E91" s="3">
        <v>3</v>
      </c>
      <c r="F91" s="2">
        <v>6</v>
      </c>
      <c r="G91" s="3">
        <f t="shared" si="2"/>
        <v>45</v>
      </c>
      <c r="H91" s="25">
        <f t="shared" si="3"/>
        <v>60</v>
      </c>
      <c r="I91" s="17">
        <v>6</v>
      </c>
    </row>
    <row r="92" spans="1:9" x14ac:dyDescent="0.35">
      <c r="A92" s="3" t="s">
        <v>38</v>
      </c>
      <c r="B92" s="18">
        <v>1</v>
      </c>
      <c r="C92" s="2">
        <v>38</v>
      </c>
      <c r="D92" s="2">
        <v>0</v>
      </c>
      <c r="E92" s="3">
        <v>3</v>
      </c>
      <c r="F92" s="2">
        <v>12</v>
      </c>
      <c r="G92" s="3">
        <f t="shared" si="2"/>
        <v>26</v>
      </c>
      <c r="H92" s="25">
        <f t="shared" si="3"/>
        <v>12</v>
      </c>
      <c r="I92" s="17">
        <v>1.92</v>
      </c>
    </row>
    <row r="93" spans="1:9" x14ac:dyDescent="0.35">
      <c r="A93" s="3" t="s">
        <v>39</v>
      </c>
      <c r="B93" s="18">
        <v>13</v>
      </c>
      <c r="C93" s="2">
        <v>9</v>
      </c>
      <c r="D93" s="2">
        <v>0</v>
      </c>
      <c r="E93" s="3">
        <v>3</v>
      </c>
      <c r="F93" s="2">
        <v>1</v>
      </c>
      <c r="G93" s="3">
        <f t="shared" si="2"/>
        <v>8</v>
      </c>
      <c r="H93" s="25">
        <f t="shared" si="3"/>
        <v>13</v>
      </c>
      <c r="I93" s="17">
        <v>3</v>
      </c>
    </row>
    <row r="94" spans="1:9" x14ac:dyDescent="0.35">
      <c r="A94" s="3" t="s">
        <v>40</v>
      </c>
      <c r="B94" s="18">
        <v>160</v>
      </c>
      <c r="C94" s="2">
        <v>5</v>
      </c>
      <c r="D94" s="2">
        <v>0</v>
      </c>
      <c r="E94" s="3">
        <v>3</v>
      </c>
      <c r="F94" s="2">
        <v>0</v>
      </c>
      <c r="G94" s="3">
        <f t="shared" si="2"/>
        <v>5</v>
      </c>
      <c r="H94" s="25">
        <f t="shared" si="3"/>
        <v>0</v>
      </c>
      <c r="I94" s="17">
        <v>0</v>
      </c>
    </row>
    <row r="95" spans="1:9" x14ac:dyDescent="0.35">
      <c r="A95" s="3" t="s">
        <v>10</v>
      </c>
      <c r="B95" s="18">
        <v>5</v>
      </c>
      <c r="C95" s="2">
        <v>29</v>
      </c>
      <c r="D95" s="2">
        <v>65</v>
      </c>
      <c r="E95" s="3">
        <v>4</v>
      </c>
      <c r="F95" s="2">
        <v>40</v>
      </c>
      <c r="G95" s="3">
        <f t="shared" si="2"/>
        <v>54</v>
      </c>
      <c r="H95" s="25">
        <f t="shared" si="3"/>
        <v>200</v>
      </c>
      <c r="I95" s="17">
        <v>40</v>
      </c>
    </row>
    <row r="96" spans="1:9" x14ac:dyDescent="0.35">
      <c r="A96" s="3" t="s">
        <v>11</v>
      </c>
      <c r="B96" s="18">
        <v>1</v>
      </c>
      <c r="C96" s="2">
        <v>3060</v>
      </c>
      <c r="D96" s="2">
        <v>200</v>
      </c>
      <c r="E96" s="3">
        <v>4</v>
      </c>
      <c r="F96" s="2">
        <v>125</v>
      </c>
      <c r="G96" s="3">
        <f t="shared" si="2"/>
        <v>3135</v>
      </c>
      <c r="H96" s="25">
        <f t="shared" si="3"/>
        <v>125</v>
      </c>
      <c r="I96" s="17">
        <v>9.375</v>
      </c>
    </row>
    <row r="97" spans="1:9" x14ac:dyDescent="0.35">
      <c r="A97" s="3" t="s">
        <v>12</v>
      </c>
      <c r="B97" s="18">
        <v>5</v>
      </c>
      <c r="C97" s="2">
        <v>117</v>
      </c>
      <c r="D97" s="2">
        <v>60</v>
      </c>
      <c r="E97" s="3">
        <v>4</v>
      </c>
      <c r="F97" s="2">
        <v>42</v>
      </c>
      <c r="G97" s="3">
        <f t="shared" si="2"/>
        <v>135</v>
      </c>
      <c r="H97" s="25">
        <f t="shared" si="3"/>
        <v>210</v>
      </c>
      <c r="I97" s="17">
        <v>42</v>
      </c>
    </row>
    <row r="98" spans="1:9" x14ac:dyDescent="0.35">
      <c r="A98" s="3" t="s">
        <v>13</v>
      </c>
      <c r="B98" s="18">
        <v>5</v>
      </c>
      <c r="C98" s="2">
        <v>62</v>
      </c>
      <c r="D98" s="2">
        <v>50</v>
      </c>
      <c r="E98" s="3">
        <v>4</v>
      </c>
      <c r="F98" s="2">
        <v>30</v>
      </c>
      <c r="G98" s="3">
        <f t="shared" si="2"/>
        <v>82</v>
      </c>
      <c r="H98" s="25">
        <f t="shared" si="3"/>
        <v>150</v>
      </c>
      <c r="I98" s="17">
        <v>15</v>
      </c>
    </row>
    <row r="99" spans="1:9" x14ac:dyDescent="0.35">
      <c r="A99" s="3" t="s">
        <v>14</v>
      </c>
      <c r="B99" s="18">
        <v>5</v>
      </c>
      <c r="C99" s="2">
        <v>75</v>
      </c>
      <c r="D99" s="2">
        <v>24</v>
      </c>
      <c r="E99" s="3">
        <v>4</v>
      </c>
      <c r="F99" s="2">
        <v>14</v>
      </c>
      <c r="G99" s="3">
        <f t="shared" si="2"/>
        <v>85</v>
      </c>
      <c r="H99" s="25">
        <f t="shared" si="3"/>
        <v>70</v>
      </c>
      <c r="I99" s="17">
        <v>19.600000000000001</v>
      </c>
    </row>
    <row r="100" spans="1:9" x14ac:dyDescent="0.35">
      <c r="A100" s="3" t="s">
        <v>15</v>
      </c>
      <c r="B100" s="18">
        <v>2</v>
      </c>
      <c r="C100" s="2">
        <v>40</v>
      </c>
      <c r="D100" s="2">
        <v>200</v>
      </c>
      <c r="E100" s="3">
        <v>4</v>
      </c>
      <c r="F100" s="2">
        <v>138</v>
      </c>
      <c r="G100" s="3">
        <f t="shared" si="2"/>
        <v>102</v>
      </c>
      <c r="H100" s="25">
        <f t="shared" si="3"/>
        <v>276</v>
      </c>
      <c r="I100" s="17">
        <v>69</v>
      </c>
    </row>
    <row r="101" spans="1:9" x14ac:dyDescent="0.35">
      <c r="A101" s="3" t="s">
        <v>16</v>
      </c>
      <c r="B101" s="18">
        <v>5</v>
      </c>
      <c r="C101" s="2">
        <v>33</v>
      </c>
      <c r="D101" s="2">
        <v>0</v>
      </c>
      <c r="E101" s="3">
        <v>4</v>
      </c>
      <c r="F101" s="2">
        <v>21</v>
      </c>
      <c r="G101" s="3">
        <f t="shared" si="2"/>
        <v>12</v>
      </c>
      <c r="H101" s="25">
        <f t="shared" si="3"/>
        <v>105</v>
      </c>
      <c r="I101" s="17">
        <v>31.5</v>
      </c>
    </row>
    <row r="102" spans="1:9" x14ac:dyDescent="0.35">
      <c r="A102" s="3" t="s">
        <v>17</v>
      </c>
      <c r="B102" s="18">
        <v>7</v>
      </c>
      <c r="C102" s="2">
        <v>51</v>
      </c>
      <c r="D102" s="2">
        <v>15</v>
      </c>
      <c r="E102" s="3">
        <v>4</v>
      </c>
      <c r="F102" s="2">
        <v>8</v>
      </c>
      <c r="G102" s="3">
        <f t="shared" si="2"/>
        <v>58</v>
      </c>
      <c r="H102" s="25">
        <f t="shared" si="3"/>
        <v>56</v>
      </c>
      <c r="I102" s="17">
        <v>12.799999999999997</v>
      </c>
    </row>
    <row r="103" spans="1:9" x14ac:dyDescent="0.35">
      <c r="A103" s="3" t="s">
        <v>18</v>
      </c>
      <c r="B103" s="18">
        <v>0.25</v>
      </c>
      <c r="C103" s="2">
        <v>334</v>
      </c>
      <c r="D103" s="2">
        <v>0</v>
      </c>
      <c r="E103" s="3">
        <v>4</v>
      </c>
      <c r="F103" s="2">
        <v>136</v>
      </c>
      <c r="G103" s="3">
        <f t="shared" si="2"/>
        <v>198</v>
      </c>
      <c r="H103" s="25">
        <f t="shared" si="3"/>
        <v>34</v>
      </c>
      <c r="I103" s="17">
        <v>-4.0800000000000054</v>
      </c>
    </row>
    <row r="104" spans="1:9" x14ac:dyDescent="0.35">
      <c r="A104" s="3" t="s">
        <v>19</v>
      </c>
      <c r="B104" s="18">
        <v>10</v>
      </c>
      <c r="C104" s="2">
        <v>41</v>
      </c>
      <c r="D104" s="2">
        <v>0</v>
      </c>
      <c r="E104" s="3">
        <v>4</v>
      </c>
      <c r="F104" s="2">
        <v>3</v>
      </c>
      <c r="G104" s="3">
        <f t="shared" si="2"/>
        <v>38</v>
      </c>
      <c r="H104" s="25">
        <f t="shared" si="3"/>
        <v>30</v>
      </c>
      <c r="I104" s="17">
        <v>6</v>
      </c>
    </row>
    <row r="105" spans="1:9" x14ac:dyDescent="0.35">
      <c r="A105" s="3" t="s">
        <v>20</v>
      </c>
      <c r="B105" s="18">
        <v>25</v>
      </c>
      <c r="C105" s="2">
        <v>16</v>
      </c>
      <c r="D105" s="2">
        <v>0</v>
      </c>
      <c r="E105" s="3">
        <v>4</v>
      </c>
      <c r="F105" s="2">
        <v>0</v>
      </c>
      <c r="G105" s="3">
        <f t="shared" si="2"/>
        <v>16</v>
      </c>
      <c r="H105" s="25">
        <f t="shared" si="3"/>
        <v>0</v>
      </c>
      <c r="I105" s="17">
        <v>0</v>
      </c>
    </row>
    <row r="106" spans="1:9" x14ac:dyDescent="0.35">
      <c r="A106" s="3" t="s">
        <v>21</v>
      </c>
      <c r="B106" s="18">
        <v>10</v>
      </c>
      <c r="C106" s="2">
        <v>17</v>
      </c>
      <c r="D106" s="2">
        <v>0</v>
      </c>
      <c r="E106" s="3">
        <v>4</v>
      </c>
      <c r="F106" s="2">
        <v>1</v>
      </c>
      <c r="G106" s="3">
        <f t="shared" si="2"/>
        <v>16</v>
      </c>
      <c r="H106" s="25">
        <f t="shared" si="3"/>
        <v>10</v>
      </c>
      <c r="I106" s="17">
        <v>1.5</v>
      </c>
    </row>
    <row r="107" spans="1:9" x14ac:dyDescent="0.35">
      <c r="A107" s="3" t="s">
        <v>22</v>
      </c>
      <c r="B107" s="18">
        <v>15</v>
      </c>
      <c r="C107" s="2">
        <v>65</v>
      </c>
      <c r="D107" s="2">
        <v>0</v>
      </c>
      <c r="E107" s="3">
        <v>4</v>
      </c>
      <c r="F107" s="2">
        <v>16</v>
      </c>
      <c r="G107" s="3">
        <f t="shared" si="2"/>
        <v>49</v>
      </c>
      <c r="H107" s="25">
        <f t="shared" si="3"/>
        <v>240</v>
      </c>
      <c r="I107" s="17">
        <v>16</v>
      </c>
    </row>
    <row r="108" spans="1:9" x14ac:dyDescent="0.35">
      <c r="A108" s="3" t="s">
        <v>23</v>
      </c>
      <c r="B108" s="18">
        <v>10</v>
      </c>
      <c r="C108" s="2">
        <v>75</v>
      </c>
      <c r="D108" s="2">
        <v>0</v>
      </c>
      <c r="E108" s="3">
        <v>4</v>
      </c>
      <c r="F108" s="2">
        <v>8</v>
      </c>
      <c r="G108" s="3">
        <f t="shared" si="2"/>
        <v>67</v>
      </c>
      <c r="H108" s="25">
        <f t="shared" si="3"/>
        <v>80</v>
      </c>
      <c r="I108" s="17">
        <v>21.6</v>
      </c>
    </row>
    <row r="109" spans="1:9" x14ac:dyDescent="0.35">
      <c r="A109" s="3" t="s">
        <v>24</v>
      </c>
      <c r="B109" s="18">
        <v>20</v>
      </c>
      <c r="C109" s="2">
        <v>6</v>
      </c>
      <c r="D109" s="2">
        <v>10</v>
      </c>
      <c r="E109" s="3">
        <v>4</v>
      </c>
      <c r="F109" s="2">
        <v>0</v>
      </c>
      <c r="G109" s="3">
        <f t="shared" si="2"/>
        <v>16</v>
      </c>
      <c r="H109" s="25">
        <f t="shared" si="3"/>
        <v>0</v>
      </c>
      <c r="I109" s="17">
        <v>0</v>
      </c>
    </row>
    <row r="110" spans="1:9" x14ac:dyDescent="0.35">
      <c r="A110" s="3" t="s">
        <v>25</v>
      </c>
      <c r="B110" s="18">
        <v>30</v>
      </c>
      <c r="C110" s="2">
        <v>16</v>
      </c>
      <c r="D110" s="2">
        <v>0</v>
      </c>
      <c r="E110" s="3">
        <v>4</v>
      </c>
      <c r="F110" s="2">
        <v>5</v>
      </c>
      <c r="G110" s="3">
        <f t="shared" si="2"/>
        <v>11</v>
      </c>
      <c r="H110" s="25">
        <f t="shared" si="3"/>
        <v>150</v>
      </c>
      <c r="I110" s="17">
        <v>25</v>
      </c>
    </row>
    <row r="111" spans="1:9" x14ac:dyDescent="0.35">
      <c r="A111" s="3" t="s">
        <v>26</v>
      </c>
      <c r="B111" s="18">
        <v>20</v>
      </c>
      <c r="C111" s="2">
        <v>7</v>
      </c>
      <c r="D111" s="2">
        <v>0</v>
      </c>
      <c r="E111" s="3">
        <v>4</v>
      </c>
      <c r="F111" s="2">
        <v>0</v>
      </c>
      <c r="G111" s="3">
        <f t="shared" si="2"/>
        <v>7</v>
      </c>
      <c r="H111" s="25">
        <f t="shared" si="3"/>
        <v>0</v>
      </c>
      <c r="I111" s="17">
        <v>0</v>
      </c>
    </row>
    <row r="112" spans="1:9" x14ac:dyDescent="0.35">
      <c r="A112" s="3" t="s">
        <v>27</v>
      </c>
      <c r="B112" s="18">
        <v>10</v>
      </c>
      <c r="C112" s="2">
        <v>49</v>
      </c>
      <c r="D112" s="2">
        <v>10</v>
      </c>
      <c r="E112" s="3">
        <v>4</v>
      </c>
      <c r="F112" s="2">
        <v>5</v>
      </c>
      <c r="G112" s="3">
        <f t="shared" si="2"/>
        <v>54</v>
      </c>
      <c r="H112" s="25">
        <f t="shared" si="3"/>
        <v>50</v>
      </c>
      <c r="I112" s="17">
        <v>10</v>
      </c>
    </row>
    <row r="113" spans="1:9" x14ac:dyDescent="0.35">
      <c r="A113" s="3" t="s">
        <v>28</v>
      </c>
      <c r="B113" s="18">
        <v>10</v>
      </c>
      <c r="C113" s="2">
        <v>38</v>
      </c>
      <c r="D113" s="2">
        <v>0</v>
      </c>
      <c r="E113" s="3">
        <v>4</v>
      </c>
      <c r="F113" s="2">
        <v>6</v>
      </c>
      <c r="G113" s="3">
        <f t="shared" si="2"/>
        <v>32</v>
      </c>
      <c r="H113" s="25">
        <f t="shared" si="3"/>
        <v>60</v>
      </c>
      <c r="I113" s="17">
        <v>12</v>
      </c>
    </row>
    <row r="114" spans="1:9" x14ac:dyDescent="0.35">
      <c r="A114" s="3" t="s">
        <v>29</v>
      </c>
      <c r="B114" s="18">
        <v>10</v>
      </c>
      <c r="C114" s="2">
        <v>32</v>
      </c>
      <c r="D114" s="2">
        <v>0</v>
      </c>
      <c r="E114" s="3">
        <v>4</v>
      </c>
      <c r="F114" s="2">
        <v>4</v>
      </c>
      <c r="G114" s="3">
        <f t="shared" si="2"/>
        <v>28</v>
      </c>
      <c r="H114" s="25">
        <f t="shared" si="3"/>
        <v>40</v>
      </c>
      <c r="I114" s="17">
        <v>4</v>
      </c>
    </row>
    <row r="115" spans="1:9" x14ac:dyDescent="0.35">
      <c r="A115" s="3" t="s">
        <v>30</v>
      </c>
      <c r="B115" s="18">
        <v>20</v>
      </c>
      <c r="C115" s="2">
        <v>2</v>
      </c>
      <c r="D115" s="2">
        <v>0</v>
      </c>
      <c r="E115" s="3">
        <v>4</v>
      </c>
      <c r="F115" s="2">
        <v>0</v>
      </c>
      <c r="G115" s="3">
        <f t="shared" si="2"/>
        <v>2</v>
      </c>
      <c r="H115" s="25">
        <f t="shared" si="3"/>
        <v>0</v>
      </c>
      <c r="I115" s="17">
        <v>0</v>
      </c>
    </row>
    <row r="116" spans="1:9" x14ac:dyDescent="0.35">
      <c r="A116" s="3" t="s">
        <v>31</v>
      </c>
      <c r="B116" s="18">
        <v>95</v>
      </c>
      <c r="C116" s="2">
        <v>4</v>
      </c>
      <c r="D116" s="2">
        <v>5</v>
      </c>
      <c r="E116" s="3">
        <v>4</v>
      </c>
      <c r="F116" s="2">
        <v>0</v>
      </c>
      <c r="G116" s="3">
        <f t="shared" si="2"/>
        <v>9</v>
      </c>
      <c r="H116" s="25">
        <f t="shared" si="3"/>
        <v>0</v>
      </c>
      <c r="I116" s="17">
        <v>0</v>
      </c>
    </row>
    <row r="117" spans="1:9" x14ac:dyDescent="0.35">
      <c r="A117" s="3" t="s">
        <v>32</v>
      </c>
      <c r="B117" s="18">
        <v>30</v>
      </c>
      <c r="C117" s="2">
        <v>19</v>
      </c>
      <c r="D117" s="2">
        <v>0</v>
      </c>
      <c r="E117" s="3">
        <v>4</v>
      </c>
      <c r="F117" s="2">
        <v>2</v>
      </c>
      <c r="G117" s="3">
        <f t="shared" si="2"/>
        <v>17</v>
      </c>
      <c r="H117" s="25">
        <f t="shared" si="3"/>
        <v>60</v>
      </c>
      <c r="I117" s="17">
        <v>20</v>
      </c>
    </row>
    <row r="118" spans="1:9" x14ac:dyDescent="0.35">
      <c r="A118" s="3" t="s">
        <v>33</v>
      </c>
      <c r="B118" s="18">
        <v>1</v>
      </c>
      <c r="C118" s="2">
        <v>216</v>
      </c>
      <c r="D118" s="2">
        <v>100</v>
      </c>
      <c r="E118" s="3">
        <v>4</v>
      </c>
      <c r="F118" s="2">
        <v>42</v>
      </c>
      <c r="G118" s="3">
        <f t="shared" si="2"/>
        <v>274</v>
      </c>
      <c r="H118" s="25">
        <f t="shared" si="3"/>
        <v>42</v>
      </c>
      <c r="I118" s="17">
        <v>3.1499999999999986</v>
      </c>
    </row>
    <row r="119" spans="1:9" x14ac:dyDescent="0.35">
      <c r="A119" s="3" t="s">
        <v>34</v>
      </c>
      <c r="B119" s="18">
        <v>1</v>
      </c>
      <c r="C119" s="2">
        <v>79</v>
      </c>
      <c r="D119" s="2">
        <v>50</v>
      </c>
      <c r="E119" s="3">
        <v>4</v>
      </c>
      <c r="F119" s="2">
        <v>30</v>
      </c>
      <c r="G119" s="3">
        <f t="shared" si="2"/>
        <v>99</v>
      </c>
      <c r="H119" s="25">
        <f t="shared" si="3"/>
        <v>30</v>
      </c>
      <c r="I119" s="17">
        <v>3</v>
      </c>
    </row>
    <row r="120" spans="1:9" x14ac:dyDescent="0.35">
      <c r="A120" s="3" t="s">
        <v>35</v>
      </c>
      <c r="B120" s="18">
        <v>30</v>
      </c>
      <c r="C120" s="2">
        <v>20</v>
      </c>
      <c r="D120" s="2">
        <v>0</v>
      </c>
      <c r="E120" s="3">
        <v>4</v>
      </c>
      <c r="F120" s="2">
        <v>1</v>
      </c>
      <c r="G120" s="3">
        <f t="shared" si="2"/>
        <v>19</v>
      </c>
      <c r="H120" s="25">
        <f t="shared" si="3"/>
        <v>30</v>
      </c>
      <c r="I120" s="17">
        <v>3</v>
      </c>
    </row>
    <row r="121" spans="1:9" x14ac:dyDescent="0.35">
      <c r="A121" s="3" t="s">
        <v>36</v>
      </c>
      <c r="B121" s="18">
        <v>1</v>
      </c>
      <c r="C121" s="2">
        <v>63</v>
      </c>
      <c r="D121" s="2">
        <v>25</v>
      </c>
      <c r="E121" s="3">
        <v>4</v>
      </c>
      <c r="F121" s="2">
        <v>18</v>
      </c>
      <c r="G121" s="3">
        <f t="shared" si="2"/>
        <v>70</v>
      </c>
      <c r="H121" s="25">
        <f t="shared" si="3"/>
        <v>18</v>
      </c>
      <c r="I121" s="17">
        <v>0.90000000000000213</v>
      </c>
    </row>
    <row r="122" spans="1:9" x14ac:dyDescent="0.35">
      <c r="A122" s="3" t="s">
        <v>37</v>
      </c>
      <c r="B122" s="18">
        <v>10</v>
      </c>
      <c r="C122" s="2">
        <v>45</v>
      </c>
      <c r="D122" s="2">
        <v>0</v>
      </c>
      <c r="E122" s="3">
        <v>4</v>
      </c>
      <c r="F122" s="2">
        <v>4</v>
      </c>
      <c r="G122" s="3">
        <f t="shared" si="2"/>
        <v>41</v>
      </c>
      <c r="H122" s="25">
        <f t="shared" si="3"/>
        <v>40</v>
      </c>
      <c r="I122" s="17">
        <v>4</v>
      </c>
    </row>
    <row r="123" spans="1:9" x14ac:dyDescent="0.35">
      <c r="A123" s="3" t="s">
        <v>38</v>
      </c>
      <c r="B123" s="18">
        <v>1</v>
      </c>
      <c r="C123" s="2">
        <v>26</v>
      </c>
      <c r="D123" s="2">
        <v>30</v>
      </c>
      <c r="E123" s="3">
        <v>4</v>
      </c>
      <c r="F123" s="2">
        <v>12</v>
      </c>
      <c r="G123" s="3">
        <f t="shared" si="2"/>
        <v>44</v>
      </c>
      <c r="H123" s="25">
        <f t="shared" si="3"/>
        <v>12</v>
      </c>
      <c r="I123" s="17">
        <v>1.92</v>
      </c>
    </row>
    <row r="124" spans="1:9" x14ac:dyDescent="0.35">
      <c r="A124" s="3" t="s">
        <v>39</v>
      </c>
      <c r="B124" s="18">
        <v>13</v>
      </c>
      <c r="C124" s="2">
        <v>8</v>
      </c>
      <c r="D124" s="2">
        <v>0</v>
      </c>
      <c r="E124" s="3">
        <v>4</v>
      </c>
      <c r="F124" s="2">
        <v>0</v>
      </c>
      <c r="G124" s="3">
        <f t="shared" si="2"/>
        <v>8</v>
      </c>
      <c r="H124" s="25">
        <f t="shared" si="3"/>
        <v>0</v>
      </c>
      <c r="I124" s="17">
        <v>0</v>
      </c>
    </row>
    <row r="125" spans="1:9" x14ac:dyDescent="0.35">
      <c r="A125" s="3" t="s">
        <v>40</v>
      </c>
      <c r="B125" s="18">
        <v>160</v>
      </c>
      <c r="C125" s="2">
        <v>5</v>
      </c>
      <c r="D125" s="2">
        <v>0</v>
      </c>
      <c r="E125" s="3">
        <v>4</v>
      </c>
      <c r="F125" s="2">
        <v>0</v>
      </c>
      <c r="G125" s="3">
        <f t="shared" si="2"/>
        <v>5</v>
      </c>
      <c r="H125" s="25">
        <f t="shared" si="3"/>
        <v>0</v>
      </c>
      <c r="I125" s="17">
        <v>0</v>
      </c>
    </row>
  </sheetData>
  <dataConsolidate>
    <dataRefs count="1">
      <dataRef name=" 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E44D-D94C-48BC-A0AF-63D9B6950F46}">
  <dimension ref="A1:N34"/>
  <sheetViews>
    <sheetView tabSelected="1" topLeftCell="A34" zoomScaleNormal="100" workbookViewId="0">
      <selection activeCell="K4" sqref="K4"/>
    </sheetView>
  </sheetViews>
  <sheetFormatPr defaultRowHeight="14.5" x14ac:dyDescent="0.35"/>
  <cols>
    <col min="1" max="1" width="19.36328125" bestFit="1" customWidth="1"/>
    <col min="4" max="4" width="10.1796875" bestFit="1" customWidth="1"/>
    <col min="13" max="13" width="10.1796875" bestFit="1" customWidth="1"/>
  </cols>
  <sheetData>
    <row r="1" spans="1:14" x14ac:dyDescent="0.3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35">
      <c r="A2" s="3" t="s">
        <v>1</v>
      </c>
      <c r="B2" s="3" t="s">
        <v>2</v>
      </c>
      <c r="C2" s="3"/>
      <c r="D2" s="3"/>
      <c r="E2" s="3" t="s">
        <v>3</v>
      </c>
      <c r="F2" s="3"/>
      <c r="G2" s="3"/>
      <c r="H2" s="3" t="s">
        <v>78</v>
      </c>
      <c r="I2" s="3"/>
      <c r="J2" s="3"/>
      <c r="K2" s="3" t="s">
        <v>4</v>
      </c>
      <c r="L2" s="3"/>
      <c r="M2" s="3"/>
      <c r="N2" s="2"/>
    </row>
    <row r="3" spans="1:14" x14ac:dyDescent="0.35">
      <c r="A3" s="3" t="s">
        <v>1</v>
      </c>
      <c r="B3" s="3" t="s">
        <v>5</v>
      </c>
      <c r="C3" s="3" t="s">
        <v>6</v>
      </c>
      <c r="D3" s="3" t="s">
        <v>7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6</v>
      </c>
      <c r="J3" s="3" t="s">
        <v>9</v>
      </c>
      <c r="K3" s="3" t="s">
        <v>5</v>
      </c>
      <c r="L3" s="3" t="s">
        <v>6</v>
      </c>
      <c r="M3" s="3" t="s">
        <v>7</v>
      </c>
      <c r="N3" s="22" t="s">
        <v>70</v>
      </c>
    </row>
    <row r="4" spans="1:14" x14ac:dyDescent="0.35">
      <c r="A4" s="3" t="s">
        <v>10</v>
      </c>
      <c r="B4" s="3">
        <v>80</v>
      </c>
      <c r="C4" s="19">
        <v>5</v>
      </c>
      <c r="D4" s="18">
        <f>B4*C4</f>
        <v>400</v>
      </c>
      <c r="E4" s="3">
        <v>0</v>
      </c>
      <c r="F4" s="18">
        <v>4</v>
      </c>
      <c r="G4" s="18">
        <f>E4*F4</f>
        <v>0</v>
      </c>
      <c r="H4" s="3">
        <v>18</v>
      </c>
      <c r="I4" s="18">
        <v>5</v>
      </c>
      <c r="J4" s="18">
        <f>H4*I4</f>
        <v>90</v>
      </c>
      <c r="K4" s="3">
        <f>(B4+E4)-H4</f>
        <v>62</v>
      </c>
      <c r="L4" s="18">
        <v>5</v>
      </c>
      <c r="M4" s="18">
        <f>K4*L4</f>
        <v>310</v>
      </c>
      <c r="N4" s="17">
        <f>J4-(H4*F4)</f>
        <v>18</v>
      </c>
    </row>
    <row r="5" spans="1:14" x14ac:dyDescent="0.35">
      <c r="A5" s="3" t="s">
        <v>11</v>
      </c>
      <c r="B5" s="3">
        <v>2625</v>
      </c>
      <c r="C5" s="19">
        <v>1</v>
      </c>
      <c r="D5" s="18">
        <f t="shared" ref="D5:D34" si="0">B5*C5</f>
        <v>2625</v>
      </c>
      <c r="E5" s="3">
        <v>200</v>
      </c>
      <c r="F5" s="18">
        <v>0.92500000000000004</v>
      </c>
      <c r="G5" s="18">
        <f t="shared" ref="G5:G34" si="1">E5*F5</f>
        <v>185</v>
      </c>
      <c r="H5" s="3">
        <v>129</v>
      </c>
      <c r="I5" s="18">
        <v>1</v>
      </c>
      <c r="J5" s="18">
        <f t="shared" ref="J5:J34" si="2">H5*I5</f>
        <v>129</v>
      </c>
      <c r="K5" s="3">
        <f t="shared" ref="K5:K34" si="3">(B5+E5)-H5</f>
        <v>2696</v>
      </c>
      <c r="L5" s="18">
        <v>1</v>
      </c>
      <c r="M5" s="18">
        <f t="shared" ref="M5:M34" si="4">K5*L5</f>
        <v>2696</v>
      </c>
      <c r="N5" s="17">
        <f t="shared" ref="N5:N34" si="5">J5-(H5*F5)</f>
        <v>9.6749999999999972</v>
      </c>
    </row>
    <row r="6" spans="1:14" x14ac:dyDescent="0.35">
      <c r="A6" s="3" t="s">
        <v>12</v>
      </c>
      <c r="B6" s="3">
        <v>30</v>
      </c>
      <c r="C6" s="19">
        <v>5</v>
      </c>
      <c r="D6" s="18">
        <f t="shared" si="0"/>
        <v>150</v>
      </c>
      <c r="E6" s="3">
        <v>65</v>
      </c>
      <c r="F6" s="18">
        <v>4</v>
      </c>
      <c r="G6" s="18">
        <f t="shared" si="1"/>
        <v>260</v>
      </c>
      <c r="H6" s="3">
        <v>45</v>
      </c>
      <c r="I6" s="18">
        <v>5</v>
      </c>
      <c r="J6" s="18">
        <f t="shared" si="2"/>
        <v>225</v>
      </c>
      <c r="K6" s="3">
        <f t="shared" si="3"/>
        <v>50</v>
      </c>
      <c r="L6" s="18">
        <v>5</v>
      </c>
      <c r="M6" s="18">
        <f t="shared" si="4"/>
        <v>250</v>
      </c>
      <c r="N6" s="17">
        <f t="shared" si="5"/>
        <v>45</v>
      </c>
    </row>
    <row r="7" spans="1:14" x14ac:dyDescent="0.35">
      <c r="A7" s="3" t="s">
        <v>13</v>
      </c>
      <c r="B7" s="3">
        <v>100</v>
      </c>
      <c r="C7" s="19">
        <v>5</v>
      </c>
      <c r="D7" s="18">
        <f t="shared" si="0"/>
        <v>500</v>
      </c>
      <c r="E7" s="3">
        <v>25</v>
      </c>
      <c r="F7" s="18">
        <v>4.5</v>
      </c>
      <c r="G7" s="18">
        <f t="shared" si="1"/>
        <v>112.5</v>
      </c>
      <c r="H7" s="3">
        <v>39</v>
      </c>
      <c r="I7" s="18">
        <v>5</v>
      </c>
      <c r="J7" s="18">
        <f t="shared" si="2"/>
        <v>195</v>
      </c>
      <c r="K7" s="3">
        <f t="shared" si="3"/>
        <v>86</v>
      </c>
      <c r="L7" s="18">
        <v>5</v>
      </c>
      <c r="M7" s="18">
        <f t="shared" si="4"/>
        <v>430</v>
      </c>
      <c r="N7" s="17">
        <f t="shared" si="5"/>
        <v>19.5</v>
      </c>
    </row>
    <row r="8" spans="1:14" x14ac:dyDescent="0.35">
      <c r="A8" s="3" t="s">
        <v>14</v>
      </c>
      <c r="B8" s="3">
        <v>40</v>
      </c>
      <c r="C8" s="19">
        <v>5</v>
      </c>
      <c r="D8" s="18">
        <f t="shared" si="0"/>
        <v>200</v>
      </c>
      <c r="E8" s="3">
        <v>12</v>
      </c>
      <c r="F8" s="18">
        <v>3.6</v>
      </c>
      <c r="G8" s="18">
        <f t="shared" si="1"/>
        <v>43.2</v>
      </c>
      <c r="H8" s="3">
        <v>12</v>
      </c>
      <c r="I8" s="18">
        <v>5</v>
      </c>
      <c r="J8" s="18">
        <f t="shared" si="2"/>
        <v>60</v>
      </c>
      <c r="K8" s="3">
        <f t="shared" si="3"/>
        <v>40</v>
      </c>
      <c r="L8" s="18">
        <v>5</v>
      </c>
      <c r="M8" s="18">
        <f t="shared" si="4"/>
        <v>200</v>
      </c>
      <c r="N8" s="17">
        <f t="shared" si="5"/>
        <v>16.799999999999997</v>
      </c>
    </row>
    <row r="9" spans="1:14" x14ac:dyDescent="0.35">
      <c r="A9" s="3" t="s">
        <v>15</v>
      </c>
      <c r="B9" s="3">
        <v>500</v>
      </c>
      <c r="C9" s="19">
        <v>2</v>
      </c>
      <c r="D9" s="18">
        <f t="shared" si="0"/>
        <v>1000</v>
      </c>
      <c r="E9" s="3">
        <v>0</v>
      </c>
      <c r="F9" s="18">
        <v>1.5</v>
      </c>
      <c r="G9" s="18">
        <f t="shared" si="1"/>
        <v>0</v>
      </c>
      <c r="H9" s="3">
        <v>167</v>
      </c>
      <c r="I9" s="18">
        <v>2</v>
      </c>
      <c r="J9" s="18">
        <f t="shared" si="2"/>
        <v>334</v>
      </c>
      <c r="K9" s="3">
        <f t="shared" si="3"/>
        <v>333</v>
      </c>
      <c r="L9" s="18">
        <v>2</v>
      </c>
      <c r="M9" s="18">
        <f t="shared" si="4"/>
        <v>666</v>
      </c>
      <c r="N9" s="17">
        <f t="shared" si="5"/>
        <v>83.5</v>
      </c>
    </row>
    <row r="10" spans="1:14" x14ac:dyDescent="0.35">
      <c r="A10" s="3" t="s">
        <v>16</v>
      </c>
      <c r="B10" s="3">
        <v>50</v>
      </c>
      <c r="C10" s="19">
        <v>5</v>
      </c>
      <c r="D10" s="18">
        <f t="shared" si="0"/>
        <v>250</v>
      </c>
      <c r="E10" s="3">
        <v>0</v>
      </c>
      <c r="F10" s="18">
        <v>3.5</v>
      </c>
      <c r="G10" s="18">
        <f t="shared" si="1"/>
        <v>0</v>
      </c>
      <c r="H10" s="3">
        <v>5</v>
      </c>
      <c r="I10" s="18">
        <v>5</v>
      </c>
      <c r="J10" s="18">
        <f t="shared" si="2"/>
        <v>25</v>
      </c>
      <c r="K10" s="3">
        <f t="shared" si="3"/>
        <v>45</v>
      </c>
      <c r="L10" s="18">
        <v>5</v>
      </c>
      <c r="M10" s="18">
        <f t="shared" si="4"/>
        <v>225</v>
      </c>
      <c r="N10" s="17">
        <f t="shared" si="5"/>
        <v>7.5</v>
      </c>
    </row>
    <row r="11" spans="1:14" x14ac:dyDescent="0.35">
      <c r="A11" s="3" t="s">
        <v>17</v>
      </c>
      <c r="B11" s="3">
        <v>30</v>
      </c>
      <c r="C11" s="19">
        <v>7</v>
      </c>
      <c r="D11" s="18">
        <f t="shared" si="0"/>
        <v>210</v>
      </c>
      <c r="E11" s="3">
        <v>0</v>
      </c>
      <c r="F11" s="18">
        <v>5.4</v>
      </c>
      <c r="G11" s="18">
        <f t="shared" si="1"/>
        <v>0</v>
      </c>
      <c r="H11" s="3">
        <v>6</v>
      </c>
      <c r="I11" s="18">
        <v>7</v>
      </c>
      <c r="J11" s="18">
        <f t="shared" si="2"/>
        <v>42</v>
      </c>
      <c r="K11" s="3">
        <f t="shared" si="3"/>
        <v>24</v>
      </c>
      <c r="L11" s="18">
        <v>7</v>
      </c>
      <c r="M11" s="18">
        <f t="shared" si="4"/>
        <v>168</v>
      </c>
      <c r="N11" s="17">
        <f t="shared" si="5"/>
        <v>9.5999999999999943</v>
      </c>
    </row>
    <row r="12" spans="1:14" x14ac:dyDescent="0.35">
      <c r="A12" s="3" t="s">
        <v>18</v>
      </c>
      <c r="B12" s="3">
        <v>300</v>
      </c>
      <c r="C12" s="19">
        <v>0.25</v>
      </c>
      <c r="D12" s="18">
        <f t="shared" si="0"/>
        <v>75</v>
      </c>
      <c r="E12" s="3">
        <v>180</v>
      </c>
      <c r="F12" s="18">
        <v>0.28000000000000003</v>
      </c>
      <c r="G12" s="18">
        <f t="shared" si="1"/>
        <v>50.400000000000006</v>
      </c>
      <c r="H12" s="3">
        <v>192</v>
      </c>
      <c r="I12" s="18">
        <v>0.25</v>
      </c>
      <c r="J12" s="18">
        <f t="shared" si="2"/>
        <v>48</v>
      </c>
      <c r="K12" s="3">
        <f t="shared" si="3"/>
        <v>288</v>
      </c>
      <c r="L12" s="18">
        <v>0.25</v>
      </c>
      <c r="M12" s="18">
        <f t="shared" si="4"/>
        <v>72</v>
      </c>
      <c r="N12" s="17">
        <f t="shared" si="5"/>
        <v>-5.7600000000000051</v>
      </c>
    </row>
    <row r="13" spans="1:14" x14ac:dyDescent="0.35">
      <c r="A13" s="3" t="s">
        <v>19</v>
      </c>
      <c r="B13" s="3">
        <v>39</v>
      </c>
      <c r="C13" s="19">
        <v>10</v>
      </c>
      <c r="D13" s="18">
        <f t="shared" si="0"/>
        <v>390</v>
      </c>
      <c r="E13" s="3">
        <v>0</v>
      </c>
      <c r="F13" s="18">
        <v>8</v>
      </c>
      <c r="G13" s="18">
        <f t="shared" si="1"/>
        <v>0</v>
      </c>
      <c r="H13" s="3">
        <v>2</v>
      </c>
      <c r="I13" s="18">
        <v>10</v>
      </c>
      <c r="J13" s="18">
        <f t="shared" si="2"/>
        <v>20</v>
      </c>
      <c r="K13" s="3">
        <f t="shared" si="3"/>
        <v>37</v>
      </c>
      <c r="L13" s="18">
        <v>10</v>
      </c>
      <c r="M13" s="18">
        <f t="shared" si="4"/>
        <v>370</v>
      </c>
      <c r="N13" s="17">
        <f t="shared" si="5"/>
        <v>4</v>
      </c>
    </row>
    <row r="14" spans="1:14" x14ac:dyDescent="0.35">
      <c r="A14" s="3" t="s">
        <v>20</v>
      </c>
      <c r="B14" s="3">
        <v>10</v>
      </c>
      <c r="C14" s="19">
        <v>25</v>
      </c>
      <c r="D14" s="18">
        <f t="shared" si="0"/>
        <v>250</v>
      </c>
      <c r="E14" s="3">
        <v>0</v>
      </c>
      <c r="F14" s="18">
        <v>23</v>
      </c>
      <c r="G14" s="18">
        <f t="shared" si="1"/>
        <v>0</v>
      </c>
      <c r="H14" s="3">
        <v>1</v>
      </c>
      <c r="I14" s="18">
        <v>30</v>
      </c>
      <c r="J14" s="18">
        <f t="shared" si="2"/>
        <v>30</v>
      </c>
      <c r="K14" s="3">
        <f t="shared" si="3"/>
        <v>9</v>
      </c>
      <c r="L14" s="18">
        <v>25</v>
      </c>
      <c r="M14" s="18">
        <f t="shared" si="4"/>
        <v>225</v>
      </c>
      <c r="N14" s="17">
        <f t="shared" si="5"/>
        <v>7</v>
      </c>
    </row>
    <row r="15" spans="1:14" x14ac:dyDescent="0.35">
      <c r="A15" s="3" t="s">
        <v>21</v>
      </c>
      <c r="B15" s="3">
        <v>7</v>
      </c>
      <c r="C15" s="19">
        <v>10</v>
      </c>
      <c r="D15" s="18">
        <f t="shared" si="0"/>
        <v>70</v>
      </c>
      <c r="E15" s="3">
        <v>0</v>
      </c>
      <c r="F15" s="18">
        <v>8.5</v>
      </c>
      <c r="G15" s="18">
        <f t="shared" si="1"/>
        <v>0</v>
      </c>
      <c r="H15" s="3">
        <v>0</v>
      </c>
      <c r="I15" s="18">
        <v>10</v>
      </c>
      <c r="J15" s="18">
        <f t="shared" si="2"/>
        <v>0</v>
      </c>
      <c r="K15" s="3">
        <f t="shared" si="3"/>
        <v>7</v>
      </c>
      <c r="L15" s="18">
        <v>10</v>
      </c>
      <c r="M15" s="18">
        <f t="shared" si="4"/>
        <v>70</v>
      </c>
      <c r="N15" s="17">
        <f t="shared" si="5"/>
        <v>0</v>
      </c>
    </row>
    <row r="16" spans="1:14" x14ac:dyDescent="0.35">
      <c r="A16" s="3" t="s">
        <v>22</v>
      </c>
      <c r="B16" s="3">
        <v>40</v>
      </c>
      <c r="C16" s="19">
        <v>15</v>
      </c>
      <c r="D16" s="18">
        <f t="shared" si="0"/>
        <v>600</v>
      </c>
      <c r="E16" s="3">
        <v>25</v>
      </c>
      <c r="F16" s="18">
        <v>14</v>
      </c>
      <c r="G16" s="18">
        <f t="shared" si="1"/>
        <v>350</v>
      </c>
      <c r="H16" s="3">
        <v>17</v>
      </c>
      <c r="I16" s="18">
        <v>15</v>
      </c>
      <c r="J16" s="18">
        <f t="shared" si="2"/>
        <v>255</v>
      </c>
      <c r="K16" s="3">
        <f>(B16+E16)-H16</f>
        <v>48</v>
      </c>
      <c r="L16" s="18">
        <v>15</v>
      </c>
      <c r="M16" s="18">
        <f t="shared" si="4"/>
        <v>720</v>
      </c>
      <c r="N16" s="17">
        <f t="shared" si="5"/>
        <v>17</v>
      </c>
    </row>
    <row r="17" spans="1:14" x14ac:dyDescent="0.35">
      <c r="A17" s="3" t="s">
        <v>23</v>
      </c>
      <c r="B17" s="3">
        <v>73</v>
      </c>
      <c r="C17" s="19">
        <v>10</v>
      </c>
      <c r="D17" s="18">
        <f t="shared" si="0"/>
        <v>730</v>
      </c>
      <c r="E17" s="3">
        <v>0</v>
      </c>
      <c r="F17" s="18">
        <v>7.3</v>
      </c>
      <c r="G17" s="18">
        <f t="shared" si="1"/>
        <v>0</v>
      </c>
      <c r="H17" s="3">
        <v>6</v>
      </c>
      <c r="I17" s="18">
        <v>10</v>
      </c>
      <c r="J17" s="18">
        <f t="shared" si="2"/>
        <v>60</v>
      </c>
      <c r="K17" s="3">
        <f t="shared" si="3"/>
        <v>67</v>
      </c>
      <c r="L17" s="18">
        <v>10</v>
      </c>
      <c r="M17" s="18">
        <f t="shared" si="4"/>
        <v>670</v>
      </c>
      <c r="N17" s="17">
        <f t="shared" si="5"/>
        <v>16.200000000000003</v>
      </c>
    </row>
    <row r="18" spans="1:14" x14ac:dyDescent="0.35">
      <c r="A18" s="3" t="s">
        <v>24</v>
      </c>
      <c r="B18" s="3">
        <v>16</v>
      </c>
      <c r="C18" s="19">
        <v>20</v>
      </c>
      <c r="D18" s="18">
        <f t="shared" si="0"/>
        <v>320</v>
      </c>
      <c r="E18" s="3">
        <v>0</v>
      </c>
      <c r="F18" s="18">
        <v>16</v>
      </c>
      <c r="G18" s="18">
        <f t="shared" si="1"/>
        <v>0</v>
      </c>
      <c r="H18" s="3">
        <v>2</v>
      </c>
      <c r="I18" s="18">
        <v>20</v>
      </c>
      <c r="J18" s="18">
        <f t="shared" si="2"/>
        <v>40</v>
      </c>
      <c r="K18" s="3">
        <f t="shared" si="3"/>
        <v>14</v>
      </c>
      <c r="L18" s="18">
        <v>20</v>
      </c>
      <c r="M18" s="18">
        <f t="shared" si="4"/>
        <v>280</v>
      </c>
      <c r="N18" s="17">
        <f t="shared" si="5"/>
        <v>8</v>
      </c>
    </row>
    <row r="19" spans="1:14" x14ac:dyDescent="0.35">
      <c r="A19" s="3" t="s">
        <v>25</v>
      </c>
      <c r="B19" s="3">
        <v>10</v>
      </c>
      <c r="C19" s="19">
        <v>30</v>
      </c>
      <c r="D19" s="18">
        <f t="shared" si="0"/>
        <v>300</v>
      </c>
      <c r="E19" s="3">
        <v>0</v>
      </c>
      <c r="F19" s="18">
        <v>25</v>
      </c>
      <c r="G19" s="18">
        <f t="shared" si="1"/>
        <v>0</v>
      </c>
      <c r="H19" s="3">
        <v>2</v>
      </c>
      <c r="I19" s="18">
        <v>30</v>
      </c>
      <c r="J19" s="18">
        <f t="shared" si="2"/>
        <v>60</v>
      </c>
      <c r="K19" s="3">
        <f t="shared" si="3"/>
        <v>8</v>
      </c>
      <c r="L19" s="18">
        <v>30</v>
      </c>
      <c r="M19" s="18">
        <f t="shared" si="4"/>
        <v>240</v>
      </c>
      <c r="N19" s="17">
        <f t="shared" si="5"/>
        <v>10</v>
      </c>
    </row>
    <row r="20" spans="1:14" x14ac:dyDescent="0.35">
      <c r="A20" s="3" t="s">
        <v>26</v>
      </c>
      <c r="B20" s="3">
        <v>1</v>
      </c>
      <c r="C20" s="19">
        <v>20</v>
      </c>
      <c r="D20" s="18">
        <f t="shared" si="0"/>
        <v>20</v>
      </c>
      <c r="E20" s="3">
        <v>10</v>
      </c>
      <c r="F20" s="18">
        <v>18</v>
      </c>
      <c r="G20" s="18">
        <f>E20*F20</f>
        <v>180</v>
      </c>
      <c r="H20" s="3">
        <v>0</v>
      </c>
      <c r="I20" s="18">
        <v>20</v>
      </c>
      <c r="J20" s="18">
        <f t="shared" si="2"/>
        <v>0</v>
      </c>
      <c r="K20" s="3">
        <f t="shared" si="3"/>
        <v>11</v>
      </c>
      <c r="L20" s="18">
        <v>20</v>
      </c>
      <c r="M20" s="18">
        <f t="shared" si="4"/>
        <v>220</v>
      </c>
      <c r="N20" s="17">
        <f t="shared" si="5"/>
        <v>0</v>
      </c>
    </row>
    <row r="21" spans="1:14" x14ac:dyDescent="0.35">
      <c r="A21" s="3" t="s">
        <v>27</v>
      </c>
      <c r="B21" s="3">
        <v>60</v>
      </c>
      <c r="C21" s="19">
        <v>10</v>
      </c>
      <c r="D21" s="18">
        <f t="shared" si="0"/>
        <v>600</v>
      </c>
      <c r="E21" s="3">
        <v>0</v>
      </c>
      <c r="F21" s="18">
        <v>8</v>
      </c>
      <c r="G21" s="18">
        <f t="shared" si="1"/>
        <v>0</v>
      </c>
      <c r="H21" s="3">
        <v>1</v>
      </c>
      <c r="I21" s="18">
        <v>10</v>
      </c>
      <c r="J21" s="18">
        <f t="shared" si="2"/>
        <v>10</v>
      </c>
      <c r="K21" s="3">
        <f t="shared" si="3"/>
        <v>59</v>
      </c>
      <c r="L21" s="18">
        <v>10</v>
      </c>
      <c r="M21" s="18">
        <f t="shared" si="4"/>
        <v>590</v>
      </c>
      <c r="N21" s="17">
        <f t="shared" si="5"/>
        <v>2</v>
      </c>
    </row>
    <row r="22" spans="1:14" x14ac:dyDescent="0.35">
      <c r="A22" s="3" t="s">
        <v>28</v>
      </c>
      <c r="B22" s="3">
        <v>25</v>
      </c>
      <c r="C22" s="19">
        <v>10</v>
      </c>
      <c r="D22" s="18">
        <f t="shared" si="0"/>
        <v>250</v>
      </c>
      <c r="E22" s="3">
        <v>0</v>
      </c>
      <c r="F22" s="18">
        <v>8</v>
      </c>
      <c r="G22" s="18">
        <f t="shared" si="1"/>
        <v>0</v>
      </c>
      <c r="H22" s="3">
        <v>2</v>
      </c>
      <c r="I22" s="18">
        <v>10</v>
      </c>
      <c r="J22" s="18">
        <f t="shared" si="2"/>
        <v>20</v>
      </c>
      <c r="K22" s="3">
        <f t="shared" si="3"/>
        <v>23</v>
      </c>
      <c r="L22" s="18">
        <v>10</v>
      </c>
      <c r="M22" s="18">
        <f t="shared" si="4"/>
        <v>230</v>
      </c>
      <c r="N22" s="17">
        <f t="shared" si="5"/>
        <v>4</v>
      </c>
    </row>
    <row r="23" spans="1:14" x14ac:dyDescent="0.35">
      <c r="A23" s="3" t="s">
        <v>29</v>
      </c>
      <c r="B23" s="3">
        <v>10</v>
      </c>
      <c r="C23" s="19">
        <v>10</v>
      </c>
      <c r="D23" s="18">
        <f t="shared" si="0"/>
        <v>100</v>
      </c>
      <c r="E23" s="3">
        <v>0</v>
      </c>
      <c r="F23" s="18">
        <v>9</v>
      </c>
      <c r="G23" s="18">
        <f t="shared" si="1"/>
        <v>0</v>
      </c>
      <c r="H23" s="3">
        <v>0</v>
      </c>
      <c r="I23" s="18">
        <v>10</v>
      </c>
      <c r="J23" s="18">
        <f t="shared" si="2"/>
        <v>0</v>
      </c>
      <c r="K23" s="3">
        <f t="shared" si="3"/>
        <v>10</v>
      </c>
      <c r="L23" s="18">
        <v>10</v>
      </c>
      <c r="M23" s="18">
        <f t="shared" si="4"/>
        <v>100</v>
      </c>
      <c r="N23" s="17">
        <f t="shared" si="5"/>
        <v>0</v>
      </c>
    </row>
    <row r="24" spans="1:14" x14ac:dyDescent="0.35">
      <c r="A24" s="3" t="s">
        <v>30</v>
      </c>
      <c r="B24" s="3">
        <v>4</v>
      </c>
      <c r="C24" s="19">
        <v>20</v>
      </c>
      <c r="D24" s="18">
        <f t="shared" si="0"/>
        <v>80</v>
      </c>
      <c r="E24" s="3">
        <v>0</v>
      </c>
      <c r="F24" s="18">
        <v>18</v>
      </c>
      <c r="G24" s="18">
        <f t="shared" si="1"/>
        <v>0</v>
      </c>
      <c r="H24" s="3">
        <v>0</v>
      </c>
      <c r="I24" s="18">
        <v>20</v>
      </c>
      <c r="J24" s="18">
        <f t="shared" si="2"/>
        <v>0</v>
      </c>
      <c r="K24" s="3">
        <f t="shared" si="3"/>
        <v>4</v>
      </c>
      <c r="L24" s="18">
        <v>20</v>
      </c>
      <c r="M24" s="18">
        <f t="shared" si="4"/>
        <v>80</v>
      </c>
      <c r="N24" s="17">
        <f t="shared" si="5"/>
        <v>0</v>
      </c>
    </row>
    <row r="25" spans="1:14" x14ac:dyDescent="0.35">
      <c r="A25" s="3" t="s">
        <v>31</v>
      </c>
      <c r="B25" s="3">
        <v>5</v>
      </c>
      <c r="C25" s="19">
        <v>95</v>
      </c>
      <c r="D25" s="18">
        <f t="shared" si="0"/>
        <v>475</v>
      </c>
      <c r="E25" s="3">
        <v>0</v>
      </c>
      <c r="F25" s="18">
        <v>93</v>
      </c>
      <c r="G25" s="18">
        <f t="shared" si="1"/>
        <v>0</v>
      </c>
      <c r="H25" s="3">
        <v>0</v>
      </c>
      <c r="I25" s="18">
        <v>95</v>
      </c>
      <c r="J25" s="18">
        <f t="shared" si="2"/>
        <v>0</v>
      </c>
      <c r="K25" s="3">
        <f t="shared" si="3"/>
        <v>5</v>
      </c>
      <c r="L25" s="18">
        <v>95</v>
      </c>
      <c r="M25" s="18">
        <f t="shared" si="4"/>
        <v>475</v>
      </c>
      <c r="N25" s="17">
        <f t="shared" si="5"/>
        <v>0</v>
      </c>
    </row>
    <row r="26" spans="1:14" x14ac:dyDescent="0.35">
      <c r="A26" s="3" t="s">
        <v>32</v>
      </c>
      <c r="B26" s="3">
        <v>20</v>
      </c>
      <c r="C26" s="19">
        <v>30</v>
      </c>
      <c r="D26" s="18">
        <f t="shared" si="0"/>
        <v>600</v>
      </c>
      <c r="E26" s="3">
        <v>0</v>
      </c>
      <c r="F26" s="18">
        <v>20</v>
      </c>
      <c r="G26" s="18">
        <f t="shared" si="1"/>
        <v>0</v>
      </c>
      <c r="H26" s="3">
        <v>1</v>
      </c>
      <c r="I26" s="18">
        <v>30</v>
      </c>
      <c r="J26" s="18">
        <f t="shared" si="2"/>
        <v>30</v>
      </c>
      <c r="K26" s="3">
        <f t="shared" si="3"/>
        <v>19</v>
      </c>
      <c r="L26" s="18">
        <v>30</v>
      </c>
      <c r="M26" s="18">
        <f t="shared" si="4"/>
        <v>570</v>
      </c>
      <c r="N26" s="17">
        <f t="shared" si="5"/>
        <v>10</v>
      </c>
    </row>
    <row r="27" spans="1:14" x14ac:dyDescent="0.35">
      <c r="A27" s="3" t="s">
        <v>33</v>
      </c>
      <c r="B27" s="3">
        <v>275</v>
      </c>
      <c r="C27" s="19">
        <v>1</v>
      </c>
      <c r="D27" s="18">
        <f t="shared" si="0"/>
        <v>275</v>
      </c>
      <c r="E27" s="3">
        <v>0</v>
      </c>
      <c r="F27" s="18">
        <v>0.92500000000000004</v>
      </c>
      <c r="G27" s="18">
        <f t="shared" si="1"/>
        <v>0</v>
      </c>
      <c r="H27" s="3">
        <v>6</v>
      </c>
      <c r="I27" s="18">
        <v>1</v>
      </c>
      <c r="J27" s="18">
        <f t="shared" si="2"/>
        <v>6</v>
      </c>
      <c r="K27" s="3">
        <f t="shared" si="3"/>
        <v>269</v>
      </c>
      <c r="L27" s="18">
        <v>1</v>
      </c>
      <c r="M27" s="18">
        <f t="shared" si="4"/>
        <v>269</v>
      </c>
      <c r="N27" s="17">
        <f t="shared" si="5"/>
        <v>0.44999999999999929</v>
      </c>
    </row>
    <row r="28" spans="1:14" x14ac:dyDescent="0.35">
      <c r="A28" s="3" t="s">
        <v>34</v>
      </c>
      <c r="B28" s="3">
        <v>80</v>
      </c>
      <c r="C28" s="19">
        <v>1</v>
      </c>
      <c r="D28" s="18">
        <f t="shared" si="0"/>
        <v>80</v>
      </c>
      <c r="E28" s="3">
        <v>50</v>
      </c>
      <c r="F28" s="18">
        <v>0.9</v>
      </c>
      <c r="G28" s="18">
        <f t="shared" si="1"/>
        <v>45</v>
      </c>
      <c r="H28" s="3">
        <v>39</v>
      </c>
      <c r="I28" s="18">
        <v>1</v>
      </c>
      <c r="J28" s="18">
        <f t="shared" si="2"/>
        <v>39</v>
      </c>
      <c r="K28" s="3">
        <f t="shared" si="3"/>
        <v>91</v>
      </c>
      <c r="L28" s="18">
        <v>1</v>
      </c>
      <c r="M28" s="18">
        <f t="shared" si="4"/>
        <v>91</v>
      </c>
      <c r="N28" s="17">
        <f t="shared" si="5"/>
        <v>3.8999999999999986</v>
      </c>
    </row>
    <row r="29" spans="1:14" x14ac:dyDescent="0.35">
      <c r="A29" s="3" t="s">
        <v>35</v>
      </c>
      <c r="B29" s="3">
        <v>15</v>
      </c>
      <c r="C29" s="19">
        <v>30</v>
      </c>
      <c r="D29" s="18">
        <f t="shared" si="0"/>
        <v>450</v>
      </c>
      <c r="E29" s="3">
        <v>0</v>
      </c>
      <c r="F29" s="18">
        <v>27</v>
      </c>
      <c r="G29" s="18">
        <f t="shared" si="1"/>
        <v>0</v>
      </c>
      <c r="H29" s="3">
        <v>1</v>
      </c>
      <c r="I29" s="18">
        <v>30</v>
      </c>
      <c r="J29" s="18">
        <f t="shared" si="2"/>
        <v>30</v>
      </c>
      <c r="K29" s="3">
        <f t="shared" si="3"/>
        <v>14</v>
      </c>
      <c r="L29" s="18">
        <v>30</v>
      </c>
      <c r="M29" s="18">
        <f t="shared" si="4"/>
        <v>420</v>
      </c>
      <c r="N29" s="17">
        <f t="shared" si="5"/>
        <v>3</v>
      </c>
    </row>
    <row r="30" spans="1:14" x14ac:dyDescent="0.35">
      <c r="A30" s="3" t="s">
        <v>36</v>
      </c>
      <c r="B30" s="3">
        <v>50</v>
      </c>
      <c r="C30" s="19">
        <v>1</v>
      </c>
      <c r="D30" s="18">
        <f t="shared" si="0"/>
        <v>50</v>
      </c>
      <c r="E30" s="3">
        <v>30</v>
      </c>
      <c r="F30" s="18">
        <v>0.95</v>
      </c>
      <c r="G30" s="18">
        <f t="shared" si="1"/>
        <v>28.5</v>
      </c>
      <c r="H30" s="3">
        <v>17</v>
      </c>
      <c r="I30" s="18">
        <v>1</v>
      </c>
      <c r="J30" s="18">
        <f t="shared" si="2"/>
        <v>17</v>
      </c>
      <c r="K30" s="3">
        <f t="shared" si="3"/>
        <v>63</v>
      </c>
      <c r="L30" s="18">
        <v>1</v>
      </c>
      <c r="M30" s="18">
        <f t="shared" si="4"/>
        <v>63</v>
      </c>
      <c r="N30" s="17">
        <f t="shared" si="5"/>
        <v>0.85000000000000142</v>
      </c>
    </row>
    <row r="31" spans="1:14" x14ac:dyDescent="0.35">
      <c r="A31" s="3" t="s">
        <v>37</v>
      </c>
      <c r="B31" s="3">
        <v>30</v>
      </c>
      <c r="C31" s="19">
        <v>10</v>
      </c>
      <c r="D31" s="18">
        <f t="shared" si="0"/>
        <v>300</v>
      </c>
      <c r="E31" s="3">
        <v>0</v>
      </c>
      <c r="F31" s="18">
        <v>9</v>
      </c>
      <c r="G31" s="18">
        <f t="shared" si="1"/>
        <v>0</v>
      </c>
      <c r="H31" s="3">
        <v>4</v>
      </c>
      <c r="I31" s="18">
        <v>10</v>
      </c>
      <c r="J31" s="18">
        <f t="shared" si="2"/>
        <v>40</v>
      </c>
      <c r="K31" s="3">
        <f t="shared" si="3"/>
        <v>26</v>
      </c>
      <c r="L31" s="18">
        <v>10</v>
      </c>
      <c r="M31" s="18">
        <f t="shared" si="4"/>
        <v>260</v>
      </c>
      <c r="N31" s="17">
        <f t="shared" si="5"/>
        <v>4</v>
      </c>
    </row>
    <row r="32" spans="1:14" x14ac:dyDescent="0.35">
      <c r="A32" s="3" t="s">
        <v>38</v>
      </c>
      <c r="B32" s="3">
        <v>30</v>
      </c>
      <c r="C32" s="19">
        <v>1</v>
      </c>
      <c r="D32" s="18">
        <f t="shared" si="0"/>
        <v>30</v>
      </c>
      <c r="E32" s="3">
        <v>30</v>
      </c>
      <c r="F32" s="18">
        <v>0.84</v>
      </c>
      <c r="G32" s="18">
        <f t="shared" si="1"/>
        <v>25.2</v>
      </c>
      <c r="H32" s="3">
        <v>10</v>
      </c>
      <c r="I32" s="18">
        <v>1</v>
      </c>
      <c r="J32" s="18">
        <f t="shared" si="2"/>
        <v>10</v>
      </c>
      <c r="K32" s="3">
        <f t="shared" si="3"/>
        <v>50</v>
      </c>
      <c r="L32" s="18">
        <v>1</v>
      </c>
      <c r="M32" s="18">
        <f t="shared" si="4"/>
        <v>50</v>
      </c>
      <c r="N32" s="17">
        <f t="shared" si="5"/>
        <v>1.5999999999999996</v>
      </c>
    </row>
    <row r="33" spans="1:14" x14ac:dyDescent="0.35">
      <c r="A33" s="3" t="s">
        <v>39</v>
      </c>
      <c r="B33" s="3">
        <v>9</v>
      </c>
      <c r="C33" s="19">
        <v>13</v>
      </c>
      <c r="D33" s="18">
        <f t="shared" si="0"/>
        <v>117</v>
      </c>
      <c r="E33" s="3">
        <v>0</v>
      </c>
      <c r="F33" s="18">
        <v>10</v>
      </c>
      <c r="G33" s="18">
        <f t="shared" si="1"/>
        <v>0</v>
      </c>
      <c r="H33" s="3">
        <v>0</v>
      </c>
      <c r="I33" s="18">
        <v>9</v>
      </c>
      <c r="J33" s="18">
        <f t="shared" si="2"/>
        <v>0</v>
      </c>
      <c r="K33" s="3">
        <f t="shared" si="3"/>
        <v>9</v>
      </c>
      <c r="L33" s="18">
        <v>13</v>
      </c>
      <c r="M33" s="18">
        <f t="shared" si="4"/>
        <v>117</v>
      </c>
      <c r="N33" s="17">
        <f t="shared" si="5"/>
        <v>0</v>
      </c>
    </row>
    <row r="34" spans="1:14" x14ac:dyDescent="0.35">
      <c r="A34" s="3" t="s">
        <v>40</v>
      </c>
      <c r="B34" s="3">
        <v>5</v>
      </c>
      <c r="C34" s="19">
        <v>160</v>
      </c>
      <c r="D34" s="18">
        <f t="shared" si="0"/>
        <v>800</v>
      </c>
      <c r="E34" s="3">
        <v>0</v>
      </c>
      <c r="F34" s="18">
        <v>147</v>
      </c>
      <c r="G34" s="18">
        <f t="shared" si="1"/>
        <v>0</v>
      </c>
      <c r="H34" s="3">
        <v>0</v>
      </c>
      <c r="I34" s="18">
        <v>5</v>
      </c>
      <c r="J34" s="18">
        <f t="shared" si="2"/>
        <v>0</v>
      </c>
      <c r="K34" s="3">
        <f t="shared" si="3"/>
        <v>5</v>
      </c>
      <c r="L34" s="18">
        <v>160</v>
      </c>
      <c r="M34" s="18">
        <f t="shared" si="4"/>
        <v>800</v>
      </c>
      <c r="N34" s="17">
        <f t="shared" si="5"/>
        <v>0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4EA1-3634-4A65-B541-66BBA82D401C}">
  <dimension ref="A1:N34"/>
  <sheetViews>
    <sheetView workbookViewId="0">
      <selection activeCell="F8" sqref="F8"/>
    </sheetView>
  </sheetViews>
  <sheetFormatPr defaultRowHeight="14.5" x14ac:dyDescent="0.35"/>
  <cols>
    <col min="1" max="1" width="19.36328125" bestFit="1" customWidth="1"/>
    <col min="4" max="4" width="10.1796875" bestFit="1" customWidth="1"/>
    <col min="13" max="13" width="10.1796875" bestFit="1" customWidth="1"/>
  </cols>
  <sheetData>
    <row r="1" spans="1:14" x14ac:dyDescent="0.35">
      <c r="A1" s="30" t="s">
        <v>41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35">
      <c r="A2" s="2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78</v>
      </c>
      <c r="I2" s="2"/>
      <c r="J2" s="2"/>
      <c r="K2" s="2" t="s">
        <v>4</v>
      </c>
      <c r="L2" s="2"/>
      <c r="M2" s="2"/>
      <c r="N2" s="2"/>
    </row>
    <row r="3" spans="1:14" x14ac:dyDescent="0.35">
      <c r="A3" s="2" t="s">
        <v>1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2" t="s">
        <v>8</v>
      </c>
      <c r="I3" s="17" t="s">
        <v>6</v>
      </c>
      <c r="J3" s="2" t="s">
        <v>9</v>
      </c>
      <c r="K3" s="2" t="s">
        <v>5</v>
      </c>
      <c r="L3" s="2" t="s">
        <v>6</v>
      </c>
      <c r="M3" s="2" t="s">
        <v>7</v>
      </c>
      <c r="N3" s="23" t="s">
        <v>70</v>
      </c>
    </row>
    <row r="4" spans="1:14" x14ac:dyDescent="0.35">
      <c r="A4" s="2" t="s">
        <v>10</v>
      </c>
      <c r="B4" s="2">
        <v>62</v>
      </c>
      <c r="C4" s="17">
        <v>5</v>
      </c>
      <c r="D4" s="17">
        <f>B4*C4</f>
        <v>310</v>
      </c>
      <c r="E4" s="2">
        <v>0</v>
      </c>
      <c r="F4" s="17">
        <v>4</v>
      </c>
      <c r="G4" s="17">
        <f>E4*F4</f>
        <v>0</v>
      </c>
      <c r="H4" s="2">
        <v>18</v>
      </c>
      <c r="I4" s="17">
        <v>5</v>
      </c>
      <c r="J4" s="17">
        <f>H4*I4</f>
        <v>90</v>
      </c>
      <c r="K4" s="2">
        <f>(B4+E4)-H4</f>
        <v>44</v>
      </c>
      <c r="L4" s="17">
        <v>5</v>
      </c>
      <c r="M4" s="17">
        <f>K4*L4</f>
        <v>220</v>
      </c>
      <c r="N4" s="17">
        <f>J4-(H4*F4)</f>
        <v>18</v>
      </c>
    </row>
    <row r="5" spans="1:14" x14ac:dyDescent="0.35">
      <c r="A5" s="2" t="s">
        <v>11</v>
      </c>
      <c r="B5" s="2">
        <v>2696</v>
      </c>
      <c r="C5" s="17">
        <v>1</v>
      </c>
      <c r="D5" s="17">
        <f t="shared" ref="D5:D15" si="0">B5*C5</f>
        <v>2696</v>
      </c>
      <c r="E5" s="2">
        <v>400</v>
      </c>
      <c r="F5" s="17">
        <v>0.92500000000000004</v>
      </c>
      <c r="G5" s="17">
        <f t="shared" ref="G5:G34" si="1">E5*F5</f>
        <v>370</v>
      </c>
      <c r="H5" s="2">
        <v>150</v>
      </c>
      <c r="I5" s="17">
        <v>1</v>
      </c>
      <c r="J5" s="17">
        <f t="shared" ref="J5:J34" si="2">H5*I5</f>
        <v>150</v>
      </c>
      <c r="K5" s="2">
        <f t="shared" ref="K5:K34" si="3">(B5+E5)-H5</f>
        <v>2946</v>
      </c>
      <c r="L5" s="17">
        <v>1</v>
      </c>
      <c r="M5" s="17">
        <f t="shared" ref="M5:M34" si="4">K5*L5</f>
        <v>2946</v>
      </c>
      <c r="N5" s="17">
        <f t="shared" ref="N5:N34" si="5">J5-(H5*F5)</f>
        <v>11.25</v>
      </c>
    </row>
    <row r="6" spans="1:14" x14ac:dyDescent="0.35">
      <c r="A6" s="2" t="s">
        <v>12</v>
      </c>
      <c r="B6" s="2">
        <v>50</v>
      </c>
      <c r="C6" s="17">
        <v>5</v>
      </c>
      <c r="D6" s="17">
        <f t="shared" si="0"/>
        <v>250</v>
      </c>
      <c r="E6" s="2">
        <v>80</v>
      </c>
      <c r="F6" s="17">
        <v>4</v>
      </c>
      <c r="G6" s="17">
        <f t="shared" si="1"/>
        <v>320</v>
      </c>
      <c r="H6" s="2">
        <v>60</v>
      </c>
      <c r="I6" s="17">
        <v>5</v>
      </c>
      <c r="J6" s="17">
        <f t="shared" si="2"/>
        <v>300</v>
      </c>
      <c r="K6" s="2">
        <f t="shared" si="3"/>
        <v>70</v>
      </c>
      <c r="L6" s="17">
        <v>5</v>
      </c>
      <c r="M6" s="17">
        <f t="shared" si="4"/>
        <v>350</v>
      </c>
      <c r="N6" s="17">
        <f t="shared" si="5"/>
        <v>60</v>
      </c>
    </row>
    <row r="7" spans="1:14" x14ac:dyDescent="0.35">
      <c r="A7" s="2" t="s">
        <v>13</v>
      </c>
      <c r="B7" s="2">
        <v>86</v>
      </c>
      <c r="C7" s="17">
        <v>5</v>
      </c>
      <c r="D7" s="17">
        <f t="shared" si="0"/>
        <v>430</v>
      </c>
      <c r="E7" s="2">
        <v>0</v>
      </c>
      <c r="F7" s="17">
        <v>4.5</v>
      </c>
      <c r="G7" s="17">
        <f t="shared" si="1"/>
        <v>0</v>
      </c>
      <c r="H7" s="2">
        <v>45</v>
      </c>
      <c r="I7" s="17">
        <v>5</v>
      </c>
      <c r="J7" s="17">
        <f t="shared" si="2"/>
        <v>225</v>
      </c>
      <c r="K7" s="2">
        <f t="shared" si="3"/>
        <v>41</v>
      </c>
      <c r="L7" s="17">
        <v>5</v>
      </c>
      <c r="M7" s="17">
        <f t="shared" si="4"/>
        <v>205</v>
      </c>
      <c r="N7" s="17">
        <f t="shared" si="5"/>
        <v>22.5</v>
      </c>
    </row>
    <row r="8" spans="1:14" x14ac:dyDescent="0.35">
      <c r="A8" s="2" t="s">
        <v>14</v>
      </c>
      <c r="B8" s="2">
        <v>40</v>
      </c>
      <c r="C8" s="17">
        <v>5</v>
      </c>
      <c r="D8" s="17">
        <f t="shared" si="0"/>
        <v>200</v>
      </c>
      <c r="E8" s="2">
        <v>24</v>
      </c>
      <c r="F8" s="17">
        <v>3.6</v>
      </c>
      <c r="G8" s="17">
        <f t="shared" si="1"/>
        <v>86.4</v>
      </c>
      <c r="H8" s="2">
        <v>15</v>
      </c>
      <c r="I8" s="17">
        <v>5</v>
      </c>
      <c r="J8" s="17">
        <f t="shared" si="2"/>
        <v>75</v>
      </c>
      <c r="K8" s="2">
        <f t="shared" si="3"/>
        <v>49</v>
      </c>
      <c r="L8" s="17">
        <v>5</v>
      </c>
      <c r="M8" s="17">
        <f t="shared" si="4"/>
        <v>245</v>
      </c>
      <c r="N8" s="17">
        <f t="shared" si="5"/>
        <v>21</v>
      </c>
    </row>
    <row r="9" spans="1:14" x14ac:dyDescent="0.35">
      <c r="A9" s="2" t="s">
        <v>15</v>
      </c>
      <c r="B9" s="2">
        <v>333</v>
      </c>
      <c r="C9" s="17">
        <v>2</v>
      </c>
      <c r="D9" s="17">
        <f t="shared" si="0"/>
        <v>666</v>
      </c>
      <c r="E9" s="2">
        <v>0</v>
      </c>
      <c r="F9" s="17">
        <v>1.5</v>
      </c>
      <c r="G9" s="17">
        <f t="shared" si="1"/>
        <v>0</v>
      </c>
      <c r="H9" s="2">
        <v>126</v>
      </c>
      <c r="I9" s="17">
        <v>2</v>
      </c>
      <c r="J9" s="17">
        <f t="shared" si="2"/>
        <v>252</v>
      </c>
      <c r="K9" s="2">
        <f t="shared" si="3"/>
        <v>207</v>
      </c>
      <c r="L9" s="17">
        <v>2</v>
      </c>
      <c r="M9" s="17">
        <f t="shared" si="4"/>
        <v>414</v>
      </c>
      <c r="N9" s="17">
        <f t="shared" si="5"/>
        <v>63</v>
      </c>
    </row>
    <row r="10" spans="1:14" x14ac:dyDescent="0.35">
      <c r="A10" s="2" t="s">
        <v>16</v>
      </c>
      <c r="B10" s="2">
        <v>45</v>
      </c>
      <c r="C10" s="17">
        <v>5</v>
      </c>
      <c r="D10" s="17">
        <f t="shared" si="0"/>
        <v>225</v>
      </c>
      <c r="E10" s="2">
        <v>20</v>
      </c>
      <c r="F10" s="17">
        <v>3.5</v>
      </c>
      <c r="G10" s="17">
        <f t="shared" si="1"/>
        <v>70</v>
      </c>
      <c r="H10" s="2">
        <v>7</v>
      </c>
      <c r="I10" s="17">
        <v>5</v>
      </c>
      <c r="J10" s="17">
        <f t="shared" si="2"/>
        <v>35</v>
      </c>
      <c r="K10" s="2">
        <f t="shared" si="3"/>
        <v>58</v>
      </c>
      <c r="L10" s="17">
        <v>5</v>
      </c>
      <c r="M10" s="17">
        <f t="shared" si="4"/>
        <v>290</v>
      </c>
      <c r="N10" s="17">
        <f t="shared" si="5"/>
        <v>10.5</v>
      </c>
    </row>
    <row r="11" spans="1:14" x14ac:dyDescent="0.35">
      <c r="A11" s="2" t="s">
        <v>17</v>
      </c>
      <c r="B11" s="2">
        <v>24</v>
      </c>
      <c r="C11" s="17">
        <v>7</v>
      </c>
      <c r="D11" s="17">
        <f t="shared" si="0"/>
        <v>168</v>
      </c>
      <c r="E11" s="2">
        <v>20</v>
      </c>
      <c r="F11" s="17">
        <v>5.4</v>
      </c>
      <c r="G11" s="17">
        <f t="shared" si="1"/>
        <v>108</v>
      </c>
      <c r="H11" s="2">
        <v>5</v>
      </c>
      <c r="I11" s="17">
        <v>7</v>
      </c>
      <c r="J11" s="17">
        <f t="shared" si="2"/>
        <v>35</v>
      </c>
      <c r="K11" s="2">
        <f t="shared" si="3"/>
        <v>39</v>
      </c>
      <c r="L11" s="17">
        <v>7</v>
      </c>
      <c r="M11" s="17">
        <f t="shared" si="4"/>
        <v>273</v>
      </c>
      <c r="N11" s="17">
        <f t="shared" si="5"/>
        <v>8</v>
      </c>
    </row>
    <row r="12" spans="1:14" x14ac:dyDescent="0.35">
      <c r="A12" s="2" t="s">
        <v>18</v>
      </c>
      <c r="B12" s="2">
        <v>288</v>
      </c>
      <c r="C12" s="17">
        <v>0.25</v>
      </c>
      <c r="D12" s="17">
        <f t="shared" si="0"/>
        <v>72</v>
      </c>
      <c r="E12" s="2">
        <v>0</v>
      </c>
      <c r="F12" s="17">
        <v>0.28000000000000003</v>
      </c>
      <c r="G12" s="17">
        <f t="shared" si="1"/>
        <v>0</v>
      </c>
      <c r="H12" s="2">
        <v>140</v>
      </c>
      <c r="I12" s="17">
        <v>0.25</v>
      </c>
      <c r="J12" s="17">
        <f t="shared" si="2"/>
        <v>35</v>
      </c>
      <c r="K12" s="2">
        <f t="shared" si="3"/>
        <v>148</v>
      </c>
      <c r="L12" s="17">
        <v>0.25</v>
      </c>
      <c r="M12" s="17">
        <f t="shared" si="4"/>
        <v>37</v>
      </c>
      <c r="N12" s="17">
        <f t="shared" si="5"/>
        <v>-4.2000000000000028</v>
      </c>
    </row>
    <row r="13" spans="1:14" x14ac:dyDescent="0.35">
      <c r="A13" s="2" t="s">
        <v>19</v>
      </c>
      <c r="B13" s="2">
        <v>37</v>
      </c>
      <c r="C13" s="17">
        <v>10</v>
      </c>
      <c r="D13" s="17">
        <f t="shared" si="0"/>
        <v>370</v>
      </c>
      <c r="E13" s="2">
        <v>0</v>
      </c>
      <c r="F13" s="17">
        <v>8</v>
      </c>
      <c r="G13" s="17">
        <f t="shared" si="1"/>
        <v>0</v>
      </c>
      <c r="H13" s="2">
        <v>4</v>
      </c>
      <c r="I13" s="17">
        <v>10</v>
      </c>
      <c r="J13" s="17">
        <f t="shared" si="2"/>
        <v>40</v>
      </c>
      <c r="K13" s="2">
        <f t="shared" si="3"/>
        <v>33</v>
      </c>
      <c r="L13" s="17">
        <v>10</v>
      </c>
      <c r="M13" s="17">
        <f t="shared" si="4"/>
        <v>330</v>
      </c>
      <c r="N13" s="17">
        <f t="shared" si="5"/>
        <v>8</v>
      </c>
    </row>
    <row r="14" spans="1:14" x14ac:dyDescent="0.35">
      <c r="A14" s="2" t="s">
        <v>20</v>
      </c>
      <c r="B14" s="2">
        <v>9</v>
      </c>
      <c r="C14" s="17">
        <v>25</v>
      </c>
      <c r="D14" s="17">
        <f t="shared" si="0"/>
        <v>225</v>
      </c>
      <c r="E14" s="2">
        <v>10</v>
      </c>
      <c r="F14" s="17">
        <v>23</v>
      </c>
      <c r="G14" s="17">
        <f t="shared" si="1"/>
        <v>230</v>
      </c>
      <c r="H14" s="2">
        <v>2</v>
      </c>
      <c r="I14" s="17">
        <v>30</v>
      </c>
      <c r="J14" s="17">
        <f t="shared" si="2"/>
        <v>60</v>
      </c>
      <c r="K14" s="2">
        <f t="shared" si="3"/>
        <v>17</v>
      </c>
      <c r="L14" s="17">
        <v>30</v>
      </c>
      <c r="M14" s="17">
        <f t="shared" si="4"/>
        <v>510</v>
      </c>
      <c r="N14" s="17">
        <f t="shared" si="5"/>
        <v>14</v>
      </c>
    </row>
    <row r="15" spans="1:14" x14ac:dyDescent="0.35">
      <c r="A15" s="2" t="s">
        <v>21</v>
      </c>
      <c r="B15" s="2">
        <v>7</v>
      </c>
      <c r="C15" s="17">
        <v>10</v>
      </c>
      <c r="D15" s="17">
        <f t="shared" si="0"/>
        <v>70</v>
      </c>
      <c r="E15" s="2">
        <v>10</v>
      </c>
      <c r="F15" s="17">
        <v>8.5</v>
      </c>
      <c r="G15" s="17">
        <f t="shared" si="1"/>
        <v>85</v>
      </c>
      <c r="H15" s="2">
        <v>0</v>
      </c>
      <c r="I15" s="17">
        <v>10</v>
      </c>
      <c r="J15" s="17">
        <f t="shared" si="2"/>
        <v>0</v>
      </c>
      <c r="K15" s="2">
        <f t="shared" si="3"/>
        <v>17</v>
      </c>
      <c r="L15" s="17">
        <v>10</v>
      </c>
      <c r="M15" s="17">
        <f t="shared" si="4"/>
        <v>170</v>
      </c>
      <c r="N15" s="17">
        <f t="shared" si="5"/>
        <v>0</v>
      </c>
    </row>
    <row r="16" spans="1:14" x14ac:dyDescent="0.35">
      <c r="A16" s="2" t="s">
        <v>22</v>
      </c>
      <c r="B16" s="2">
        <v>48</v>
      </c>
      <c r="C16" s="17">
        <v>15</v>
      </c>
      <c r="D16" s="17">
        <f>B16*C16</f>
        <v>720</v>
      </c>
      <c r="E16" s="2">
        <v>50</v>
      </c>
      <c r="F16" s="17">
        <v>14</v>
      </c>
      <c r="G16" s="17">
        <f t="shared" si="1"/>
        <v>700</v>
      </c>
      <c r="H16" s="2">
        <v>18</v>
      </c>
      <c r="I16" s="17">
        <v>15</v>
      </c>
      <c r="J16" s="17">
        <f t="shared" si="2"/>
        <v>270</v>
      </c>
      <c r="K16" s="2">
        <f>(B16+E16)-H16</f>
        <v>80</v>
      </c>
      <c r="L16" s="17">
        <v>15</v>
      </c>
      <c r="M16" s="17">
        <f t="shared" si="4"/>
        <v>1200</v>
      </c>
      <c r="N16" s="17">
        <f t="shared" si="5"/>
        <v>18</v>
      </c>
    </row>
    <row r="17" spans="1:14" x14ac:dyDescent="0.35">
      <c r="A17" s="2" t="s">
        <v>23</v>
      </c>
      <c r="B17" s="2">
        <v>67</v>
      </c>
      <c r="C17" s="17">
        <v>10</v>
      </c>
      <c r="D17" s="17">
        <f t="shared" ref="D17:D34" si="6">B17*C17</f>
        <v>670</v>
      </c>
      <c r="E17" s="2">
        <v>0</v>
      </c>
      <c r="F17" s="17">
        <v>7.3</v>
      </c>
      <c r="G17" s="17">
        <f t="shared" si="1"/>
        <v>0</v>
      </c>
      <c r="H17" s="2">
        <v>25</v>
      </c>
      <c r="I17" s="17">
        <v>10</v>
      </c>
      <c r="J17" s="17">
        <f t="shared" si="2"/>
        <v>250</v>
      </c>
      <c r="K17" s="2">
        <f t="shared" si="3"/>
        <v>42</v>
      </c>
      <c r="L17" s="17">
        <v>10</v>
      </c>
      <c r="M17" s="17">
        <f t="shared" si="4"/>
        <v>420</v>
      </c>
      <c r="N17" s="17">
        <f t="shared" si="5"/>
        <v>67.5</v>
      </c>
    </row>
    <row r="18" spans="1:14" x14ac:dyDescent="0.35">
      <c r="A18" s="2" t="s">
        <v>24</v>
      </c>
      <c r="B18" s="2">
        <v>14</v>
      </c>
      <c r="C18" s="17">
        <v>20</v>
      </c>
      <c r="D18" s="17">
        <f t="shared" si="6"/>
        <v>280</v>
      </c>
      <c r="E18" s="2">
        <v>0</v>
      </c>
      <c r="F18" s="17">
        <v>16</v>
      </c>
      <c r="G18" s="17">
        <f t="shared" si="1"/>
        <v>0</v>
      </c>
      <c r="H18" s="2">
        <v>2</v>
      </c>
      <c r="I18" s="17">
        <v>30</v>
      </c>
      <c r="J18" s="17">
        <f t="shared" si="2"/>
        <v>60</v>
      </c>
      <c r="K18" s="2">
        <f t="shared" si="3"/>
        <v>12</v>
      </c>
      <c r="L18" s="17">
        <v>30</v>
      </c>
      <c r="M18" s="17">
        <f t="shared" si="4"/>
        <v>360</v>
      </c>
      <c r="N18" s="17">
        <f t="shared" si="5"/>
        <v>28</v>
      </c>
    </row>
    <row r="19" spans="1:14" x14ac:dyDescent="0.35">
      <c r="A19" s="2" t="s">
        <v>25</v>
      </c>
      <c r="B19" s="2">
        <v>8</v>
      </c>
      <c r="C19" s="17">
        <v>30</v>
      </c>
      <c r="D19" s="17">
        <f t="shared" si="6"/>
        <v>240</v>
      </c>
      <c r="E19" s="2">
        <v>0</v>
      </c>
      <c r="F19" s="17">
        <v>25</v>
      </c>
      <c r="G19" s="17">
        <f t="shared" si="1"/>
        <v>0</v>
      </c>
      <c r="H19" s="2">
        <v>0</v>
      </c>
      <c r="I19" s="17">
        <v>50</v>
      </c>
      <c r="J19" s="17">
        <f t="shared" si="2"/>
        <v>0</v>
      </c>
      <c r="K19" s="2">
        <f t="shared" si="3"/>
        <v>8</v>
      </c>
      <c r="L19" s="17">
        <v>50</v>
      </c>
      <c r="M19" s="17">
        <f t="shared" si="4"/>
        <v>400</v>
      </c>
      <c r="N19" s="17">
        <f t="shared" si="5"/>
        <v>0</v>
      </c>
    </row>
    <row r="20" spans="1:14" x14ac:dyDescent="0.35">
      <c r="A20" s="2" t="s">
        <v>26</v>
      </c>
      <c r="B20" s="2">
        <v>11</v>
      </c>
      <c r="C20" s="17">
        <v>20</v>
      </c>
      <c r="D20" s="17">
        <f t="shared" si="6"/>
        <v>220</v>
      </c>
      <c r="E20" s="2">
        <v>0</v>
      </c>
      <c r="F20" s="17">
        <v>18</v>
      </c>
      <c r="G20" s="17">
        <f t="shared" si="1"/>
        <v>0</v>
      </c>
      <c r="H20" s="2">
        <v>1</v>
      </c>
      <c r="I20" s="17">
        <v>20</v>
      </c>
      <c r="J20" s="17">
        <f t="shared" si="2"/>
        <v>20</v>
      </c>
      <c r="K20" s="2">
        <f t="shared" si="3"/>
        <v>10</v>
      </c>
      <c r="L20" s="17">
        <v>20</v>
      </c>
      <c r="M20" s="17">
        <f t="shared" si="4"/>
        <v>200</v>
      </c>
      <c r="N20" s="17">
        <f t="shared" si="5"/>
        <v>2</v>
      </c>
    </row>
    <row r="21" spans="1:14" x14ac:dyDescent="0.35">
      <c r="A21" s="2" t="s">
        <v>27</v>
      </c>
      <c r="B21" s="2">
        <v>59</v>
      </c>
      <c r="C21" s="17">
        <v>10</v>
      </c>
      <c r="D21" s="17">
        <f t="shared" si="6"/>
        <v>590</v>
      </c>
      <c r="E21" s="2">
        <v>0</v>
      </c>
      <c r="F21" s="17">
        <v>8</v>
      </c>
      <c r="G21" s="17">
        <f t="shared" si="1"/>
        <v>0</v>
      </c>
      <c r="H21" s="2">
        <v>2</v>
      </c>
      <c r="I21" s="17">
        <v>10</v>
      </c>
      <c r="J21" s="17">
        <f t="shared" si="2"/>
        <v>20</v>
      </c>
      <c r="K21" s="2">
        <f t="shared" si="3"/>
        <v>57</v>
      </c>
      <c r="L21" s="17">
        <v>10</v>
      </c>
      <c r="M21" s="17">
        <f t="shared" si="4"/>
        <v>570</v>
      </c>
      <c r="N21" s="17">
        <f t="shared" si="5"/>
        <v>4</v>
      </c>
    </row>
    <row r="22" spans="1:14" x14ac:dyDescent="0.35">
      <c r="A22" s="2" t="s">
        <v>28</v>
      </c>
      <c r="B22" s="2">
        <v>23</v>
      </c>
      <c r="C22" s="17">
        <v>10</v>
      </c>
      <c r="D22" s="17">
        <f t="shared" si="6"/>
        <v>230</v>
      </c>
      <c r="E22" s="2">
        <v>0</v>
      </c>
      <c r="F22" s="17">
        <v>8</v>
      </c>
      <c r="G22" s="17">
        <f t="shared" si="1"/>
        <v>0</v>
      </c>
      <c r="H22" s="2">
        <v>5</v>
      </c>
      <c r="I22" s="17">
        <v>10</v>
      </c>
      <c r="J22" s="17">
        <f t="shared" si="2"/>
        <v>50</v>
      </c>
      <c r="K22" s="2">
        <f t="shared" si="3"/>
        <v>18</v>
      </c>
      <c r="L22" s="17">
        <v>10</v>
      </c>
      <c r="M22" s="17">
        <f t="shared" si="4"/>
        <v>180</v>
      </c>
      <c r="N22" s="17">
        <f t="shared" si="5"/>
        <v>10</v>
      </c>
    </row>
    <row r="23" spans="1:14" x14ac:dyDescent="0.35">
      <c r="A23" s="2" t="s">
        <v>29</v>
      </c>
      <c r="B23" s="2">
        <v>10</v>
      </c>
      <c r="C23" s="17">
        <v>10</v>
      </c>
      <c r="D23" s="17">
        <f t="shared" si="6"/>
        <v>100</v>
      </c>
      <c r="E23" s="2">
        <v>0</v>
      </c>
      <c r="F23" s="17">
        <v>9</v>
      </c>
      <c r="G23" s="17">
        <f t="shared" si="1"/>
        <v>0</v>
      </c>
      <c r="H23" s="2">
        <v>1</v>
      </c>
      <c r="I23" s="17">
        <v>10</v>
      </c>
      <c r="J23" s="17">
        <f t="shared" si="2"/>
        <v>10</v>
      </c>
      <c r="K23" s="2">
        <f t="shared" si="3"/>
        <v>9</v>
      </c>
      <c r="L23" s="17">
        <v>10</v>
      </c>
      <c r="M23" s="17">
        <f t="shared" si="4"/>
        <v>90</v>
      </c>
      <c r="N23" s="17">
        <f t="shared" si="5"/>
        <v>1</v>
      </c>
    </row>
    <row r="24" spans="1:14" x14ac:dyDescent="0.35">
      <c r="A24" s="2" t="s">
        <v>30</v>
      </c>
      <c r="B24" s="2">
        <v>4</v>
      </c>
      <c r="C24" s="17">
        <v>20</v>
      </c>
      <c r="D24" s="17">
        <f t="shared" si="6"/>
        <v>80</v>
      </c>
      <c r="E24" s="2">
        <v>0</v>
      </c>
      <c r="F24" s="17">
        <v>18</v>
      </c>
      <c r="G24" s="17">
        <f t="shared" si="1"/>
        <v>0</v>
      </c>
      <c r="H24" s="2">
        <v>0</v>
      </c>
      <c r="I24" s="17">
        <v>20</v>
      </c>
      <c r="J24" s="17">
        <f t="shared" si="2"/>
        <v>0</v>
      </c>
      <c r="K24" s="2">
        <f t="shared" si="3"/>
        <v>4</v>
      </c>
      <c r="L24" s="17">
        <v>20</v>
      </c>
      <c r="M24" s="17">
        <f t="shared" si="4"/>
        <v>80</v>
      </c>
      <c r="N24" s="17">
        <f t="shared" si="5"/>
        <v>0</v>
      </c>
    </row>
    <row r="25" spans="1:14" x14ac:dyDescent="0.35">
      <c r="A25" s="2" t="s">
        <v>31</v>
      </c>
      <c r="B25" s="2">
        <v>5</v>
      </c>
      <c r="C25" s="17">
        <v>95</v>
      </c>
      <c r="D25" s="17">
        <f t="shared" si="6"/>
        <v>475</v>
      </c>
      <c r="E25" s="2">
        <v>0</v>
      </c>
      <c r="F25" s="17">
        <v>93</v>
      </c>
      <c r="G25" s="17">
        <f t="shared" si="1"/>
        <v>0</v>
      </c>
      <c r="H25" s="2">
        <v>0</v>
      </c>
      <c r="I25" s="17">
        <v>95</v>
      </c>
      <c r="J25" s="17">
        <f t="shared" si="2"/>
        <v>0</v>
      </c>
      <c r="K25" s="2">
        <f t="shared" si="3"/>
        <v>5</v>
      </c>
      <c r="L25" s="17">
        <v>95</v>
      </c>
      <c r="M25" s="17">
        <f t="shared" si="4"/>
        <v>475</v>
      </c>
      <c r="N25" s="17">
        <f t="shared" si="5"/>
        <v>0</v>
      </c>
    </row>
    <row r="26" spans="1:14" x14ac:dyDescent="0.35">
      <c r="A26" s="2" t="s">
        <v>32</v>
      </c>
      <c r="B26" s="2">
        <v>19</v>
      </c>
      <c r="C26" s="17">
        <v>30</v>
      </c>
      <c r="D26" s="17">
        <f t="shared" si="6"/>
        <v>570</v>
      </c>
      <c r="E26" s="2">
        <v>0</v>
      </c>
      <c r="F26" s="17">
        <v>20</v>
      </c>
      <c r="G26" s="17">
        <f t="shared" si="1"/>
        <v>0</v>
      </c>
      <c r="H26" s="2">
        <v>0</v>
      </c>
      <c r="I26" s="17">
        <v>30</v>
      </c>
      <c r="J26" s="17">
        <f t="shared" si="2"/>
        <v>0</v>
      </c>
      <c r="K26" s="2">
        <f t="shared" si="3"/>
        <v>19</v>
      </c>
      <c r="L26" s="17">
        <v>30</v>
      </c>
      <c r="M26" s="17">
        <f t="shared" si="4"/>
        <v>570</v>
      </c>
      <c r="N26" s="17">
        <f t="shared" si="5"/>
        <v>0</v>
      </c>
    </row>
    <row r="27" spans="1:14" x14ac:dyDescent="0.35">
      <c r="A27" s="2" t="s">
        <v>33</v>
      </c>
      <c r="B27" s="2">
        <v>269</v>
      </c>
      <c r="C27" s="17">
        <v>1</v>
      </c>
      <c r="D27" s="17">
        <f t="shared" si="6"/>
        <v>269</v>
      </c>
      <c r="E27" s="2">
        <v>0</v>
      </c>
      <c r="F27" s="17">
        <v>0.92500000000000004</v>
      </c>
      <c r="G27" s="17">
        <f t="shared" si="1"/>
        <v>0</v>
      </c>
      <c r="H27" s="2">
        <v>8</v>
      </c>
      <c r="I27" s="17">
        <v>1</v>
      </c>
      <c r="J27" s="17">
        <f t="shared" si="2"/>
        <v>8</v>
      </c>
      <c r="K27" s="2">
        <f t="shared" si="3"/>
        <v>261</v>
      </c>
      <c r="L27" s="17">
        <v>1</v>
      </c>
      <c r="M27" s="17">
        <f t="shared" si="4"/>
        <v>261</v>
      </c>
      <c r="N27" s="17">
        <f t="shared" si="5"/>
        <v>0.59999999999999964</v>
      </c>
    </row>
    <row r="28" spans="1:14" x14ac:dyDescent="0.35">
      <c r="A28" s="2" t="s">
        <v>34</v>
      </c>
      <c r="B28" s="2">
        <v>91</v>
      </c>
      <c r="C28" s="17">
        <v>1</v>
      </c>
      <c r="D28" s="17">
        <f t="shared" si="6"/>
        <v>91</v>
      </c>
      <c r="E28" s="2">
        <v>0</v>
      </c>
      <c r="F28" s="17">
        <v>0.9</v>
      </c>
      <c r="G28" s="17">
        <f t="shared" si="1"/>
        <v>0</v>
      </c>
      <c r="H28" s="2">
        <v>30</v>
      </c>
      <c r="I28" s="17">
        <v>1</v>
      </c>
      <c r="J28" s="17">
        <f t="shared" si="2"/>
        <v>30</v>
      </c>
      <c r="K28" s="2">
        <f t="shared" si="3"/>
        <v>61</v>
      </c>
      <c r="L28" s="17">
        <v>1</v>
      </c>
      <c r="M28" s="17">
        <f t="shared" si="4"/>
        <v>61</v>
      </c>
      <c r="N28" s="17">
        <f t="shared" si="5"/>
        <v>3</v>
      </c>
    </row>
    <row r="29" spans="1:14" x14ac:dyDescent="0.35">
      <c r="A29" s="2" t="s">
        <v>35</v>
      </c>
      <c r="B29" s="2">
        <v>14</v>
      </c>
      <c r="C29" s="17">
        <v>30</v>
      </c>
      <c r="D29" s="17">
        <f t="shared" si="6"/>
        <v>420</v>
      </c>
      <c r="E29" s="2">
        <v>0</v>
      </c>
      <c r="F29" s="17">
        <v>27</v>
      </c>
      <c r="G29" s="17">
        <f t="shared" si="1"/>
        <v>0</v>
      </c>
      <c r="H29" s="2">
        <v>2</v>
      </c>
      <c r="I29" s="17">
        <v>30</v>
      </c>
      <c r="J29" s="17">
        <f t="shared" si="2"/>
        <v>60</v>
      </c>
      <c r="K29" s="2">
        <f t="shared" si="3"/>
        <v>12</v>
      </c>
      <c r="L29" s="17">
        <v>30</v>
      </c>
      <c r="M29" s="17">
        <f t="shared" si="4"/>
        <v>360</v>
      </c>
      <c r="N29" s="17">
        <f t="shared" si="5"/>
        <v>6</v>
      </c>
    </row>
    <row r="30" spans="1:14" x14ac:dyDescent="0.35">
      <c r="A30" s="2" t="s">
        <v>36</v>
      </c>
      <c r="B30" s="2">
        <v>63</v>
      </c>
      <c r="C30" s="17">
        <v>1</v>
      </c>
      <c r="D30" s="17">
        <f t="shared" si="6"/>
        <v>63</v>
      </c>
      <c r="E30" s="2">
        <v>0</v>
      </c>
      <c r="F30" s="17">
        <v>0.95</v>
      </c>
      <c r="G30" s="17">
        <f t="shared" si="1"/>
        <v>0</v>
      </c>
      <c r="H30" s="2">
        <v>20</v>
      </c>
      <c r="I30" s="17">
        <v>1</v>
      </c>
      <c r="J30" s="17">
        <f t="shared" si="2"/>
        <v>20</v>
      </c>
      <c r="K30" s="2">
        <f t="shared" si="3"/>
        <v>43</v>
      </c>
      <c r="L30" s="17">
        <v>1</v>
      </c>
      <c r="M30" s="17">
        <f t="shared" si="4"/>
        <v>43</v>
      </c>
      <c r="N30" s="17">
        <f t="shared" si="5"/>
        <v>1</v>
      </c>
    </row>
    <row r="31" spans="1:14" x14ac:dyDescent="0.35">
      <c r="A31" s="2" t="s">
        <v>37</v>
      </c>
      <c r="B31" s="2">
        <v>26</v>
      </c>
      <c r="C31" s="17">
        <v>10</v>
      </c>
      <c r="D31" s="17">
        <f t="shared" si="6"/>
        <v>260</v>
      </c>
      <c r="E31" s="2">
        <v>30</v>
      </c>
      <c r="F31" s="17">
        <v>9</v>
      </c>
      <c r="G31" s="17">
        <f t="shared" si="1"/>
        <v>270</v>
      </c>
      <c r="H31" s="2">
        <v>5</v>
      </c>
      <c r="I31" s="17">
        <v>10</v>
      </c>
      <c r="J31" s="17">
        <f t="shared" si="2"/>
        <v>50</v>
      </c>
      <c r="K31" s="2">
        <f t="shared" si="3"/>
        <v>51</v>
      </c>
      <c r="L31" s="17">
        <v>10</v>
      </c>
      <c r="M31" s="17">
        <f t="shared" si="4"/>
        <v>510</v>
      </c>
      <c r="N31" s="17">
        <f t="shared" si="5"/>
        <v>5</v>
      </c>
    </row>
    <row r="32" spans="1:14" x14ac:dyDescent="0.35">
      <c r="A32" s="2" t="s">
        <v>38</v>
      </c>
      <c r="B32" s="2">
        <v>50</v>
      </c>
      <c r="C32" s="17">
        <v>1</v>
      </c>
      <c r="D32" s="17">
        <f t="shared" si="6"/>
        <v>50</v>
      </c>
      <c r="E32" s="2">
        <v>0</v>
      </c>
      <c r="F32" s="17">
        <v>0.84</v>
      </c>
      <c r="G32" s="17">
        <f t="shared" si="1"/>
        <v>0</v>
      </c>
      <c r="H32" s="2">
        <v>12</v>
      </c>
      <c r="I32" s="17">
        <v>1</v>
      </c>
      <c r="J32" s="17">
        <f t="shared" si="2"/>
        <v>12</v>
      </c>
      <c r="K32" s="2">
        <f t="shared" si="3"/>
        <v>38</v>
      </c>
      <c r="L32" s="17">
        <v>1</v>
      </c>
      <c r="M32" s="17">
        <f t="shared" si="4"/>
        <v>38</v>
      </c>
      <c r="N32" s="17">
        <f t="shared" si="5"/>
        <v>1.92</v>
      </c>
    </row>
    <row r="33" spans="1:14" x14ac:dyDescent="0.35">
      <c r="A33" s="2" t="s">
        <v>39</v>
      </c>
      <c r="B33" s="2">
        <v>9</v>
      </c>
      <c r="C33" s="17">
        <v>13</v>
      </c>
      <c r="D33" s="17">
        <f t="shared" si="6"/>
        <v>117</v>
      </c>
      <c r="E33" s="2">
        <v>0</v>
      </c>
      <c r="F33" s="17">
        <v>10</v>
      </c>
      <c r="G33" s="17">
        <f t="shared" si="1"/>
        <v>0</v>
      </c>
      <c r="H33" s="2">
        <v>0</v>
      </c>
      <c r="I33" s="17">
        <v>13</v>
      </c>
      <c r="J33" s="17">
        <f t="shared" si="2"/>
        <v>0</v>
      </c>
      <c r="K33" s="2">
        <f t="shared" si="3"/>
        <v>9</v>
      </c>
      <c r="L33" s="17">
        <v>13</v>
      </c>
      <c r="M33" s="17">
        <f t="shared" si="4"/>
        <v>117</v>
      </c>
      <c r="N33" s="17">
        <f t="shared" si="5"/>
        <v>0</v>
      </c>
    </row>
    <row r="34" spans="1:14" x14ac:dyDescent="0.35">
      <c r="A34" s="2" t="s">
        <v>40</v>
      </c>
      <c r="B34" s="2">
        <v>5</v>
      </c>
      <c r="C34" s="17">
        <v>160</v>
      </c>
      <c r="D34" s="17">
        <f t="shared" si="6"/>
        <v>800</v>
      </c>
      <c r="E34" s="2">
        <v>0</v>
      </c>
      <c r="F34" s="17">
        <v>147</v>
      </c>
      <c r="G34" s="17">
        <f t="shared" si="1"/>
        <v>0</v>
      </c>
      <c r="H34" s="2">
        <v>0</v>
      </c>
      <c r="I34" s="17">
        <v>160</v>
      </c>
      <c r="J34" s="17">
        <f t="shared" si="2"/>
        <v>0</v>
      </c>
      <c r="K34" s="2">
        <f t="shared" si="3"/>
        <v>5</v>
      </c>
      <c r="L34" s="17">
        <v>160</v>
      </c>
      <c r="M34" s="17">
        <f t="shared" si="4"/>
        <v>800</v>
      </c>
      <c r="N34" s="17">
        <f t="shared" si="5"/>
        <v>0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B0A-364F-4F8A-BA3C-E82A3885BA2E}">
  <dimension ref="A1:N34"/>
  <sheetViews>
    <sheetView topLeftCell="A25" workbookViewId="0">
      <selection activeCell="G10" sqref="G10"/>
    </sheetView>
  </sheetViews>
  <sheetFormatPr defaultRowHeight="14.5" x14ac:dyDescent="0.35"/>
  <cols>
    <col min="1" max="1" width="19.36328125" bestFit="1" customWidth="1"/>
    <col min="4" max="4" width="10.1796875" bestFit="1" customWidth="1"/>
    <col min="13" max="13" width="10.1796875" bestFit="1" customWidth="1"/>
  </cols>
  <sheetData>
    <row r="1" spans="1:14" x14ac:dyDescent="0.35">
      <c r="A1" s="30" t="s">
        <v>51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35">
      <c r="A2" s="2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78</v>
      </c>
      <c r="I2" s="2"/>
      <c r="J2" s="2"/>
      <c r="K2" s="2" t="s">
        <v>4</v>
      </c>
      <c r="L2" s="2"/>
      <c r="M2" s="2"/>
      <c r="N2" s="2"/>
    </row>
    <row r="3" spans="1:14" x14ac:dyDescent="0.35">
      <c r="A3" s="2" t="s">
        <v>1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6</v>
      </c>
      <c r="J3" s="2" t="s">
        <v>9</v>
      </c>
      <c r="K3" s="2" t="s">
        <v>5</v>
      </c>
      <c r="L3" s="2" t="s">
        <v>6</v>
      </c>
      <c r="M3" s="2" t="s">
        <v>7</v>
      </c>
      <c r="N3" s="23" t="s">
        <v>70</v>
      </c>
    </row>
    <row r="4" spans="1:14" x14ac:dyDescent="0.35">
      <c r="A4" s="2" t="s">
        <v>10</v>
      </c>
      <c r="B4" s="2">
        <v>44</v>
      </c>
      <c r="C4" s="17">
        <v>5</v>
      </c>
      <c r="D4" s="17">
        <f>B4*C4</f>
        <v>220</v>
      </c>
      <c r="E4" s="2">
        <v>50</v>
      </c>
      <c r="F4" s="17">
        <v>4</v>
      </c>
      <c r="G4" s="17">
        <f>E4*F4</f>
        <v>200</v>
      </c>
      <c r="H4" s="2">
        <v>65</v>
      </c>
      <c r="I4" s="17">
        <v>5</v>
      </c>
      <c r="J4" s="17">
        <f>H4*I4</f>
        <v>325</v>
      </c>
      <c r="K4" s="2">
        <f>(B4+E4)-H4</f>
        <v>29</v>
      </c>
      <c r="L4" s="17">
        <v>5</v>
      </c>
      <c r="M4" s="17">
        <f>K4*L4</f>
        <v>145</v>
      </c>
      <c r="N4" s="17">
        <f>J4-(H4*F4)</f>
        <v>65</v>
      </c>
    </row>
    <row r="5" spans="1:14" x14ac:dyDescent="0.35">
      <c r="A5" s="2" t="s">
        <v>11</v>
      </c>
      <c r="B5" s="2">
        <v>2946</v>
      </c>
      <c r="C5" s="17">
        <v>1</v>
      </c>
      <c r="D5" s="17">
        <f t="shared" ref="D5:D34" si="0">B5*C5</f>
        <v>2946</v>
      </c>
      <c r="E5" s="2">
        <v>200</v>
      </c>
      <c r="F5" s="17">
        <v>0.92500000000000004</v>
      </c>
      <c r="G5" s="17">
        <f t="shared" ref="G5:G34" si="1">E5*F5</f>
        <v>185</v>
      </c>
      <c r="H5" s="2">
        <v>86</v>
      </c>
      <c r="I5" s="17">
        <v>1</v>
      </c>
      <c r="J5" s="17">
        <f t="shared" ref="J5:J34" si="2">H5*I5</f>
        <v>86</v>
      </c>
      <c r="K5" s="2">
        <f>(B5+E5)-H5</f>
        <v>3060</v>
      </c>
      <c r="L5" s="17">
        <v>1</v>
      </c>
      <c r="M5" s="17">
        <f t="shared" ref="M5:M34" si="3">K5*L5</f>
        <v>3060</v>
      </c>
      <c r="N5" s="17">
        <f t="shared" ref="N5:N34" si="4">J5-(H5*F5)</f>
        <v>6.4500000000000028</v>
      </c>
    </row>
    <row r="6" spans="1:14" x14ac:dyDescent="0.35">
      <c r="A6" s="2" t="s">
        <v>12</v>
      </c>
      <c r="B6" s="2">
        <v>70</v>
      </c>
      <c r="C6" s="17">
        <v>5</v>
      </c>
      <c r="D6" s="17">
        <f t="shared" si="0"/>
        <v>350</v>
      </c>
      <c r="E6" s="2">
        <v>80</v>
      </c>
      <c r="F6" s="17">
        <v>4</v>
      </c>
      <c r="G6" s="17">
        <f t="shared" si="1"/>
        <v>320</v>
      </c>
      <c r="H6" s="2">
        <v>33</v>
      </c>
      <c r="I6" s="17">
        <v>5</v>
      </c>
      <c r="J6" s="17">
        <f t="shared" si="2"/>
        <v>165</v>
      </c>
      <c r="K6" s="2">
        <f t="shared" ref="K6:K34" si="5">(B6+E6)-H6</f>
        <v>117</v>
      </c>
      <c r="L6" s="17">
        <v>5</v>
      </c>
      <c r="M6" s="17">
        <f t="shared" si="3"/>
        <v>585</v>
      </c>
      <c r="N6" s="17">
        <f t="shared" si="4"/>
        <v>33</v>
      </c>
    </row>
    <row r="7" spans="1:14" x14ac:dyDescent="0.35">
      <c r="A7" s="2" t="s">
        <v>13</v>
      </c>
      <c r="B7" s="2">
        <v>41</v>
      </c>
      <c r="C7" s="17">
        <v>5</v>
      </c>
      <c r="D7" s="17">
        <f t="shared" si="0"/>
        <v>205</v>
      </c>
      <c r="E7" s="2">
        <v>50</v>
      </c>
      <c r="F7" s="17">
        <v>4.5</v>
      </c>
      <c r="G7" s="17">
        <f t="shared" si="1"/>
        <v>225</v>
      </c>
      <c r="H7" s="2">
        <v>29</v>
      </c>
      <c r="I7" s="17">
        <v>5</v>
      </c>
      <c r="J7" s="17">
        <f t="shared" si="2"/>
        <v>145</v>
      </c>
      <c r="K7" s="2">
        <f t="shared" si="5"/>
        <v>62</v>
      </c>
      <c r="L7" s="17">
        <v>5</v>
      </c>
      <c r="M7" s="17">
        <f t="shared" si="3"/>
        <v>310</v>
      </c>
      <c r="N7" s="17">
        <f t="shared" si="4"/>
        <v>14.5</v>
      </c>
    </row>
    <row r="8" spans="1:14" x14ac:dyDescent="0.35">
      <c r="A8" s="2" t="s">
        <v>14</v>
      </c>
      <c r="B8" s="2">
        <v>49</v>
      </c>
      <c r="C8" s="17">
        <v>5</v>
      </c>
      <c r="D8" s="17">
        <f t="shared" si="0"/>
        <v>245</v>
      </c>
      <c r="E8" s="2">
        <v>36</v>
      </c>
      <c r="F8" s="17">
        <v>3.6</v>
      </c>
      <c r="G8" s="17">
        <f t="shared" si="1"/>
        <v>129.6</v>
      </c>
      <c r="H8" s="2">
        <v>10</v>
      </c>
      <c r="I8" s="17">
        <v>5</v>
      </c>
      <c r="J8" s="17">
        <f t="shared" si="2"/>
        <v>50</v>
      </c>
      <c r="K8" s="2">
        <f t="shared" si="5"/>
        <v>75</v>
      </c>
      <c r="L8" s="17">
        <v>5</v>
      </c>
      <c r="M8" s="17">
        <f t="shared" si="3"/>
        <v>375</v>
      </c>
      <c r="N8" s="17">
        <f t="shared" si="4"/>
        <v>14</v>
      </c>
    </row>
    <row r="9" spans="1:14" x14ac:dyDescent="0.35">
      <c r="A9" s="2" t="s">
        <v>15</v>
      </c>
      <c r="B9" s="2">
        <v>207</v>
      </c>
      <c r="C9" s="17">
        <v>2</v>
      </c>
      <c r="D9" s="17">
        <f t="shared" si="0"/>
        <v>414</v>
      </c>
      <c r="E9" s="2">
        <v>0</v>
      </c>
      <c r="F9" s="17">
        <v>1.5</v>
      </c>
      <c r="G9" s="17">
        <f t="shared" si="1"/>
        <v>0</v>
      </c>
      <c r="H9" s="2">
        <v>167</v>
      </c>
      <c r="I9" s="17">
        <v>2</v>
      </c>
      <c r="J9" s="17">
        <f t="shared" si="2"/>
        <v>334</v>
      </c>
      <c r="K9" s="2">
        <f t="shared" si="5"/>
        <v>40</v>
      </c>
      <c r="L9" s="17">
        <v>2</v>
      </c>
      <c r="M9" s="17">
        <f t="shared" si="3"/>
        <v>80</v>
      </c>
      <c r="N9" s="17">
        <f t="shared" si="4"/>
        <v>83.5</v>
      </c>
    </row>
    <row r="10" spans="1:14" x14ac:dyDescent="0.35">
      <c r="A10" s="2" t="s">
        <v>16</v>
      </c>
      <c r="B10" s="2">
        <v>58</v>
      </c>
      <c r="C10" s="17">
        <v>5</v>
      </c>
      <c r="D10" s="17">
        <f t="shared" si="0"/>
        <v>290</v>
      </c>
      <c r="E10" s="2">
        <v>0</v>
      </c>
      <c r="F10" s="17">
        <v>3.5</v>
      </c>
      <c r="G10" s="17">
        <f t="shared" si="1"/>
        <v>0</v>
      </c>
      <c r="H10" s="2">
        <v>25</v>
      </c>
      <c r="I10" s="17">
        <v>5</v>
      </c>
      <c r="J10" s="17">
        <f t="shared" si="2"/>
        <v>125</v>
      </c>
      <c r="K10" s="2">
        <f t="shared" si="5"/>
        <v>33</v>
      </c>
      <c r="L10" s="17">
        <v>5</v>
      </c>
      <c r="M10" s="17">
        <f t="shared" si="3"/>
        <v>165</v>
      </c>
      <c r="N10" s="17">
        <f t="shared" si="4"/>
        <v>37.5</v>
      </c>
    </row>
    <row r="11" spans="1:14" x14ac:dyDescent="0.35">
      <c r="A11" s="2" t="s">
        <v>17</v>
      </c>
      <c r="B11" s="2">
        <v>39</v>
      </c>
      <c r="C11" s="17">
        <v>7</v>
      </c>
      <c r="D11" s="17">
        <f t="shared" si="0"/>
        <v>273</v>
      </c>
      <c r="E11" s="2">
        <v>20</v>
      </c>
      <c r="F11" s="17">
        <v>5.4</v>
      </c>
      <c r="G11" s="17">
        <f t="shared" si="1"/>
        <v>108</v>
      </c>
      <c r="H11" s="2">
        <v>8</v>
      </c>
      <c r="I11" s="17">
        <v>7</v>
      </c>
      <c r="J11" s="17">
        <f t="shared" si="2"/>
        <v>56</v>
      </c>
      <c r="K11" s="2">
        <f t="shared" si="5"/>
        <v>51</v>
      </c>
      <c r="L11" s="17">
        <v>7</v>
      </c>
      <c r="M11" s="17">
        <f t="shared" si="3"/>
        <v>357</v>
      </c>
      <c r="N11" s="17">
        <f t="shared" si="4"/>
        <v>12.799999999999997</v>
      </c>
    </row>
    <row r="12" spans="1:14" x14ac:dyDescent="0.35">
      <c r="A12" s="2" t="s">
        <v>18</v>
      </c>
      <c r="B12" s="2">
        <v>148</v>
      </c>
      <c r="C12" s="17">
        <v>0.25</v>
      </c>
      <c r="D12" s="17">
        <f t="shared" si="0"/>
        <v>37</v>
      </c>
      <c r="E12" s="2">
        <v>300</v>
      </c>
      <c r="F12" s="17">
        <v>0.28000000000000003</v>
      </c>
      <c r="G12" s="17">
        <f t="shared" si="1"/>
        <v>84.000000000000014</v>
      </c>
      <c r="H12" s="2">
        <v>114</v>
      </c>
      <c r="I12" s="17">
        <v>0.25</v>
      </c>
      <c r="J12" s="17">
        <f t="shared" si="2"/>
        <v>28.5</v>
      </c>
      <c r="K12" s="2">
        <f t="shared" si="5"/>
        <v>334</v>
      </c>
      <c r="L12" s="17">
        <v>0.25</v>
      </c>
      <c r="M12" s="17">
        <f t="shared" si="3"/>
        <v>83.5</v>
      </c>
      <c r="N12" s="17">
        <f t="shared" si="4"/>
        <v>-3.4200000000000017</v>
      </c>
    </row>
    <row r="13" spans="1:14" x14ac:dyDescent="0.35">
      <c r="A13" s="2" t="s">
        <v>19</v>
      </c>
      <c r="B13" s="2">
        <v>33</v>
      </c>
      <c r="C13" s="17">
        <v>10</v>
      </c>
      <c r="D13" s="17">
        <f t="shared" si="0"/>
        <v>330</v>
      </c>
      <c r="E13" s="2">
        <v>10</v>
      </c>
      <c r="F13" s="17">
        <v>8</v>
      </c>
      <c r="G13" s="17">
        <f t="shared" si="1"/>
        <v>80</v>
      </c>
      <c r="H13" s="2">
        <v>2</v>
      </c>
      <c r="I13" s="17">
        <v>10</v>
      </c>
      <c r="J13" s="17">
        <f t="shared" si="2"/>
        <v>20</v>
      </c>
      <c r="K13" s="2">
        <f t="shared" si="5"/>
        <v>41</v>
      </c>
      <c r="L13" s="17">
        <v>10</v>
      </c>
      <c r="M13" s="17">
        <f t="shared" si="3"/>
        <v>410</v>
      </c>
      <c r="N13" s="17">
        <f t="shared" si="4"/>
        <v>4</v>
      </c>
    </row>
    <row r="14" spans="1:14" x14ac:dyDescent="0.35">
      <c r="A14" s="2" t="s">
        <v>20</v>
      </c>
      <c r="B14" s="2">
        <v>17</v>
      </c>
      <c r="C14" s="17">
        <v>25</v>
      </c>
      <c r="D14" s="17">
        <f t="shared" si="0"/>
        <v>425</v>
      </c>
      <c r="E14" s="2">
        <v>0</v>
      </c>
      <c r="F14" s="17">
        <v>23</v>
      </c>
      <c r="G14" s="17">
        <f t="shared" si="1"/>
        <v>0</v>
      </c>
      <c r="H14" s="2">
        <v>1</v>
      </c>
      <c r="I14" s="17">
        <v>25</v>
      </c>
      <c r="J14" s="17">
        <f t="shared" si="2"/>
        <v>25</v>
      </c>
      <c r="K14" s="2">
        <f t="shared" si="5"/>
        <v>16</v>
      </c>
      <c r="L14" s="17">
        <v>25</v>
      </c>
      <c r="M14" s="17">
        <f t="shared" si="3"/>
        <v>400</v>
      </c>
      <c r="N14" s="17">
        <f t="shared" si="4"/>
        <v>2</v>
      </c>
    </row>
    <row r="15" spans="1:14" x14ac:dyDescent="0.35">
      <c r="A15" s="2" t="s">
        <v>21</v>
      </c>
      <c r="B15" s="2">
        <v>17</v>
      </c>
      <c r="C15" s="17">
        <v>10</v>
      </c>
      <c r="D15" s="17">
        <f t="shared" si="0"/>
        <v>170</v>
      </c>
      <c r="E15" s="2">
        <v>0</v>
      </c>
      <c r="F15" s="17">
        <v>8.5</v>
      </c>
      <c r="G15" s="17">
        <f t="shared" si="1"/>
        <v>0</v>
      </c>
      <c r="H15" s="2">
        <v>0</v>
      </c>
      <c r="I15" s="17">
        <v>10</v>
      </c>
      <c r="J15" s="17">
        <f t="shared" si="2"/>
        <v>0</v>
      </c>
      <c r="K15" s="2">
        <f t="shared" si="5"/>
        <v>17</v>
      </c>
      <c r="L15" s="17">
        <v>10</v>
      </c>
      <c r="M15" s="17">
        <f t="shared" si="3"/>
        <v>170</v>
      </c>
      <c r="N15" s="17">
        <f t="shared" si="4"/>
        <v>0</v>
      </c>
    </row>
    <row r="16" spans="1:14" x14ac:dyDescent="0.35">
      <c r="A16" s="2" t="s">
        <v>22</v>
      </c>
      <c r="B16" s="2">
        <v>80</v>
      </c>
      <c r="C16" s="17">
        <v>15</v>
      </c>
      <c r="D16" s="17">
        <f t="shared" si="0"/>
        <v>1200</v>
      </c>
      <c r="E16" s="2">
        <v>0</v>
      </c>
      <c r="F16" s="17">
        <v>14</v>
      </c>
      <c r="G16" s="17">
        <f t="shared" si="1"/>
        <v>0</v>
      </c>
      <c r="H16" s="2">
        <v>15</v>
      </c>
      <c r="I16" s="17">
        <v>15</v>
      </c>
      <c r="J16" s="17">
        <f t="shared" si="2"/>
        <v>225</v>
      </c>
      <c r="K16" s="2">
        <f t="shared" si="5"/>
        <v>65</v>
      </c>
      <c r="L16" s="17">
        <v>15</v>
      </c>
      <c r="M16" s="17">
        <f t="shared" si="3"/>
        <v>975</v>
      </c>
      <c r="N16" s="17">
        <f t="shared" si="4"/>
        <v>15</v>
      </c>
    </row>
    <row r="17" spans="1:14" x14ac:dyDescent="0.35">
      <c r="A17" s="2" t="s">
        <v>23</v>
      </c>
      <c r="B17" s="2">
        <v>42</v>
      </c>
      <c r="C17" s="17">
        <v>10</v>
      </c>
      <c r="D17" s="17">
        <f t="shared" si="0"/>
        <v>420</v>
      </c>
      <c r="E17" s="2">
        <v>50</v>
      </c>
      <c r="F17" s="17">
        <v>7.3</v>
      </c>
      <c r="G17" s="17">
        <f t="shared" si="1"/>
        <v>365</v>
      </c>
      <c r="H17" s="2">
        <v>17</v>
      </c>
      <c r="I17" s="17">
        <v>10</v>
      </c>
      <c r="J17" s="17">
        <f t="shared" si="2"/>
        <v>170</v>
      </c>
      <c r="K17" s="2">
        <f t="shared" si="5"/>
        <v>75</v>
      </c>
      <c r="L17" s="17">
        <v>10</v>
      </c>
      <c r="M17" s="17">
        <f t="shared" si="3"/>
        <v>750</v>
      </c>
      <c r="N17" s="17">
        <f t="shared" si="4"/>
        <v>45.900000000000006</v>
      </c>
    </row>
    <row r="18" spans="1:14" x14ac:dyDescent="0.35">
      <c r="A18" s="2" t="s">
        <v>24</v>
      </c>
      <c r="B18" s="2">
        <v>12</v>
      </c>
      <c r="C18" s="17">
        <v>20</v>
      </c>
      <c r="D18" s="17">
        <f t="shared" si="0"/>
        <v>240</v>
      </c>
      <c r="E18" s="2">
        <v>0</v>
      </c>
      <c r="F18" s="17">
        <v>16</v>
      </c>
      <c r="G18" s="17">
        <f t="shared" si="1"/>
        <v>0</v>
      </c>
      <c r="H18" s="2">
        <v>6</v>
      </c>
      <c r="I18" s="17">
        <v>30</v>
      </c>
      <c r="J18" s="17">
        <f t="shared" si="2"/>
        <v>180</v>
      </c>
      <c r="K18" s="2">
        <f t="shared" si="5"/>
        <v>6</v>
      </c>
      <c r="L18" s="17">
        <v>30</v>
      </c>
      <c r="M18" s="17">
        <f t="shared" si="3"/>
        <v>180</v>
      </c>
      <c r="N18" s="17">
        <f t="shared" si="4"/>
        <v>84</v>
      </c>
    </row>
    <row r="19" spans="1:14" x14ac:dyDescent="0.35">
      <c r="A19" s="2" t="s">
        <v>25</v>
      </c>
      <c r="B19" s="2">
        <v>8</v>
      </c>
      <c r="C19" s="17">
        <v>30</v>
      </c>
      <c r="D19" s="17">
        <f t="shared" si="0"/>
        <v>240</v>
      </c>
      <c r="E19" s="2">
        <v>10</v>
      </c>
      <c r="F19" s="17">
        <v>25</v>
      </c>
      <c r="G19" s="17">
        <f t="shared" si="1"/>
        <v>250</v>
      </c>
      <c r="H19" s="2">
        <v>2</v>
      </c>
      <c r="I19" s="17">
        <v>50</v>
      </c>
      <c r="J19" s="17">
        <f t="shared" si="2"/>
        <v>100</v>
      </c>
      <c r="K19" s="2">
        <f t="shared" si="5"/>
        <v>16</v>
      </c>
      <c r="L19" s="17">
        <v>50</v>
      </c>
      <c r="M19" s="17">
        <f t="shared" si="3"/>
        <v>800</v>
      </c>
      <c r="N19" s="17">
        <f t="shared" si="4"/>
        <v>50</v>
      </c>
    </row>
    <row r="20" spans="1:14" x14ac:dyDescent="0.35">
      <c r="A20" s="2" t="s">
        <v>26</v>
      </c>
      <c r="B20" s="2">
        <v>10</v>
      </c>
      <c r="C20" s="17">
        <v>20</v>
      </c>
      <c r="D20" s="17">
        <f t="shared" si="0"/>
        <v>200</v>
      </c>
      <c r="E20" s="2">
        <v>0</v>
      </c>
      <c r="F20" s="17">
        <v>18</v>
      </c>
      <c r="G20" s="17">
        <f t="shared" si="1"/>
        <v>0</v>
      </c>
      <c r="H20" s="2">
        <v>3</v>
      </c>
      <c r="I20" s="17">
        <v>20</v>
      </c>
      <c r="J20" s="17">
        <f t="shared" si="2"/>
        <v>60</v>
      </c>
      <c r="K20" s="2">
        <f t="shared" si="5"/>
        <v>7</v>
      </c>
      <c r="L20" s="17">
        <v>20</v>
      </c>
      <c r="M20" s="17">
        <f t="shared" si="3"/>
        <v>140</v>
      </c>
      <c r="N20" s="17">
        <f t="shared" si="4"/>
        <v>6</v>
      </c>
    </row>
    <row r="21" spans="1:14" x14ac:dyDescent="0.35">
      <c r="A21" s="2" t="s">
        <v>27</v>
      </c>
      <c r="B21" s="2">
        <v>57</v>
      </c>
      <c r="C21" s="17">
        <v>10</v>
      </c>
      <c r="D21" s="17">
        <f t="shared" si="0"/>
        <v>570</v>
      </c>
      <c r="E21" s="2">
        <v>0</v>
      </c>
      <c r="F21" s="17">
        <v>8</v>
      </c>
      <c r="G21" s="17">
        <f t="shared" si="1"/>
        <v>0</v>
      </c>
      <c r="H21" s="2">
        <v>8</v>
      </c>
      <c r="I21" s="17">
        <v>10</v>
      </c>
      <c r="J21" s="17">
        <f t="shared" si="2"/>
        <v>80</v>
      </c>
      <c r="K21" s="2">
        <f t="shared" si="5"/>
        <v>49</v>
      </c>
      <c r="L21" s="17">
        <v>10</v>
      </c>
      <c r="M21" s="17">
        <f t="shared" si="3"/>
        <v>490</v>
      </c>
      <c r="N21" s="17">
        <f t="shared" si="4"/>
        <v>16</v>
      </c>
    </row>
    <row r="22" spans="1:14" x14ac:dyDescent="0.35">
      <c r="A22" s="2" t="s">
        <v>28</v>
      </c>
      <c r="B22" s="2">
        <v>18</v>
      </c>
      <c r="C22" s="17">
        <v>10</v>
      </c>
      <c r="D22" s="17">
        <f t="shared" si="0"/>
        <v>180</v>
      </c>
      <c r="E22" s="2">
        <v>25</v>
      </c>
      <c r="F22" s="17">
        <v>8</v>
      </c>
      <c r="G22" s="17">
        <f t="shared" si="1"/>
        <v>200</v>
      </c>
      <c r="H22" s="2">
        <v>5</v>
      </c>
      <c r="I22" s="17">
        <v>10</v>
      </c>
      <c r="J22" s="17">
        <f t="shared" si="2"/>
        <v>50</v>
      </c>
      <c r="K22" s="2">
        <f t="shared" si="5"/>
        <v>38</v>
      </c>
      <c r="L22" s="17">
        <v>10</v>
      </c>
      <c r="M22" s="17">
        <f t="shared" si="3"/>
        <v>380</v>
      </c>
      <c r="N22" s="17">
        <f t="shared" si="4"/>
        <v>10</v>
      </c>
    </row>
    <row r="23" spans="1:14" x14ac:dyDescent="0.35">
      <c r="A23" s="2" t="s">
        <v>29</v>
      </c>
      <c r="B23" s="2">
        <v>9</v>
      </c>
      <c r="C23" s="17">
        <v>10</v>
      </c>
      <c r="D23" s="17">
        <f t="shared" si="0"/>
        <v>90</v>
      </c>
      <c r="E23" s="2">
        <v>25</v>
      </c>
      <c r="F23" s="17">
        <v>9</v>
      </c>
      <c r="G23" s="17">
        <f t="shared" si="1"/>
        <v>225</v>
      </c>
      <c r="H23" s="2">
        <v>2</v>
      </c>
      <c r="I23" s="17">
        <v>10</v>
      </c>
      <c r="J23" s="17">
        <f t="shared" si="2"/>
        <v>20</v>
      </c>
      <c r="K23" s="2">
        <f t="shared" si="5"/>
        <v>32</v>
      </c>
      <c r="L23" s="17">
        <v>10</v>
      </c>
      <c r="M23" s="17">
        <f t="shared" si="3"/>
        <v>320</v>
      </c>
      <c r="N23" s="17">
        <f t="shared" si="4"/>
        <v>2</v>
      </c>
    </row>
    <row r="24" spans="1:14" x14ac:dyDescent="0.35">
      <c r="A24" s="2" t="s">
        <v>30</v>
      </c>
      <c r="B24" s="2">
        <v>4</v>
      </c>
      <c r="C24" s="17">
        <v>20</v>
      </c>
      <c r="D24" s="17">
        <f t="shared" si="0"/>
        <v>80</v>
      </c>
      <c r="E24" s="2">
        <v>0</v>
      </c>
      <c r="F24" s="17">
        <v>18</v>
      </c>
      <c r="G24" s="17">
        <f t="shared" si="1"/>
        <v>0</v>
      </c>
      <c r="H24" s="2">
        <v>2</v>
      </c>
      <c r="I24" s="17">
        <v>20</v>
      </c>
      <c r="J24" s="17">
        <f t="shared" si="2"/>
        <v>40</v>
      </c>
      <c r="K24" s="2">
        <f t="shared" si="5"/>
        <v>2</v>
      </c>
      <c r="L24" s="17">
        <v>20</v>
      </c>
      <c r="M24" s="17">
        <f t="shared" si="3"/>
        <v>40</v>
      </c>
      <c r="N24" s="17">
        <f t="shared" si="4"/>
        <v>4</v>
      </c>
    </row>
    <row r="25" spans="1:14" x14ac:dyDescent="0.35">
      <c r="A25" s="2" t="s">
        <v>31</v>
      </c>
      <c r="B25" s="2">
        <v>5</v>
      </c>
      <c r="C25" s="17">
        <v>95</v>
      </c>
      <c r="D25" s="17">
        <f t="shared" si="0"/>
        <v>475</v>
      </c>
      <c r="E25" s="2">
        <v>0</v>
      </c>
      <c r="F25" s="17">
        <v>93</v>
      </c>
      <c r="G25" s="17">
        <f t="shared" si="1"/>
        <v>0</v>
      </c>
      <c r="H25" s="2">
        <v>1</v>
      </c>
      <c r="I25" s="17">
        <v>95</v>
      </c>
      <c r="J25" s="17">
        <f t="shared" si="2"/>
        <v>95</v>
      </c>
      <c r="K25" s="2">
        <f t="shared" si="5"/>
        <v>4</v>
      </c>
      <c r="L25" s="17">
        <v>95</v>
      </c>
      <c r="M25" s="17">
        <f t="shared" si="3"/>
        <v>380</v>
      </c>
      <c r="N25" s="17">
        <f t="shared" si="4"/>
        <v>2</v>
      </c>
    </row>
    <row r="26" spans="1:14" x14ac:dyDescent="0.35">
      <c r="A26" s="2" t="s">
        <v>32</v>
      </c>
      <c r="B26" s="2">
        <v>19</v>
      </c>
      <c r="C26" s="17">
        <v>30</v>
      </c>
      <c r="D26" s="17">
        <f t="shared" si="0"/>
        <v>570</v>
      </c>
      <c r="E26" s="2">
        <v>0</v>
      </c>
      <c r="F26" s="17">
        <v>20</v>
      </c>
      <c r="G26" s="17">
        <f t="shared" si="1"/>
        <v>0</v>
      </c>
      <c r="H26" s="2">
        <v>0</v>
      </c>
      <c r="I26" s="17">
        <v>30</v>
      </c>
      <c r="J26" s="17">
        <f t="shared" si="2"/>
        <v>0</v>
      </c>
      <c r="K26" s="2">
        <f t="shared" si="5"/>
        <v>19</v>
      </c>
      <c r="L26" s="17">
        <v>30</v>
      </c>
      <c r="M26" s="17">
        <f t="shared" si="3"/>
        <v>570</v>
      </c>
      <c r="N26" s="17">
        <f t="shared" si="4"/>
        <v>0</v>
      </c>
    </row>
    <row r="27" spans="1:14" x14ac:dyDescent="0.35">
      <c r="A27" s="2" t="s">
        <v>33</v>
      </c>
      <c r="B27" s="2">
        <v>261</v>
      </c>
      <c r="C27" s="17">
        <v>1</v>
      </c>
      <c r="D27" s="17">
        <f t="shared" si="0"/>
        <v>261</v>
      </c>
      <c r="E27" s="2">
        <v>0</v>
      </c>
      <c r="F27" s="17">
        <v>0.92500000000000004</v>
      </c>
      <c r="G27" s="17">
        <f t="shared" si="1"/>
        <v>0</v>
      </c>
      <c r="H27" s="2">
        <v>45</v>
      </c>
      <c r="I27" s="17">
        <v>1</v>
      </c>
      <c r="J27" s="17">
        <f t="shared" si="2"/>
        <v>45</v>
      </c>
      <c r="K27" s="2">
        <f t="shared" si="5"/>
        <v>216</v>
      </c>
      <c r="L27" s="17">
        <v>1</v>
      </c>
      <c r="M27" s="17">
        <f t="shared" si="3"/>
        <v>216</v>
      </c>
      <c r="N27" s="17">
        <f t="shared" si="4"/>
        <v>3.375</v>
      </c>
    </row>
    <row r="28" spans="1:14" x14ac:dyDescent="0.35">
      <c r="A28" s="2" t="s">
        <v>34</v>
      </c>
      <c r="B28" s="2">
        <v>61</v>
      </c>
      <c r="C28" s="17">
        <v>1</v>
      </c>
      <c r="D28" s="17">
        <f t="shared" si="0"/>
        <v>61</v>
      </c>
      <c r="E28" s="2">
        <v>50</v>
      </c>
      <c r="F28" s="17">
        <v>0.9</v>
      </c>
      <c r="G28" s="17">
        <f t="shared" si="1"/>
        <v>45</v>
      </c>
      <c r="H28" s="2">
        <v>32</v>
      </c>
      <c r="I28" s="17">
        <v>1</v>
      </c>
      <c r="J28" s="17">
        <f t="shared" si="2"/>
        <v>32</v>
      </c>
      <c r="K28" s="2">
        <f t="shared" si="5"/>
        <v>79</v>
      </c>
      <c r="L28" s="17">
        <v>1</v>
      </c>
      <c r="M28" s="17">
        <f t="shared" si="3"/>
        <v>79</v>
      </c>
      <c r="N28" s="17">
        <f t="shared" si="4"/>
        <v>3.1999999999999993</v>
      </c>
    </row>
    <row r="29" spans="1:14" x14ac:dyDescent="0.35">
      <c r="A29" s="2" t="s">
        <v>35</v>
      </c>
      <c r="B29" s="2">
        <v>12</v>
      </c>
      <c r="C29" s="17">
        <v>30</v>
      </c>
      <c r="D29" s="17">
        <f t="shared" si="0"/>
        <v>360</v>
      </c>
      <c r="E29" s="2">
        <v>10</v>
      </c>
      <c r="F29" s="17">
        <v>27</v>
      </c>
      <c r="G29" s="17">
        <f t="shared" si="1"/>
        <v>270</v>
      </c>
      <c r="H29" s="2">
        <v>2</v>
      </c>
      <c r="I29" s="17">
        <v>30</v>
      </c>
      <c r="J29" s="17">
        <f t="shared" si="2"/>
        <v>60</v>
      </c>
      <c r="K29" s="2">
        <f t="shared" si="5"/>
        <v>20</v>
      </c>
      <c r="L29" s="17">
        <v>30</v>
      </c>
      <c r="M29" s="17">
        <f t="shared" si="3"/>
        <v>600</v>
      </c>
      <c r="N29" s="17">
        <f t="shared" si="4"/>
        <v>6</v>
      </c>
    </row>
    <row r="30" spans="1:14" x14ac:dyDescent="0.35">
      <c r="A30" s="2" t="s">
        <v>36</v>
      </c>
      <c r="B30" s="2">
        <v>43</v>
      </c>
      <c r="C30" s="17">
        <v>1</v>
      </c>
      <c r="D30" s="17">
        <f t="shared" si="0"/>
        <v>43</v>
      </c>
      <c r="E30" s="2">
        <v>35</v>
      </c>
      <c r="F30" s="17">
        <v>0.95</v>
      </c>
      <c r="G30" s="17">
        <f t="shared" si="1"/>
        <v>33.25</v>
      </c>
      <c r="H30" s="2">
        <v>15</v>
      </c>
      <c r="I30" s="17">
        <v>1</v>
      </c>
      <c r="J30" s="17">
        <f t="shared" si="2"/>
        <v>15</v>
      </c>
      <c r="K30" s="2">
        <f t="shared" si="5"/>
        <v>63</v>
      </c>
      <c r="L30" s="17">
        <v>1</v>
      </c>
      <c r="M30" s="17">
        <f t="shared" si="3"/>
        <v>63</v>
      </c>
      <c r="N30" s="17">
        <f t="shared" si="4"/>
        <v>0.75</v>
      </c>
    </row>
    <row r="31" spans="1:14" x14ac:dyDescent="0.35">
      <c r="A31" s="2" t="s">
        <v>37</v>
      </c>
      <c r="B31" s="2">
        <v>51</v>
      </c>
      <c r="C31" s="17">
        <v>10</v>
      </c>
      <c r="D31" s="17">
        <f t="shared" si="0"/>
        <v>510</v>
      </c>
      <c r="E31" s="2">
        <v>0</v>
      </c>
      <c r="F31" s="17">
        <v>9</v>
      </c>
      <c r="G31" s="17">
        <f t="shared" si="1"/>
        <v>0</v>
      </c>
      <c r="H31" s="2">
        <v>6</v>
      </c>
      <c r="I31" s="17">
        <v>10</v>
      </c>
      <c r="J31" s="17">
        <f t="shared" si="2"/>
        <v>60</v>
      </c>
      <c r="K31" s="2">
        <f t="shared" si="5"/>
        <v>45</v>
      </c>
      <c r="L31" s="17">
        <v>10</v>
      </c>
      <c r="M31" s="17">
        <f t="shared" si="3"/>
        <v>450</v>
      </c>
      <c r="N31" s="17">
        <f t="shared" si="4"/>
        <v>6</v>
      </c>
    </row>
    <row r="32" spans="1:14" x14ac:dyDescent="0.35">
      <c r="A32" s="2" t="s">
        <v>38</v>
      </c>
      <c r="B32" s="2">
        <v>38</v>
      </c>
      <c r="C32" s="17">
        <v>1</v>
      </c>
      <c r="D32" s="17">
        <f t="shared" si="0"/>
        <v>38</v>
      </c>
      <c r="E32" s="2">
        <v>0</v>
      </c>
      <c r="F32" s="17">
        <v>0.84</v>
      </c>
      <c r="G32" s="17">
        <f t="shared" si="1"/>
        <v>0</v>
      </c>
      <c r="H32" s="2">
        <v>12</v>
      </c>
      <c r="I32" s="17">
        <v>1</v>
      </c>
      <c r="J32" s="17">
        <f t="shared" si="2"/>
        <v>12</v>
      </c>
      <c r="K32" s="2">
        <f t="shared" si="5"/>
        <v>26</v>
      </c>
      <c r="L32" s="17">
        <v>1</v>
      </c>
      <c r="M32" s="17">
        <f t="shared" si="3"/>
        <v>26</v>
      </c>
      <c r="N32" s="17">
        <f t="shared" si="4"/>
        <v>1.92</v>
      </c>
    </row>
    <row r="33" spans="1:14" x14ac:dyDescent="0.35">
      <c r="A33" s="2" t="s">
        <v>39</v>
      </c>
      <c r="B33" s="2">
        <v>9</v>
      </c>
      <c r="C33" s="17">
        <v>13</v>
      </c>
      <c r="D33" s="17">
        <f t="shared" si="0"/>
        <v>117</v>
      </c>
      <c r="E33" s="2">
        <v>0</v>
      </c>
      <c r="F33" s="17">
        <v>10</v>
      </c>
      <c r="G33" s="17">
        <f t="shared" si="1"/>
        <v>0</v>
      </c>
      <c r="H33" s="2">
        <v>1</v>
      </c>
      <c r="I33" s="17">
        <v>13</v>
      </c>
      <c r="J33" s="17">
        <f t="shared" si="2"/>
        <v>13</v>
      </c>
      <c r="K33" s="2">
        <f t="shared" si="5"/>
        <v>8</v>
      </c>
      <c r="L33" s="17">
        <v>13</v>
      </c>
      <c r="M33" s="17">
        <f t="shared" si="3"/>
        <v>104</v>
      </c>
      <c r="N33" s="17">
        <f t="shared" si="4"/>
        <v>3</v>
      </c>
    </row>
    <row r="34" spans="1:14" x14ac:dyDescent="0.35">
      <c r="A34" s="2" t="s">
        <v>40</v>
      </c>
      <c r="B34" s="2">
        <v>5</v>
      </c>
      <c r="C34" s="17">
        <v>160</v>
      </c>
      <c r="D34" s="17">
        <f t="shared" si="0"/>
        <v>800</v>
      </c>
      <c r="E34" s="2">
        <v>0</v>
      </c>
      <c r="F34" s="17">
        <v>147</v>
      </c>
      <c r="G34" s="17">
        <f t="shared" si="1"/>
        <v>0</v>
      </c>
      <c r="H34" s="2">
        <v>0</v>
      </c>
      <c r="I34" s="17">
        <v>160</v>
      </c>
      <c r="J34" s="17">
        <f t="shared" si="2"/>
        <v>0</v>
      </c>
      <c r="K34" s="2">
        <f t="shared" si="5"/>
        <v>5</v>
      </c>
      <c r="L34" s="17">
        <v>160</v>
      </c>
      <c r="M34" s="17">
        <f t="shared" si="3"/>
        <v>800</v>
      </c>
      <c r="N34" s="17">
        <f t="shared" si="4"/>
        <v>0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5AA5-ECF6-453A-B937-B728507189AF}">
  <dimension ref="A1:N34"/>
  <sheetViews>
    <sheetView topLeftCell="A25" workbookViewId="0">
      <selection activeCell="E7" sqref="E7"/>
    </sheetView>
  </sheetViews>
  <sheetFormatPr defaultRowHeight="14.5" x14ac:dyDescent="0.35"/>
  <cols>
    <col min="1" max="1" width="19.36328125" bestFit="1" customWidth="1"/>
    <col min="4" max="4" width="10.1796875" bestFit="1" customWidth="1"/>
    <col min="13" max="13" width="10.1796875" bestFit="1" customWidth="1"/>
  </cols>
  <sheetData>
    <row r="1" spans="1:14" x14ac:dyDescent="0.35">
      <c r="A1" s="30" t="s">
        <v>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35">
      <c r="A2" s="2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78</v>
      </c>
      <c r="I2" s="2"/>
      <c r="J2" s="2"/>
      <c r="K2" s="2" t="s">
        <v>4</v>
      </c>
      <c r="L2" s="2"/>
      <c r="M2" s="2"/>
      <c r="N2" s="2"/>
    </row>
    <row r="3" spans="1:14" x14ac:dyDescent="0.35">
      <c r="A3" s="2" t="s">
        <v>1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6</v>
      </c>
      <c r="J3" s="2" t="s">
        <v>9</v>
      </c>
      <c r="K3" s="2" t="s">
        <v>5</v>
      </c>
      <c r="L3" s="2" t="s">
        <v>6</v>
      </c>
      <c r="M3" s="2" t="s">
        <v>7</v>
      </c>
      <c r="N3" s="23" t="s">
        <v>70</v>
      </c>
    </row>
    <row r="4" spans="1:14" x14ac:dyDescent="0.35">
      <c r="A4" s="2" t="s">
        <v>10</v>
      </c>
      <c r="B4" s="2">
        <v>29</v>
      </c>
      <c r="C4" s="17">
        <v>5</v>
      </c>
      <c r="D4" s="17">
        <f>B4*C4</f>
        <v>145</v>
      </c>
      <c r="E4" s="2">
        <v>65</v>
      </c>
      <c r="F4" s="20">
        <v>4</v>
      </c>
      <c r="G4" s="17">
        <f>E4*F4</f>
        <v>260</v>
      </c>
      <c r="H4" s="2">
        <v>40</v>
      </c>
      <c r="I4" s="17">
        <v>5</v>
      </c>
      <c r="J4" s="17">
        <f>H4*I4</f>
        <v>200</v>
      </c>
      <c r="K4" s="2">
        <f>(B4+E4)-H4</f>
        <v>54</v>
      </c>
      <c r="L4" s="17">
        <v>5</v>
      </c>
      <c r="M4" s="17">
        <f>K4*L4</f>
        <v>270</v>
      </c>
      <c r="N4" s="17">
        <f>J4-(H4*F4)</f>
        <v>40</v>
      </c>
    </row>
    <row r="5" spans="1:14" x14ac:dyDescent="0.35">
      <c r="A5" s="2" t="s">
        <v>11</v>
      </c>
      <c r="B5" s="2">
        <v>3060</v>
      </c>
      <c r="C5" s="17">
        <v>1</v>
      </c>
      <c r="D5" s="17">
        <f t="shared" ref="D5:D34" si="0">B5*C5</f>
        <v>3060</v>
      </c>
      <c r="E5" s="2">
        <v>200</v>
      </c>
      <c r="F5" s="20">
        <v>0.92500000000000004</v>
      </c>
      <c r="G5" s="17">
        <f t="shared" ref="G5:G34" si="1">E5*F5</f>
        <v>185</v>
      </c>
      <c r="H5" s="2">
        <v>125</v>
      </c>
      <c r="I5" s="17">
        <v>1</v>
      </c>
      <c r="J5" s="17">
        <f t="shared" ref="J5:J34" si="2">H5*I5</f>
        <v>125</v>
      </c>
      <c r="K5" s="2">
        <f t="shared" ref="K5:K34" si="3">(B5+E5)-H5</f>
        <v>3135</v>
      </c>
      <c r="L5" s="17">
        <v>1</v>
      </c>
      <c r="M5" s="17">
        <f t="shared" ref="M5:M34" si="4">K5*L5</f>
        <v>3135</v>
      </c>
      <c r="N5" s="17">
        <f t="shared" ref="N5:N34" si="5">J5-(H5*F5)</f>
        <v>9.375</v>
      </c>
    </row>
    <row r="6" spans="1:14" x14ac:dyDescent="0.35">
      <c r="A6" s="2" t="s">
        <v>12</v>
      </c>
      <c r="B6" s="2">
        <v>117</v>
      </c>
      <c r="C6" s="17">
        <v>5</v>
      </c>
      <c r="D6" s="17">
        <f t="shared" si="0"/>
        <v>585</v>
      </c>
      <c r="E6" s="2">
        <v>60</v>
      </c>
      <c r="F6" s="20">
        <v>4</v>
      </c>
      <c r="G6" s="17">
        <f t="shared" si="1"/>
        <v>240</v>
      </c>
      <c r="H6" s="2">
        <v>42</v>
      </c>
      <c r="I6" s="17">
        <v>5</v>
      </c>
      <c r="J6" s="17">
        <f t="shared" si="2"/>
        <v>210</v>
      </c>
      <c r="K6" s="2">
        <f t="shared" si="3"/>
        <v>135</v>
      </c>
      <c r="L6" s="17">
        <v>5</v>
      </c>
      <c r="M6" s="17">
        <f t="shared" si="4"/>
        <v>675</v>
      </c>
      <c r="N6" s="17">
        <f t="shared" si="5"/>
        <v>42</v>
      </c>
    </row>
    <row r="7" spans="1:14" x14ac:dyDescent="0.35">
      <c r="A7" s="2" t="s">
        <v>13</v>
      </c>
      <c r="B7" s="2">
        <v>62</v>
      </c>
      <c r="C7" s="17">
        <v>5</v>
      </c>
      <c r="D7" s="17">
        <f t="shared" si="0"/>
        <v>310</v>
      </c>
      <c r="E7" s="2">
        <v>50</v>
      </c>
      <c r="F7" s="20">
        <v>4.5</v>
      </c>
      <c r="G7" s="17">
        <f t="shared" si="1"/>
        <v>225</v>
      </c>
      <c r="H7" s="2">
        <v>30</v>
      </c>
      <c r="I7" s="17">
        <v>5</v>
      </c>
      <c r="J7" s="17">
        <f t="shared" si="2"/>
        <v>150</v>
      </c>
      <c r="K7" s="2">
        <f t="shared" si="3"/>
        <v>82</v>
      </c>
      <c r="L7" s="17">
        <v>5</v>
      </c>
      <c r="M7" s="17">
        <f t="shared" si="4"/>
        <v>410</v>
      </c>
      <c r="N7" s="17">
        <f t="shared" si="5"/>
        <v>15</v>
      </c>
    </row>
    <row r="8" spans="1:14" x14ac:dyDescent="0.35">
      <c r="A8" s="2" t="s">
        <v>14</v>
      </c>
      <c r="B8" s="2">
        <v>75</v>
      </c>
      <c r="C8" s="17">
        <v>5</v>
      </c>
      <c r="D8" s="17">
        <f t="shared" si="0"/>
        <v>375</v>
      </c>
      <c r="E8" s="2">
        <v>24</v>
      </c>
      <c r="F8" s="20">
        <v>3.6</v>
      </c>
      <c r="G8" s="17">
        <f t="shared" si="1"/>
        <v>86.4</v>
      </c>
      <c r="H8" s="2">
        <v>14</v>
      </c>
      <c r="I8" s="17">
        <v>5</v>
      </c>
      <c r="J8" s="17">
        <f t="shared" si="2"/>
        <v>70</v>
      </c>
      <c r="K8" s="2">
        <f t="shared" si="3"/>
        <v>85</v>
      </c>
      <c r="L8" s="17">
        <v>5</v>
      </c>
      <c r="M8" s="17">
        <f t="shared" si="4"/>
        <v>425</v>
      </c>
      <c r="N8" s="17">
        <f t="shared" si="5"/>
        <v>19.600000000000001</v>
      </c>
    </row>
    <row r="9" spans="1:14" x14ac:dyDescent="0.35">
      <c r="A9" s="2" t="s">
        <v>15</v>
      </c>
      <c r="B9" s="2">
        <v>40</v>
      </c>
      <c r="C9" s="17">
        <v>2</v>
      </c>
      <c r="D9" s="17">
        <f t="shared" si="0"/>
        <v>80</v>
      </c>
      <c r="E9" s="2">
        <v>200</v>
      </c>
      <c r="F9" s="20">
        <v>1.5</v>
      </c>
      <c r="G9" s="17">
        <f t="shared" si="1"/>
        <v>300</v>
      </c>
      <c r="H9" s="2">
        <v>138</v>
      </c>
      <c r="I9" s="17">
        <v>2</v>
      </c>
      <c r="J9" s="17">
        <f t="shared" si="2"/>
        <v>276</v>
      </c>
      <c r="K9" s="2">
        <f t="shared" si="3"/>
        <v>102</v>
      </c>
      <c r="L9" s="17">
        <v>2</v>
      </c>
      <c r="M9" s="17">
        <f t="shared" si="4"/>
        <v>204</v>
      </c>
      <c r="N9" s="17">
        <f t="shared" si="5"/>
        <v>69</v>
      </c>
    </row>
    <row r="10" spans="1:14" x14ac:dyDescent="0.35">
      <c r="A10" s="2" t="s">
        <v>16</v>
      </c>
      <c r="B10" s="2">
        <v>33</v>
      </c>
      <c r="C10" s="17">
        <v>5</v>
      </c>
      <c r="D10" s="17">
        <f t="shared" si="0"/>
        <v>165</v>
      </c>
      <c r="E10" s="2">
        <v>0</v>
      </c>
      <c r="F10" s="20">
        <v>3.5</v>
      </c>
      <c r="G10" s="17">
        <f t="shared" si="1"/>
        <v>0</v>
      </c>
      <c r="H10" s="2">
        <v>21</v>
      </c>
      <c r="I10" s="17">
        <v>5</v>
      </c>
      <c r="J10" s="17">
        <f t="shared" si="2"/>
        <v>105</v>
      </c>
      <c r="K10" s="2">
        <f t="shared" si="3"/>
        <v>12</v>
      </c>
      <c r="L10" s="17">
        <v>5</v>
      </c>
      <c r="M10" s="17">
        <f t="shared" si="4"/>
        <v>60</v>
      </c>
      <c r="N10" s="17">
        <f t="shared" si="5"/>
        <v>31.5</v>
      </c>
    </row>
    <row r="11" spans="1:14" x14ac:dyDescent="0.35">
      <c r="A11" s="2" t="s">
        <v>17</v>
      </c>
      <c r="B11" s="2">
        <v>51</v>
      </c>
      <c r="C11" s="17">
        <v>7</v>
      </c>
      <c r="D11" s="17">
        <f t="shared" si="0"/>
        <v>357</v>
      </c>
      <c r="E11" s="2">
        <v>15</v>
      </c>
      <c r="F11" s="20">
        <v>5.4</v>
      </c>
      <c r="G11" s="17">
        <f t="shared" si="1"/>
        <v>81</v>
      </c>
      <c r="H11" s="2">
        <v>8</v>
      </c>
      <c r="I11" s="17">
        <v>7</v>
      </c>
      <c r="J11" s="17">
        <f t="shared" si="2"/>
        <v>56</v>
      </c>
      <c r="K11" s="2">
        <f t="shared" si="3"/>
        <v>58</v>
      </c>
      <c r="L11" s="17">
        <v>7</v>
      </c>
      <c r="M11" s="17">
        <f t="shared" si="4"/>
        <v>406</v>
      </c>
      <c r="N11" s="17">
        <f t="shared" si="5"/>
        <v>12.799999999999997</v>
      </c>
    </row>
    <row r="12" spans="1:14" x14ac:dyDescent="0.35">
      <c r="A12" s="2" t="s">
        <v>18</v>
      </c>
      <c r="B12" s="2">
        <v>334</v>
      </c>
      <c r="C12" s="17">
        <v>0.25</v>
      </c>
      <c r="D12" s="17">
        <f t="shared" si="0"/>
        <v>83.5</v>
      </c>
      <c r="E12" s="2">
        <v>0</v>
      </c>
      <c r="F12" s="20">
        <v>0.28000000000000003</v>
      </c>
      <c r="G12" s="17">
        <f t="shared" si="1"/>
        <v>0</v>
      </c>
      <c r="H12" s="2">
        <v>136</v>
      </c>
      <c r="I12" s="17">
        <v>0.25</v>
      </c>
      <c r="J12" s="17">
        <f t="shared" si="2"/>
        <v>34</v>
      </c>
      <c r="K12" s="2">
        <f t="shared" si="3"/>
        <v>198</v>
      </c>
      <c r="L12" s="17">
        <v>0.25</v>
      </c>
      <c r="M12" s="17">
        <f t="shared" si="4"/>
        <v>49.5</v>
      </c>
      <c r="N12" s="17">
        <f t="shared" si="5"/>
        <v>-4.0800000000000054</v>
      </c>
    </row>
    <row r="13" spans="1:14" x14ac:dyDescent="0.35">
      <c r="A13" s="2" t="s">
        <v>19</v>
      </c>
      <c r="B13" s="2">
        <v>41</v>
      </c>
      <c r="C13" s="17">
        <v>10</v>
      </c>
      <c r="D13" s="17">
        <f t="shared" si="0"/>
        <v>410</v>
      </c>
      <c r="E13" s="2">
        <v>0</v>
      </c>
      <c r="F13" s="20">
        <v>8</v>
      </c>
      <c r="G13" s="17">
        <f t="shared" si="1"/>
        <v>0</v>
      </c>
      <c r="H13" s="2">
        <v>3</v>
      </c>
      <c r="I13" s="17">
        <v>10</v>
      </c>
      <c r="J13" s="17">
        <f t="shared" si="2"/>
        <v>30</v>
      </c>
      <c r="K13" s="2">
        <f t="shared" si="3"/>
        <v>38</v>
      </c>
      <c r="L13" s="17">
        <v>10</v>
      </c>
      <c r="M13" s="17">
        <f t="shared" si="4"/>
        <v>380</v>
      </c>
      <c r="N13" s="17">
        <f t="shared" si="5"/>
        <v>6</v>
      </c>
    </row>
    <row r="14" spans="1:14" x14ac:dyDescent="0.35">
      <c r="A14" s="2" t="s">
        <v>20</v>
      </c>
      <c r="B14" s="2">
        <v>16</v>
      </c>
      <c r="C14" s="17">
        <v>25</v>
      </c>
      <c r="D14" s="17">
        <f t="shared" si="0"/>
        <v>400</v>
      </c>
      <c r="E14" s="2">
        <v>0</v>
      </c>
      <c r="F14" s="20">
        <v>23</v>
      </c>
      <c r="G14" s="17">
        <f t="shared" si="1"/>
        <v>0</v>
      </c>
      <c r="H14" s="2">
        <v>0</v>
      </c>
      <c r="I14" s="17">
        <v>30</v>
      </c>
      <c r="J14" s="17">
        <f t="shared" si="2"/>
        <v>0</v>
      </c>
      <c r="K14" s="2">
        <f t="shared" si="3"/>
        <v>16</v>
      </c>
      <c r="L14" s="17">
        <v>25</v>
      </c>
      <c r="M14" s="17">
        <f t="shared" si="4"/>
        <v>400</v>
      </c>
      <c r="N14" s="17">
        <f t="shared" si="5"/>
        <v>0</v>
      </c>
    </row>
    <row r="15" spans="1:14" x14ac:dyDescent="0.35">
      <c r="A15" s="2" t="s">
        <v>21</v>
      </c>
      <c r="B15" s="2">
        <v>17</v>
      </c>
      <c r="C15" s="17">
        <v>10</v>
      </c>
      <c r="D15" s="17">
        <f t="shared" si="0"/>
        <v>170</v>
      </c>
      <c r="E15" s="2">
        <v>0</v>
      </c>
      <c r="F15" s="20">
        <v>8.5</v>
      </c>
      <c r="G15" s="17">
        <f t="shared" si="1"/>
        <v>0</v>
      </c>
      <c r="H15" s="2">
        <v>1</v>
      </c>
      <c r="I15" s="17">
        <v>10</v>
      </c>
      <c r="J15" s="17">
        <f t="shared" si="2"/>
        <v>10</v>
      </c>
      <c r="K15" s="2">
        <f t="shared" si="3"/>
        <v>16</v>
      </c>
      <c r="L15" s="17">
        <v>10</v>
      </c>
      <c r="M15" s="17">
        <f t="shared" si="4"/>
        <v>160</v>
      </c>
      <c r="N15" s="17">
        <f t="shared" si="5"/>
        <v>1.5</v>
      </c>
    </row>
    <row r="16" spans="1:14" x14ac:dyDescent="0.35">
      <c r="A16" s="2" t="s">
        <v>22</v>
      </c>
      <c r="B16" s="2">
        <v>65</v>
      </c>
      <c r="C16" s="17">
        <v>15</v>
      </c>
      <c r="D16" s="17">
        <f t="shared" si="0"/>
        <v>975</v>
      </c>
      <c r="E16" s="2">
        <v>0</v>
      </c>
      <c r="F16" s="20">
        <v>14</v>
      </c>
      <c r="G16" s="17">
        <f t="shared" si="1"/>
        <v>0</v>
      </c>
      <c r="H16" s="2">
        <v>16</v>
      </c>
      <c r="I16" s="17">
        <v>15</v>
      </c>
      <c r="J16" s="17">
        <f t="shared" si="2"/>
        <v>240</v>
      </c>
      <c r="K16" s="2">
        <f t="shared" si="3"/>
        <v>49</v>
      </c>
      <c r="L16" s="17">
        <v>15</v>
      </c>
      <c r="M16" s="17">
        <f t="shared" si="4"/>
        <v>735</v>
      </c>
      <c r="N16" s="17">
        <f t="shared" si="5"/>
        <v>16</v>
      </c>
    </row>
    <row r="17" spans="1:14" x14ac:dyDescent="0.35">
      <c r="A17" s="2" t="s">
        <v>23</v>
      </c>
      <c r="B17" s="2">
        <v>75</v>
      </c>
      <c r="C17" s="17">
        <v>10</v>
      </c>
      <c r="D17" s="17">
        <f t="shared" si="0"/>
        <v>750</v>
      </c>
      <c r="E17" s="2">
        <v>0</v>
      </c>
      <c r="F17" s="20">
        <v>7.3</v>
      </c>
      <c r="G17" s="17">
        <f t="shared" si="1"/>
        <v>0</v>
      </c>
      <c r="H17" s="2">
        <v>8</v>
      </c>
      <c r="I17" s="17">
        <v>10</v>
      </c>
      <c r="J17" s="17">
        <f t="shared" si="2"/>
        <v>80</v>
      </c>
      <c r="K17" s="2">
        <f t="shared" si="3"/>
        <v>67</v>
      </c>
      <c r="L17" s="17">
        <v>10</v>
      </c>
      <c r="M17" s="17">
        <f t="shared" si="4"/>
        <v>670</v>
      </c>
      <c r="N17" s="17">
        <f t="shared" si="5"/>
        <v>21.6</v>
      </c>
    </row>
    <row r="18" spans="1:14" x14ac:dyDescent="0.35">
      <c r="A18" s="2" t="s">
        <v>24</v>
      </c>
      <c r="B18" s="2">
        <v>6</v>
      </c>
      <c r="C18" s="17">
        <v>20</v>
      </c>
      <c r="D18" s="17">
        <f t="shared" si="0"/>
        <v>120</v>
      </c>
      <c r="E18" s="2">
        <v>10</v>
      </c>
      <c r="F18" s="20">
        <v>16</v>
      </c>
      <c r="G18" s="17">
        <f t="shared" si="1"/>
        <v>160</v>
      </c>
      <c r="H18" s="2">
        <v>0</v>
      </c>
      <c r="I18" s="17">
        <v>20</v>
      </c>
      <c r="J18" s="17">
        <f t="shared" si="2"/>
        <v>0</v>
      </c>
      <c r="K18" s="2">
        <f t="shared" si="3"/>
        <v>16</v>
      </c>
      <c r="L18" s="17">
        <v>20</v>
      </c>
      <c r="M18" s="17">
        <f t="shared" si="4"/>
        <v>320</v>
      </c>
      <c r="N18" s="17">
        <f t="shared" si="5"/>
        <v>0</v>
      </c>
    </row>
    <row r="19" spans="1:14" x14ac:dyDescent="0.35">
      <c r="A19" s="2" t="s">
        <v>25</v>
      </c>
      <c r="B19" s="2">
        <v>16</v>
      </c>
      <c r="C19" s="17">
        <v>30</v>
      </c>
      <c r="D19" s="17">
        <f t="shared" si="0"/>
        <v>480</v>
      </c>
      <c r="E19" s="2">
        <v>0</v>
      </c>
      <c r="F19" s="20">
        <v>25</v>
      </c>
      <c r="G19" s="17">
        <f t="shared" si="1"/>
        <v>0</v>
      </c>
      <c r="H19" s="2">
        <v>5</v>
      </c>
      <c r="I19" s="17">
        <v>30</v>
      </c>
      <c r="J19" s="17">
        <f t="shared" si="2"/>
        <v>150</v>
      </c>
      <c r="K19" s="2">
        <f t="shared" si="3"/>
        <v>11</v>
      </c>
      <c r="L19" s="17">
        <v>30</v>
      </c>
      <c r="M19" s="17">
        <f t="shared" si="4"/>
        <v>330</v>
      </c>
      <c r="N19" s="17">
        <f t="shared" si="5"/>
        <v>25</v>
      </c>
    </row>
    <row r="20" spans="1:14" x14ac:dyDescent="0.35">
      <c r="A20" s="2" t="s">
        <v>26</v>
      </c>
      <c r="B20" s="2">
        <v>7</v>
      </c>
      <c r="C20" s="17">
        <v>20</v>
      </c>
      <c r="D20" s="17">
        <f t="shared" si="0"/>
        <v>140</v>
      </c>
      <c r="E20" s="2">
        <v>0</v>
      </c>
      <c r="F20" s="20">
        <v>18</v>
      </c>
      <c r="G20" s="17">
        <f t="shared" si="1"/>
        <v>0</v>
      </c>
      <c r="H20" s="2">
        <v>0</v>
      </c>
      <c r="I20" s="17">
        <v>20</v>
      </c>
      <c r="J20" s="17">
        <f t="shared" si="2"/>
        <v>0</v>
      </c>
      <c r="K20" s="2">
        <f t="shared" si="3"/>
        <v>7</v>
      </c>
      <c r="L20" s="17">
        <v>20</v>
      </c>
      <c r="M20" s="17">
        <f t="shared" si="4"/>
        <v>140</v>
      </c>
      <c r="N20" s="17">
        <f t="shared" si="5"/>
        <v>0</v>
      </c>
    </row>
    <row r="21" spans="1:14" x14ac:dyDescent="0.35">
      <c r="A21" s="2" t="s">
        <v>27</v>
      </c>
      <c r="B21" s="2">
        <v>49</v>
      </c>
      <c r="C21" s="17">
        <v>10</v>
      </c>
      <c r="D21" s="17">
        <f t="shared" si="0"/>
        <v>490</v>
      </c>
      <c r="E21" s="2">
        <v>10</v>
      </c>
      <c r="F21" s="20">
        <v>8</v>
      </c>
      <c r="G21" s="17">
        <f t="shared" si="1"/>
        <v>80</v>
      </c>
      <c r="H21" s="2">
        <v>5</v>
      </c>
      <c r="I21" s="17">
        <v>10</v>
      </c>
      <c r="J21" s="17">
        <f t="shared" si="2"/>
        <v>50</v>
      </c>
      <c r="K21" s="2">
        <f t="shared" si="3"/>
        <v>54</v>
      </c>
      <c r="L21" s="17">
        <v>10</v>
      </c>
      <c r="M21" s="17">
        <f t="shared" si="4"/>
        <v>540</v>
      </c>
      <c r="N21" s="17">
        <f t="shared" si="5"/>
        <v>10</v>
      </c>
    </row>
    <row r="22" spans="1:14" x14ac:dyDescent="0.35">
      <c r="A22" s="2" t="s">
        <v>28</v>
      </c>
      <c r="B22" s="2">
        <v>38</v>
      </c>
      <c r="C22" s="17">
        <v>10</v>
      </c>
      <c r="D22" s="17">
        <f t="shared" si="0"/>
        <v>380</v>
      </c>
      <c r="E22" s="2">
        <v>0</v>
      </c>
      <c r="F22" s="20">
        <v>8</v>
      </c>
      <c r="G22" s="17">
        <f t="shared" si="1"/>
        <v>0</v>
      </c>
      <c r="H22" s="2">
        <v>6</v>
      </c>
      <c r="I22" s="17">
        <v>10</v>
      </c>
      <c r="J22" s="17">
        <f t="shared" si="2"/>
        <v>60</v>
      </c>
      <c r="K22" s="2">
        <f t="shared" si="3"/>
        <v>32</v>
      </c>
      <c r="L22" s="17">
        <v>10</v>
      </c>
      <c r="M22" s="17">
        <f t="shared" si="4"/>
        <v>320</v>
      </c>
      <c r="N22" s="17">
        <f t="shared" si="5"/>
        <v>12</v>
      </c>
    </row>
    <row r="23" spans="1:14" x14ac:dyDescent="0.35">
      <c r="A23" s="2" t="s">
        <v>29</v>
      </c>
      <c r="B23" s="2">
        <v>32</v>
      </c>
      <c r="C23" s="17">
        <v>10</v>
      </c>
      <c r="D23" s="17">
        <f t="shared" si="0"/>
        <v>320</v>
      </c>
      <c r="E23" s="2">
        <v>0</v>
      </c>
      <c r="F23" s="20">
        <v>9</v>
      </c>
      <c r="G23" s="17">
        <f t="shared" si="1"/>
        <v>0</v>
      </c>
      <c r="H23" s="2">
        <v>4</v>
      </c>
      <c r="I23" s="17">
        <v>10</v>
      </c>
      <c r="J23" s="17">
        <f t="shared" si="2"/>
        <v>40</v>
      </c>
      <c r="K23" s="2">
        <f t="shared" si="3"/>
        <v>28</v>
      </c>
      <c r="L23" s="17">
        <v>10</v>
      </c>
      <c r="M23" s="17">
        <f t="shared" si="4"/>
        <v>280</v>
      </c>
      <c r="N23" s="17">
        <f t="shared" si="5"/>
        <v>4</v>
      </c>
    </row>
    <row r="24" spans="1:14" x14ac:dyDescent="0.35">
      <c r="A24" s="2" t="s">
        <v>30</v>
      </c>
      <c r="B24" s="2">
        <v>2</v>
      </c>
      <c r="C24" s="17">
        <v>20</v>
      </c>
      <c r="D24" s="17">
        <f t="shared" si="0"/>
        <v>40</v>
      </c>
      <c r="E24" s="2">
        <v>0</v>
      </c>
      <c r="F24" s="20">
        <v>18</v>
      </c>
      <c r="G24" s="17">
        <f t="shared" si="1"/>
        <v>0</v>
      </c>
      <c r="H24" s="2">
        <v>0</v>
      </c>
      <c r="I24" s="17">
        <v>20</v>
      </c>
      <c r="J24" s="17">
        <f t="shared" si="2"/>
        <v>0</v>
      </c>
      <c r="K24" s="2">
        <f t="shared" si="3"/>
        <v>2</v>
      </c>
      <c r="L24" s="17">
        <v>20</v>
      </c>
      <c r="M24" s="17">
        <f t="shared" si="4"/>
        <v>40</v>
      </c>
      <c r="N24" s="17">
        <f t="shared" si="5"/>
        <v>0</v>
      </c>
    </row>
    <row r="25" spans="1:14" x14ac:dyDescent="0.35">
      <c r="A25" s="2" t="s">
        <v>31</v>
      </c>
      <c r="B25" s="2">
        <v>4</v>
      </c>
      <c r="C25" s="17">
        <v>95</v>
      </c>
      <c r="D25" s="17">
        <f t="shared" si="0"/>
        <v>380</v>
      </c>
      <c r="E25" s="2">
        <v>5</v>
      </c>
      <c r="F25" s="20">
        <v>93</v>
      </c>
      <c r="G25" s="17">
        <f t="shared" si="1"/>
        <v>465</v>
      </c>
      <c r="H25" s="2">
        <v>0</v>
      </c>
      <c r="I25" s="17">
        <v>95</v>
      </c>
      <c r="J25" s="17">
        <f t="shared" si="2"/>
        <v>0</v>
      </c>
      <c r="K25" s="2">
        <f t="shared" si="3"/>
        <v>9</v>
      </c>
      <c r="L25" s="17">
        <v>95</v>
      </c>
      <c r="M25" s="17">
        <f t="shared" si="4"/>
        <v>855</v>
      </c>
      <c r="N25" s="17">
        <f t="shared" si="5"/>
        <v>0</v>
      </c>
    </row>
    <row r="26" spans="1:14" x14ac:dyDescent="0.35">
      <c r="A26" s="2" t="s">
        <v>32</v>
      </c>
      <c r="B26" s="2">
        <v>19</v>
      </c>
      <c r="C26" s="17">
        <v>30</v>
      </c>
      <c r="D26" s="17">
        <f t="shared" si="0"/>
        <v>570</v>
      </c>
      <c r="E26" s="2">
        <v>0</v>
      </c>
      <c r="F26" s="20">
        <v>20</v>
      </c>
      <c r="G26" s="17">
        <f t="shared" si="1"/>
        <v>0</v>
      </c>
      <c r="H26" s="2">
        <v>2</v>
      </c>
      <c r="I26" s="17">
        <v>30</v>
      </c>
      <c r="J26" s="17">
        <f t="shared" si="2"/>
        <v>60</v>
      </c>
      <c r="K26" s="2">
        <f t="shared" si="3"/>
        <v>17</v>
      </c>
      <c r="L26" s="17">
        <v>30</v>
      </c>
      <c r="M26" s="17">
        <f t="shared" si="4"/>
        <v>510</v>
      </c>
      <c r="N26" s="17">
        <f t="shared" si="5"/>
        <v>20</v>
      </c>
    </row>
    <row r="27" spans="1:14" x14ac:dyDescent="0.35">
      <c r="A27" s="2" t="s">
        <v>33</v>
      </c>
      <c r="B27" s="2">
        <v>216</v>
      </c>
      <c r="C27" s="17">
        <v>1</v>
      </c>
      <c r="D27" s="17">
        <f t="shared" si="0"/>
        <v>216</v>
      </c>
      <c r="E27" s="2">
        <v>100</v>
      </c>
      <c r="F27" s="20">
        <v>0.92500000000000004</v>
      </c>
      <c r="G27" s="17">
        <f t="shared" si="1"/>
        <v>92.5</v>
      </c>
      <c r="H27" s="2">
        <v>42</v>
      </c>
      <c r="I27" s="17">
        <v>1</v>
      </c>
      <c r="J27" s="17">
        <f t="shared" si="2"/>
        <v>42</v>
      </c>
      <c r="K27" s="2">
        <f t="shared" si="3"/>
        <v>274</v>
      </c>
      <c r="L27" s="17">
        <v>1</v>
      </c>
      <c r="M27" s="17">
        <f t="shared" si="4"/>
        <v>274</v>
      </c>
      <c r="N27" s="17">
        <f t="shared" si="5"/>
        <v>3.1499999999999986</v>
      </c>
    </row>
    <row r="28" spans="1:14" x14ac:dyDescent="0.35">
      <c r="A28" s="2" t="s">
        <v>34</v>
      </c>
      <c r="B28" s="2">
        <v>79</v>
      </c>
      <c r="C28" s="17">
        <v>1</v>
      </c>
      <c r="D28" s="17">
        <f t="shared" si="0"/>
        <v>79</v>
      </c>
      <c r="E28" s="2">
        <v>50</v>
      </c>
      <c r="F28" s="20">
        <v>0.9</v>
      </c>
      <c r="G28" s="17">
        <f t="shared" si="1"/>
        <v>45</v>
      </c>
      <c r="H28" s="2">
        <v>30</v>
      </c>
      <c r="I28" s="17">
        <v>1</v>
      </c>
      <c r="J28" s="17">
        <f t="shared" si="2"/>
        <v>30</v>
      </c>
      <c r="K28" s="2">
        <f t="shared" si="3"/>
        <v>99</v>
      </c>
      <c r="L28" s="17">
        <v>1</v>
      </c>
      <c r="M28" s="17">
        <f t="shared" si="4"/>
        <v>99</v>
      </c>
      <c r="N28" s="17">
        <f t="shared" si="5"/>
        <v>3</v>
      </c>
    </row>
    <row r="29" spans="1:14" x14ac:dyDescent="0.35">
      <c r="A29" s="2" t="s">
        <v>35</v>
      </c>
      <c r="B29" s="2">
        <v>20</v>
      </c>
      <c r="C29" s="17">
        <v>30</v>
      </c>
      <c r="D29" s="17">
        <f t="shared" si="0"/>
        <v>600</v>
      </c>
      <c r="E29" s="2">
        <v>0</v>
      </c>
      <c r="F29" s="20">
        <v>27</v>
      </c>
      <c r="G29" s="17">
        <f t="shared" si="1"/>
        <v>0</v>
      </c>
      <c r="H29" s="2">
        <v>1</v>
      </c>
      <c r="I29" s="17">
        <v>30</v>
      </c>
      <c r="J29" s="17">
        <f t="shared" si="2"/>
        <v>30</v>
      </c>
      <c r="K29" s="2">
        <f t="shared" si="3"/>
        <v>19</v>
      </c>
      <c r="L29" s="17">
        <v>30</v>
      </c>
      <c r="M29" s="17">
        <f t="shared" si="4"/>
        <v>570</v>
      </c>
      <c r="N29" s="17">
        <f t="shared" si="5"/>
        <v>3</v>
      </c>
    </row>
    <row r="30" spans="1:14" x14ac:dyDescent="0.35">
      <c r="A30" s="2" t="s">
        <v>36</v>
      </c>
      <c r="B30" s="2">
        <v>63</v>
      </c>
      <c r="C30" s="17">
        <v>1</v>
      </c>
      <c r="D30" s="17">
        <f t="shared" si="0"/>
        <v>63</v>
      </c>
      <c r="E30" s="2">
        <v>25</v>
      </c>
      <c r="F30" s="20">
        <v>0.95</v>
      </c>
      <c r="G30" s="17">
        <f t="shared" si="1"/>
        <v>23.75</v>
      </c>
      <c r="H30" s="2">
        <v>18</v>
      </c>
      <c r="I30" s="17">
        <v>1</v>
      </c>
      <c r="J30" s="17">
        <f t="shared" si="2"/>
        <v>18</v>
      </c>
      <c r="K30" s="2">
        <f t="shared" si="3"/>
        <v>70</v>
      </c>
      <c r="L30" s="17">
        <v>1</v>
      </c>
      <c r="M30" s="17">
        <f t="shared" si="4"/>
        <v>70</v>
      </c>
      <c r="N30" s="17">
        <f t="shared" si="5"/>
        <v>0.90000000000000213</v>
      </c>
    </row>
    <row r="31" spans="1:14" x14ac:dyDescent="0.35">
      <c r="A31" s="2" t="s">
        <v>37</v>
      </c>
      <c r="B31" s="2">
        <v>45</v>
      </c>
      <c r="C31" s="17">
        <v>10</v>
      </c>
      <c r="D31" s="17">
        <f t="shared" si="0"/>
        <v>450</v>
      </c>
      <c r="E31" s="2">
        <v>0</v>
      </c>
      <c r="F31" s="20">
        <v>9</v>
      </c>
      <c r="G31" s="17">
        <f t="shared" si="1"/>
        <v>0</v>
      </c>
      <c r="H31" s="2">
        <v>4</v>
      </c>
      <c r="I31" s="17">
        <v>10</v>
      </c>
      <c r="J31" s="17">
        <f t="shared" si="2"/>
        <v>40</v>
      </c>
      <c r="K31" s="2">
        <f t="shared" si="3"/>
        <v>41</v>
      </c>
      <c r="L31" s="17">
        <v>10</v>
      </c>
      <c r="M31" s="17">
        <f t="shared" si="4"/>
        <v>410</v>
      </c>
      <c r="N31" s="17">
        <f t="shared" si="5"/>
        <v>4</v>
      </c>
    </row>
    <row r="32" spans="1:14" x14ac:dyDescent="0.35">
      <c r="A32" s="2" t="s">
        <v>38</v>
      </c>
      <c r="B32" s="2">
        <v>26</v>
      </c>
      <c r="C32" s="17">
        <v>1</v>
      </c>
      <c r="D32" s="17">
        <f t="shared" si="0"/>
        <v>26</v>
      </c>
      <c r="E32" s="2">
        <v>30</v>
      </c>
      <c r="F32" s="20">
        <v>0.84</v>
      </c>
      <c r="G32" s="17">
        <f t="shared" si="1"/>
        <v>25.2</v>
      </c>
      <c r="H32" s="2">
        <v>12</v>
      </c>
      <c r="I32" s="17">
        <v>1</v>
      </c>
      <c r="J32" s="17">
        <f t="shared" si="2"/>
        <v>12</v>
      </c>
      <c r="K32" s="2">
        <f t="shared" si="3"/>
        <v>44</v>
      </c>
      <c r="L32" s="17">
        <v>1</v>
      </c>
      <c r="M32" s="17">
        <f t="shared" si="4"/>
        <v>44</v>
      </c>
      <c r="N32" s="17">
        <f t="shared" si="5"/>
        <v>1.92</v>
      </c>
    </row>
    <row r="33" spans="1:14" x14ac:dyDescent="0.35">
      <c r="A33" s="2" t="s">
        <v>39</v>
      </c>
      <c r="B33" s="2">
        <v>8</v>
      </c>
      <c r="C33" s="17">
        <v>13</v>
      </c>
      <c r="D33" s="17">
        <f t="shared" si="0"/>
        <v>104</v>
      </c>
      <c r="E33" s="2">
        <v>0</v>
      </c>
      <c r="F33" s="20">
        <v>10</v>
      </c>
      <c r="G33" s="17">
        <f t="shared" si="1"/>
        <v>0</v>
      </c>
      <c r="H33" s="2">
        <v>0</v>
      </c>
      <c r="I33" s="17">
        <v>9</v>
      </c>
      <c r="J33" s="17">
        <f t="shared" si="2"/>
        <v>0</v>
      </c>
      <c r="K33" s="2">
        <f t="shared" si="3"/>
        <v>8</v>
      </c>
      <c r="L33" s="17">
        <v>13</v>
      </c>
      <c r="M33" s="17">
        <f t="shared" si="4"/>
        <v>104</v>
      </c>
      <c r="N33" s="17">
        <f t="shared" si="5"/>
        <v>0</v>
      </c>
    </row>
    <row r="34" spans="1:14" x14ac:dyDescent="0.35">
      <c r="A34" s="2" t="s">
        <v>40</v>
      </c>
      <c r="B34" s="2">
        <v>5</v>
      </c>
      <c r="C34" s="17">
        <v>160</v>
      </c>
      <c r="D34" s="17">
        <f t="shared" si="0"/>
        <v>800</v>
      </c>
      <c r="E34" s="2">
        <v>0</v>
      </c>
      <c r="F34" s="20">
        <v>147</v>
      </c>
      <c r="G34" s="17">
        <f t="shared" si="1"/>
        <v>0</v>
      </c>
      <c r="H34" s="2">
        <v>0</v>
      </c>
      <c r="I34" s="17">
        <v>5</v>
      </c>
      <c r="J34" s="17">
        <f t="shared" si="2"/>
        <v>0</v>
      </c>
      <c r="K34" s="2">
        <f t="shared" si="3"/>
        <v>5</v>
      </c>
      <c r="L34" s="17">
        <v>160</v>
      </c>
      <c r="M34" s="17">
        <f t="shared" si="4"/>
        <v>800</v>
      </c>
      <c r="N34" s="17">
        <f t="shared" si="5"/>
        <v>0</v>
      </c>
    </row>
  </sheetData>
  <mergeCells count="1">
    <mergeCell ref="A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364FB-3F3B-4430-BAD9-C1AD08A69B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Inventory,opening and inwards</vt:lpstr>
      <vt:lpstr>Sales Trend Analysis</vt:lpstr>
      <vt:lpstr>Revenue Trends</vt:lpstr>
      <vt:lpstr>Trends in Profit</vt:lpstr>
      <vt:lpstr>Data Pre Processing</vt:lpstr>
      <vt:lpstr>Week1</vt:lpstr>
      <vt:lpstr>Week2</vt:lpstr>
      <vt:lpstr>Week3</vt:lpstr>
      <vt:lpstr>Week4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91950</dc:creator>
  <cp:keywords/>
  <dc:description/>
  <cp:lastModifiedBy>91950</cp:lastModifiedBy>
  <cp:revision/>
  <dcterms:created xsi:type="dcterms:W3CDTF">2022-03-15T05:09:25Z</dcterms:created>
  <dcterms:modified xsi:type="dcterms:W3CDTF">2022-04-27T10:59:20Z</dcterms:modified>
  <cp:category/>
  <cp:contentStatus/>
</cp:coreProperties>
</file>