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HARD KAZAKH\"/>
    </mc:Choice>
  </mc:AlternateContent>
  <bookViews>
    <workbookView xWindow="0" yWindow="1350" windowWidth="20490" windowHeight="78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28" i="1"/>
  <c r="T24" i="1"/>
  <c r="T20" i="1"/>
  <c r="T16" i="1"/>
  <c r="T12" i="1"/>
  <c r="T8" i="1"/>
  <c r="T4" i="1"/>
  <c r="T2" i="1"/>
  <c r="T3" i="1"/>
  <c r="T5" i="1"/>
  <c r="T6" i="1"/>
  <c r="T7" i="1"/>
  <c r="T9" i="1"/>
  <c r="T10" i="1"/>
  <c r="T11" i="1"/>
  <c r="T13" i="1"/>
  <c r="T14" i="1"/>
  <c r="T15" i="1"/>
  <c r="T17" i="1"/>
  <c r="T18" i="1"/>
  <c r="T19" i="1"/>
  <c r="T21" i="1"/>
  <c r="T22" i="1"/>
  <c r="T23" i="1"/>
  <c r="T25" i="1"/>
  <c r="T26" i="1"/>
  <c r="T27" i="1"/>
  <c r="T29" i="1"/>
  <c r="T30" i="1"/>
  <c r="T31" i="1"/>
  <c r="T33" i="1"/>
  <c r="T34" i="1"/>
  <c r="T35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R3" i="1" l="1"/>
  <c r="U3" i="1" s="1"/>
  <c r="R33" i="1"/>
  <c r="U33" i="1" s="1"/>
  <c r="R29" i="1"/>
  <c r="U29" i="1" s="1"/>
  <c r="R25" i="1"/>
  <c r="U25" i="1" s="1"/>
  <c r="R21" i="1"/>
  <c r="U21" i="1" s="1"/>
  <c r="R17" i="1"/>
  <c r="U17" i="1" s="1"/>
  <c r="R13" i="1"/>
  <c r="U13" i="1" s="1"/>
  <c r="R9" i="1"/>
  <c r="U9" i="1" s="1"/>
  <c r="R5" i="1"/>
  <c r="U5" i="1" s="1"/>
  <c r="R32" i="1"/>
  <c r="U32" i="1" s="1"/>
  <c r="R28" i="1"/>
  <c r="U28" i="1" s="1"/>
  <c r="R24" i="1"/>
  <c r="U24" i="1" s="1"/>
  <c r="R20" i="1"/>
  <c r="U20" i="1" s="1"/>
  <c r="R16" i="1"/>
  <c r="U16" i="1" s="1"/>
  <c r="R12" i="1"/>
  <c r="U12" i="1" s="1"/>
  <c r="R8" i="1"/>
  <c r="U8" i="1" s="1"/>
  <c r="R4" i="1"/>
  <c r="U4" i="1" s="1"/>
  <c r="R35" i="1"/>
  <c r="U35" i="1" s="1"/>
  <c r="R31" i="1"/>
  <c r="U31" i="1" s="1"/>
  <c r="R27" i="1"/>
  <c r="U27" i="1" s="1"/>
  <c r="R23" i="1"/>
  <c r="U23" i="1" s="1"/>
  <c r="R19" i="1"/>
  <c r="U19" i="1" s="1"/>
  <c r="R15" i="1"/>
  <c r="U15" i="1" s="1"/>
  <c r="R11" i="1"/>
  <c r="U11" i="1" s="1"/>
  <c r="R7" i="1"/>
  <c r="U7" i="1" s="1"/>
  <c r="R34" i="1"/>
  <c r="U34" i="1" s="1"/>
  <c r="R30" i="1"/>
  <c r="U30" i="1" s="1"/>
  <c r="R26" i="1"/>
  <c r="U26" i="1" s="1"/>
  <c r="R22" i="1"/>
  <c r="U22" i="1" s="1"/>
  <c r="R18" i="1"/>
  <c r="U18" i="1" s="1"/>
  <c r="R14" i="1"/>
  <c r="U14" i="1" s="1"/>
  <c r="R10" i="1"/>
  <c r="U10" i="1" s="1"/>
  <c r="R6" i="1"/>
  <c r="U6" i="1" s="1"/>
  <c r="R2" i="1"/>
  <c r="U2" i="1" s="1"/>
</calcChain>
</file>

<file path=xl/sharedStrings.xml><?xml version="1.0" encoding="utf-8"?>
<sst xmlns="http://schemas.openxmlformats.org/spreadsheetml/2006/main" count="55" uniqueCount="55">
  <si>
    <t>id</t>
  </si>
  <si>
    <t>attendance</t>
  </si>
  <si>
    <t>assignment_1</t>
  </si>
  <si>
    <t>assignment_2</t>
  </si>
  <si>
    <t>assignment_3</t>
  </si>
  <si>
    <t>assignment_4</t>
  </si>
  <si>
    <t>assignment_5</t>
  </si>
  <si>
    <t>assignment_6</t>
  </si>
  <si>
    <t>assignment_7</t>
  </si>
  <si>
    <t>assignment_8</t>
  </si>
  <si>
    <t>assignment_9</t>
  </si>
  <si>
    <t>assignments_total</t>
  </si>
  <si>
    <t>bonus_task</t>
  </si>
  <si>
    <t>student</t>
  </si>
  <si>
    <t>quiz_1</t>
  </si>
  <si>
    <t>quiz_2</t>
  </si>
  <si>
    <t>midterm</t>
  </si>
  <si>
    <t>prefinal_grade</t>
  </si>
  <si>
    <t>total_grade</t>
  </si>
  <si>
    <t>Ablay Kundyz</t>
  </si>
  <si>
    <t>Abzhanov Assylan</t>
  </si>
  <si>
    <t>Adil Dinassyl</t>
  </si>
  <si>
    <t>Aibolat Dilnaz</t>
  </si>
  <si>
    <t>Aitu Nursaule</t>
  </si>
  <si>
    <t>Akimkozha Zanggar</t>
  </si>
  <si>
    <t>Ali Salida</t>
  </si>
  <si>
    <t>Alisher Nurgul</t>
  </si>
  <si>
    <t>Aman Shapagat</t>
  </si>
  <si>
    <t>Anarbayeva Dana</t>
  </si>
  <si>
    <t>Azhibayev Amir</t>
  </si>
  <si>
    <t>Batyrbek Nurbol</t>
  </si>
  <si>
    <t>Duisen Symbat</t>
  </si>
  <si>
    <t>Kairova Balerke</t>
  </si>
  <si>
    <t>Khalel Daryn</t>
  </si>
  <si>
    <t>Lukbek Yelubay</t>
  </si>
  <si>
    <t>Maksatkyzy Malika</t>
  </si>
  <si>
    <t>Mukhametkhanova Aruzhan</t>
  </si>
  <si>
    <t>Omar Zhaniya</t>
  </si>
  <si>
    <t>Ospan Adilet</t>
  </si>
  <si>
    <t>Ryszhanov Amannurly</t>
  </si>
  <si>
    <t>Sabirova Zhansaya</t>
  </si>
  <si>
    <t>Sapargaliyeva Guldar</t>
  </si>
  <si>
    <t>Seksenbay Akboken</t>
  </si>
  <si>
    <t>Sharimbaev Batir</t>
  </si>
  <si>
    <t>Sharip Merey</t>
  </si>
  <si>
    <t>Shayakhmetova Dayana</t>
  </si>
  <si>
    <t>Karatayev Nassikhat</t>
  </si>
  <si>
    <t>Sultanali Shadiyarkhan</t>
  </si>
  <si>
    <t>Tileubayev Aslan</t>
  </si>
  <si>
    <t>Turekhan Aidana</t>
  </si>
  <si>
    <t>Yerniyazov Dias</t>
  </si>
  <si>
    <t>Zhakupova Zarina</t>
  </si>
  <si>
    <t>Zhassaganbergenov Baubek</t>
  </si>
  <si>
    <t>project</t>
  </si>
  <si>
    <t>final_grade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</si>
</sst>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3" fillId="2" borderId="0" xfId="0" applyNumberFormat="1" applyFont="1" applyFill="1" applyAlignment="1">
      <alignment horizontal="right" vertical="center"/>
    </xf>
    <xf numFmtId="1" fontId="1" fillId="3" borderId="0" xfId="0" applyNumberFormat="1" applyFont="1" applyFill="1" applyAlignment="1">
      <alignment vertical="center"/>
    </xf>
    <xf numFmtId="1" fontId="3" fillId="3" borderId="0" xfId="0" applyNumberFormat="1" applyFont="1" applyFill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</cellXfs>
  <cellStyles count="1">
    <cellStyle name="Обычный" xfId="0" builtinId="0"/>
  </cellStyles>
  <dxfs count="23"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numFmt numFmtId="1" formatCode="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Таблица9" displayName="Таблица9" ref="A1:U35" totalsRowShown="0" headerRowDxfId="22" dataDxfId="21">
  <autoFilter ref="A1:U35"/>
  <tableColumns count="21">
    <tableColumn id="1" name="id" dataDxfId="20"/>
    <tableColumn id="2" name="student" dataDxfId="19"/>
    <tableColumn id="3" name="attendance" dataDxfId="18"/>
    <tableColumn id="4" name="assignment_1" dataDxfId="17"/>
    <tableColumn id="5" name="assignment_2" dataDxfId="16"/>
    <tableColumn id="6" name="assignment_3" dataDxfId="15"/>
    <tableColumn id="7" name="assignment_4" dataDxfId="14"/>
    <tableColumn id="8" name="assignment_5" dataDxfId="13"/>
    <tableColumn id="9" name="assignment_6" dataDxfId="12"/>
    <tableColumn id="10" name="assignment_7" dataDxfId="11"/>
    <tableColumn id="11" name="assignment_8" dataDxfId="10"/>
    <tableColumn id="12" name="assignment_9" dataDxfId="9"/>
    <tableColumn id="13" name="assignments_total" dataDxfId="8">
      <calculatedColumnFormula>SUM(Таблица9[[#This Row],[assignment_1]:[assignment_9]])/8</calculatedColumnFormula>
    </tableColumn>
    <tableColumn id="14" name="bonus_task" dataDxfId="7"/>
    <tableColumn id="15" name="quiz_1" dataDxfId="6"/>
    <tableColumn id="16" name="quiz_2" dataDxfId="5"/>
    <tableColumn id="17" name="midterm" dataDxfId="4"/>
    <tableColumn id="18" name="prefinal_grade" dataDxfId="3">
      <calculatedColumnFormula>MIN(60, SUM(Таблица9[[#This Row],[assignments_total]]*0.2, Таблица9[[#This Row],[quiz_1]]*0.1, Таблица9[[#This Row],[midterm]]*0.3,Таблица9[[#This Row],[bonus_task]]))</calculatedColumnFormula>
    </tableColumn>
    <tableColumn id="19" name="project" dataDxfId="2"/>
    <tableColumn id="20" name="final_grade" dataDxfId="1">
      <calculatedColumnFormula>MIN(SUM(Таблица9[[#This Row],[quiz_1]]*0.1,Таблица9[[#This Row],[attendance]]*0.1,Таблица9[[#This Row],[project]]*0.2),40)</calculatedColumnFormula>
    </tableColumn>
    <tableColumn id="21" name="total_grade" dataDxfId="0">
      <calculatedColumnFormula>Таблица9[[#This Row],[final_grade]]+Таблица9[[#This Row],[prefinal_grade]]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H2" workbookViewId="0">
      <selection activeCell="N8" sqref="N8"/>
    </sheetView>
  </sheetViews>
  <sheetFormatPr defaultRowHeight="15" x14ac:dyDescent="0.25"/>
  <cols>
    <col min="1" max="1" width="12.5703125" customWidth="1"/>
    <col min="2" max="2" width="28.5703125" customWidth="1"/>
    <col min="3" max="3" width="26.85546875" customWidth="1"/>
    <col min="4" max="4" width="16" customWidth="1"/>
    <col min="5" max="5" width="15.42578125" customWidth="1"/>
    <col min="6" max="6" width="15.85546875" customWidth="1"/>
    <col min="7" max="7" width="20.140625" customWidth="1"/>
    <col min="8" max="8" width="21.140625" customWidth="1"/>
    <col min="9" max="9" width="18.5703125" customWidth="1"/>
    <col min="10" max="10" width="16.140625" customWidth="1"/>
    <col min="11" max="11" width="16.28515625" customWidth="1"/>
    <col min="12" max="12" width="18.28515625" customWidth="1"/>
    <col min="13" max="13" width="22.140625" customWidth="1"/>
    <col min="14" max="14" width="17" customWidth="1"/>
    <col min="15" max="15" width="10" customWidth="1"/>
    <col min="16" max="16" width="12" customWidth="1"/>
    <col min="17" max="17" width="9.85546875" customWidth="1"/>
    <col min="18" max="18" width="19" customWidth="1"/>
    <col min="19" max="19" width="15.42578125" customWidth="1"/>
    <col min="20" max="20" width="16" customWidth="1"/>
  </cols>
  <sheetData>
    <row r="1" spans="1:21" x14ac:dyDescent="0.25">
      <c r="A1" s="1" t="s">
        <v>0</v>
      </c>
      <c r="B1" s="1" t="s">
        <v>13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53</v>
      </c>
      <c r="T1" t="s">
        <v>54</v>
      </c>
      <c r="U1" s="2" t="s">
        <v>18</v>
      </c>
    </row>
    <row r="2" spans="1:21" x14ac:dyDescent="0.25">
      <c r="A2" s="3">
        <v>190109010</v>
      </c>
      <c r="B2" s="4" t="s">
        <v>19</v>
      </c>
      <c r="C2" s="5">
        <v>100</v>
      </c>
      <c r="D2" s="6">
        <v>100</v>
      </c>
      <c r="E2" s="6">
        <v>90</v>
      </c>
      <c r="F2" s="7">
        <v>100</v>
      </c>
      <c r="G2" s="6">
        <v>103.5</v>
      </c>
      <c r="H2" s="6">
        <v>85</v>
      </c>
      <c r="I2" s="6">
        <v>35</v>
      </c>
      <c r="J2" s="6">
        <v>25</v>
      </c>
      <c r="K2" s="6">
        <v>50</v>
      </c>
      <c r="L2" s="6">
        <v>70</v>
      </c>
      <c r="M2" s="6">
        <f>SUM(Таблица9[[#This Row],[assignment_1]:[assignment_9]])/8</f>
        <v>82.3125</v>
      </c>
      <c r="N2" s="6">
        <v>1</v>
      </c>
      <c r="O2" s="5">
        <v>85</v>
      </c>
      <c r="P2" s="5">
        <v>85</v>
      </c>
      <c r="Q2" s="5">
        <v>85</v>
      </c>
      <c r="R2" s="5">
        <f>MIN(60, SUM(Таблица9[[#This Row],[assignments_total]]*0.2, Таблица9[[#This Row],[quiz_1]]*0.1, Таблица9[[#This Row],[midterm]]*0.3,Таблица9[[#This Row],[bonus_task]]))</f>
        <v>51.462500000000006</v>
      </c>
      <c r="S2" s="5">
        <v>96.5</v>
      </c>
      <c r="T2" s="5">
        <f>MIN(SUM(Таблица9[[#This Row],[quiz_1]]*0.1,Таблица9[[#This Row],[attendance]]*0.1,Таблица9[[#This Row],[project]]*0.2),40)</f>
        <v>37.799999999999997</v>
      </c>
      <c r="U2" s="5">
        <f>Таблица9[[#This Row],[final_grade]]+Таблица9[[#This Row],[prefinal_grade]]</f>
        <v>89.262500000000003</v>
      </c>
    </row>
    <row r="3" spans="1:21" x14ac:dyDescent="0.25">
      <c r="A3" s="3">
        <v>190103130</v>
      </c>
      <c r="B3" s="4" t="s">
        <v>20</v>
      </c>
      <c r="C3" s="5">
        <v>100</v>
      </c>
      <c r="D3" s="6">
        <v>71</v>
      </c>
      <c r="E3" s="6">
        <v>90</v>
      </c>
      <c r="F3" s="7">
        <v>80</v>
      </c>
      <c r="G3" s="6">
        <v>78</v>
      </c>
      <c r="H3" s="6">
        <v>70</v>
      </c>
      <c r="I3" s="6">
        <v>35</v>
      </c>
      <c r="J3" s="6">
        <v>0</v>
      </c>
      <c r="K3" s="6">
        <v>50</v>
      </c>
      <c r="L3" s="6">
        <v>70</v>
      </c>
      <c r="M3" s="6">
        <f>SUM(Таблица9[[#This Row],[assignment_1]:[assignment_9]])/8</f>
        <v>68</v>
      </c>
      <c r="N3" s="5">
        <v>0</v>
      </c>
      <c r="O3" s="5">
        <v>65</v>
      </c>
      <c r="P3" s="5">
        <v>100</v>
      </c>
      <c r="Q3" s="5">
        <v>42</v>
      </c>
      <c r="R3" s="5">
        <f>MIN(60, SUM(Таблица9[[#This Row],[assignments_total]]*0.2, Таблица9[[#This Row],[quiz_1]]*0.1, Таблица9[[#This Row],[midterm]]*0.3,Таблица9[[#This Row],[bonus_task]]))</f>
        <v>32.700000000000003</v>
      </c>
      <c r="S3" s="5">
        <v>46</v>
      </c>
      <c r="T3" s="5">
        <f>MIN(SUM(Таблица9[[#This Row],[quiz_1]]*0.1,Таблица9[[#This Row],[attendance]]*0.1,Таблица9[[#This Row],[project]]*0.2),40)</f>
        <v>25.700000000000003</v>
      </c>
      <c r="U3" s="5">
        <f>Таблица9[[#This Row],[final_grade]]+Таблица9[[#This Row],[prefinal_grade]]</f>
        <v>58.400000000000006</v>
      </c>
    </row>
    <row r="4" spans="1:21" x14ac:dyDescent="0.25">
      <c r="A4" s="3">
        <v>190107021</v>
      </c>
      <c r="B4" s="4" t="s">
        <v>21</v>
      </c>
      <c r="C4" s="5">
        <v>93</v>
      </c>
      <c r="D4" s="6">
        <v>43</v>
      </c>
      <c r="E4" s="6">
        <v>100</v>
      </c>
      <c r="F4" s="7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f>SUM(Таблица9[[#This Row],[assignment_1]:[assignment_9]])/8</f>
        <v>17.875</v>
      </c>
      <c r="N4" s="5">
        <v>0</v>
      </c>
      <c r="O4" s="5">
        <v>65</v>
      </c>
      <c r="P4" s="5">
        <v>90</v>
      </c>
      <c r="Q4" s="5">
        <v>46</v>
      </c>
      <c r="R4" s="5">
        <f>MIN(60, SUM(Таблица9[[#This Row],[assignments_total]]*0.2, Таблица9[[#This Row],[quiz_1]]*0.1, Таблица9[[#This Row],[midterm]]*0.3,Таблица9[[#This Row],[bonus_task]]))</f>
        <v>23.875</v>
      </c>
      <c r="S4" s="5">
        <v>45.5</v>
      </c>
      <c r="T4" s="5">
        <f>MIN(SUM(Таблица9[[#This Row],[quiz_1]]*0.1,Таблица9[[#This Row],[attendance]]*0.1,Таблица9[[#This Row],[project]]*0.2),40)</f>
        <v>24.9</v>
      </c>
      <c r="U4" s="5">
        <f>Таблица9[[#This Row],[final_grade]]+Таблица9[[#This Row],[prefinal_grade]]</f>
        <v>48.774999999999999</v>
      </c>
    </row>
    <row r="5" spans="1:21" x14ac:dyDescent="0.25">
      <c r="A5" s="3">
        <v>190109006</v>
      </c>
      <c r="B5" s="4" t="s">
        <v>22</v>
      </c>
      <c r="C5" s="5">
        <v>100</v>
      </c>
      <c r="D5" s="6">
        <v>57</v>
      </c>
      <c r="E5" s="6">
        <v>90</v>
      </c>
      <c r="F5" s="7">
        <v>100</v>
      </c>
      <c r="G5" s="6">
        <v>70</v>
      </c>
      <c r="H5" s="6">
        <v>80</v>
      </c>
      <c r="I5" s="6">
        <v>50</v>
      </c>
      <c r="J5" s="6">
        <v>0</v>
      </c>
      <c r="K5" s="6">
        <v>50</v>
      </c>
      <c r="L5" s="6">
        <v>0</v>
      </c>
      <c r="M5" s="6">
        <f>SUM(Таблица9[[#This Row],[assignment_1]:[assignment_9]])/8</f>
        <v>62.125</v>
      </c>
      <c r="N5" s="6">
        <v>2.5</v>
      </c>
      <c r="O5" s="5">
        <v>80</v>
      </c>
      <c r="P5" s="5">
        <v>80</v>
      </c>
      <c r="Q5" s="5">
        <v>77</v>
      </c>
      <c r="R5" s="5">
        <f>MIN(60, SUM(Таблица9[[#This Row],[assignments_total]]*0.2, Таблица9[[#This Row],[quiz_1]]*0.1, Таблица9[[#This Row],[midterm]]*0.3,Таблица9[[#This Row],[bonus_task]]))</f>
        <v>46.024999999999999</v>
      </c>
      <c r="S5" s="5">
        <v>97.5</v>
      </c>
      <c r="T5" s="5">
        <f>MIN(SUM(Таблица9[[#This Row],[quiz_1]]*0.1,Таблица9[[#This Row],[attendance]]*0.1,Таблица9[[#This Row],[project]]*0.2),40)</f>
        <v>37.5</v>
      </c>
      <c r="U5" s="5">
        <f>Таблица9[[#This Row],[final_grade]]+Таблица9[[#This Row],[prefinal_grade]]</f>
        <v>83.525000000000006</v>
      </c>
    </row>
    <row r="6" spans="1:21" x14ac:dyDescent="0.25">
      <c r="A6" s="3">
        <v>190109014</v>
      </c>
      <c r="B6" s="4" t="s">
        <v>23</v>
      </c>
      <c r="C6" s="5">
        <v>100</v>
      </c>
      <c r="D6" s="6">
        <v>71</v>
      </c>
      <c r="E6" s="6">
        <v>70</v>
      </c>
      <c r="F6" s="7">
        <v>70</v>
      </c>
      <c r="G6" s="6">
        <v>70</v>
      </c>
      <c r="H6" s="6">
        <v>10</v>
      </c>
      <c r="I6" s="6">
        <v>35</v>
      </c>
      <c r="J6" s="6">
        <v>50</v>
      </c>
      <c r="K6" s="6">
        <v>0</v>
      </c>
      <c r="L6" s="6">
        <v>10</v>
      </c>
      <c r="M6" s="6">
        <f>SUM(Таблица9[[#This Row],[assignment_1]:[assignment_9]])/8</f>
        <v>48.25</v>
      </c>
      <c r="N6" s="5">
        <v>0</v>
      </c>
      <c r="O6" s="5">
        <v>78</v>
      </c>
      <c r="P6" s="5">
        <v>85</v>
      </c>
      <c r="Q6" s="5">
        <v>50</v>
      </c>
      <c r="R6" s="5">
        <f>MIN(60, SUM(Таблица9[[#This Row],[assignments_total]]*0.2, Таблица9[[#This Row],[quiz_1]]*0.1, Таблица9[[#This Row],[midterm]]*0.3,Таблица9[[#This Row],[bonus_task]]))</f>
        <v>32.450000000000003</v>
      </c>
      <c r="S6" s="5">
        <v>69.5</v>
      </c>
      <c r="T6" s="5">
        <f>MIN(SUM(Таблица9[[#This Row],[quiz_1]]*0.1,Таблица9[[#This Row],[attendance]]*0.1,Таблица9[[#This Row],[project]]*0.2),40)</f>
        <v>31.700000000000003</v>
      </c>
      <c r="U6" s="5">
        <f>Таблица9[[#This Row],[final_grade]]+Таблица9[[#This Row],[prefinal_grade]]</f>
        <v>64.150000000000006</v>
      </c>
    </row>
    <row r="7" spans="1:21" x14ac:dyDescent="0.25">
      <c r="A7" s="3">
        <v>190103221</v>
      </c>
      <c r="B7" s="4" t="s">
        <v>24</v>
      </c>
      <c r="C7" s="5">
        <v>73</v>
      </c>
      <c r="D7" s="6">
        <v>43</v>
      </c>
      <c r="E7" s="6">
        <v>0</v>
      </c>
      <c r="F7" s="7">
        <v>70</v>
      </c>
      <c r="G7" s="6">
        <v>49</v>
      </c>
      <c r="H7" s="6">
        <v>70</v>
      </c>
      <c r="I7" s="6">
        <v>35</v>
      </c>
      <c r="J7" s="6">
        <v>0</v>
      </c>
      <c r="K7" s="6">
        <v>52.5</v>
      </c>
      <c r="L7" s="6">
        <v>0</v>
      </c>
      <c r="M7" s="6">
        <f>SUM(Таблица9[[#This Row],[assignment_1]:[assignment_9]])/8</f>
        <v>39.9375</v>
      </c>
      <c r="N7" s="6">
        <v>2</v>
      </c>
      <c r="O7" s="5">
        <v>75</v>
      </c>
      <c r="P7" s="5">
        <v>80</v>
      </c>
      <c r="Q7" s="5">
        <v>37</v>
      </c>
      <c r="R7" s="5">
        <f>MIN(60, SUM(Таблица9[[#This Row],[assignments_total]]*0.2, Таблица9[[#This Row],[quiz_1]]*0.1, Таблица9[[#This Row],[midterm]]*0.3,Таблица9[[#This Row],[bonus_task]]))</f>
        <v>28.587499999999999</v>
      </c>
      <c r="S7" s="5">
        <v>77</v>
      </c>
      <c r="T7" s="5">
        <f>MIN(SUM(Таблица9[[#This Row],[quiz_1]]*0.1,Таблица9[[#This Row],[attendance]]*0.1,Таблица9[[#This Row],[project]]*0.2),40)</f>
        <v>30.200000000000003</v>
      </c>
      <c r="U7" s="5">
        <f>Таблица9[[#This Row],[final_grade]]+Таблица9[[#This Row],[prefinal_grade]]</f>
        <v>58.787500000000001</v>
      </c>
    </row>
    <row r="8" spans="1:21" x14ac:dyDescent="0.25">
      <c r="A8" s="3">
        <v>190103355</v>
      </c>
      <c r="B8" s="4" t="s">
        <v>25</v>
      </c>
      <c r="C8" s="5">
        <v>100</v>
      </c>
      <c r="D8" s="6">
        <v>100</v>
      </c>
      <c r="E8" s="6">
        <v>95</v>
      </c>
      <c r="F8" s="7">
        <v>100</v>
      </c>
      <c r="G8" s="6">
        <v>92</v>
      </c>
      <c r="H8" s="6">
        <v>100</v>
      </c>
      <c r="I8" s="6">
        <v>100</v>
      </c>
      <c r="J8" s="6">
        <v>150</v>
      </c>
      <c r="K8" s="6">
        <v>100</v>
      </c>
      <c r="L8" s="6">
        <v>100</v>
      </c>
      <c r="M8" s="6">
        <f>SUM(Таблица9[[#This Row],[assignment_1]:[assignment_9]])/8</f>
        <v>117.125</v>
      </c>
      <c r="N8" s="5">
        <v>0</v>
      </c>
      <c r="O8" s="5">
        <v>110</v>
      </c>
      <c r="P8" s="5">
        <v>95</v>
      </c>
      <c r="Q8" s="5">
        <v>89</v>
      </c>
      <c r="R8" s="5">
        <f>MIN(60, SUM(Таблица9[[#This Row],[assignments_total]]*0.2, Таблица9[[#This Row],[quiz_1]]*0.1, Таблица9[[#This Row],[midterm]]*0.3,Таблица9[[#This Row],[bonus_task]]))</f>
        <v>60</v>
      </c>
      <c r="S8" s="5">
        <v>100</v>
      </c>
      <c r="T8" s="5">
        <f>MIN(SUM(Таблица9[[#This Row],[quiz_1]]*0.1,Таблица9[[#This Row],[attendance]]*0.1,Таблица9[[#This Row],[project]]*0.2),40)</f>
        <v>40</v>
      </c>
      <c r="U8" s="5">
        <f>Таблица9[[#This Row],[final_grade]]+Таблица9[[#This Row],[prefinal_grade]]</f>
        <v>100</v>
      </c>
    </row>
    <row r="9" spans="1:21" x14ac:dyDescent="0.25">
      <c r="A9" s="3">
        <v>190103158</v>
      </c>
      <c r="B9" s="4" t="s">
        <v>26</v>
      </c>
      <c r="C9" s="5">
        <v>100</v>
      </c>
      <c r="D9" s="6">
        <v>100</v>
      </c>
      <c r="E9" s="6">
        <v>90</v>
      </c>
      <c r="F9" s="7">
        <v>40</v>
      </c>
      <c r="G9" s="6">
        <v>85.15</v>
      </c>
      <c r="H9" s="6">
        <v>80</v>
      </c>
      <c r="I9" s="6">
        <v>35</v>
      </c>
      <c r="J9" s="6">
        <v>70</v>
      </c>
      <c r="K9" s="6">
        <v>70</v>
      </c>
      <c r="L9" s="6">
        <v>0</v>
      </c>
      <c r="M9" s="6">
        <f>SUM(Таблица9[[#This Row],[assignment_1]:[assignment_9]])/8</f>
        <v>71.268749999999997</v>
      </c>
      <c r="N9" s="6">
        <v>2.5</v>
      </c>
      <c r="O9" s="5">
        <v>80</v>
      </c>
      <c r="P9" s="5">
        <v>92.5</v>
      </c>
      <c r="Q9" s="5">
        <v>76</v>
      </c>
      <c r="R9" s="5">
        <f>MIN(60, SUM(Таблица9[[#This Row],[assignments_total]]*0.2, Таблица9[[#This Row],[quiz_1]]*0.1, Таблица9[[#This Row],[midterm]]*0.3,Таблица9[[#This Row],[bonus_task]]))</f>
        <v>47.553750000000001</v>
      </c>
      <c r="S9" s="5">
        <v>83</v>
      </c>
      <c r="T9" s="5">
        <f>MIN(SUM(Таблица9[[#This Row],[quiz_1]]*0.1,Таблица9[[#This Row],[attendance]]*0.1,Таблица9[[#This Row],[project]]*0.2),40)</f>
        <v>34.6</v>
      </c>
      <c r="U9" s="5">
        <f>Таблица9[[#This Row],[final_grade]]+Таблица9[[#This Row],[prefinal_grade]]</f>
        <v>82.153750000000002</v>
      </c>
    </row>
    <row r="10" spans="1:21" x14ac:dyDescent="0.25">
      <c r="A10" s="3">
        <v>190109008</v>
      </c>
      <c r="B10" s="4" t="s">
        <v>27</v>
      </c>
      <c r="C10" s="5">
        <v>100</v>
      </c>
      <c r="D10" s="6">
        <v>86</v>
      </c>
      <c r="E10" s="6">
        <v>100</v>
      </c>
      <c r="F10" s="7">
        <v>100</v>
      </c>
      <c r="G10" s="6">
        <v>100</v>
      </c>
      <c r="H10" s="6">
        <v>100</v>
      </c>
      <c r="I10" s="6">
        <v>35</v>
      </c>
      <c r="J10" s="6">
        <v>150</v>
      </c>
      <c r="K10" s="6">
        <v>65</v>
      </c>
      <c r="L10" s="6">
        <v>40</v>
      </c>
      <c r="M10" s="6">
        <f>SUM(Таблица9[[#This Row],[assignment_1]:[assignment_9]])/8</f>
        <v>97</v>
      </c>
      <c r="N10" s="6">
        <v>6</v>
      </c>
      <c r="O10" s="5">
        <v>110</v>
      </c>
      <c r="P10" s="5">
        <v>100</v>
      </c>
      <c r="Q10" s="5">
        <v>80</v>
      </c>
      <c r="R10" s="5">
        <f>MIN(60, SUM(Таблица9[[#This Row],[assignments_total]]*0.2, Таблица9[[#This Row],[quiz_1]]*0.1, Таблица9[[#This Row],[midterm]]*0.3,Таблица9[[#This Row],[bonus_task]]))</f>
        <v>60</v>
      </c>
      <c r="S10" s="5">
        <v>78</v>
      </c>
      <c r="T10" s="5">
        <f>MIN(SUM(Таблица9[[#This Row],[quiz_1]]*0.1,Таблица9[[#This Row],[attendance]]*0.1,Таблица9[[#This Row],[project]]*0.2),40)</f>
        <v>36.6</v>
      </c>
      <c r="U10" s="5">
        <f>Таблица9[[#This Row],[final_grade]]+Таблица9[[#This Row],[prefinal_grade]]</f>
        <v>96.6</v>
      </c>
    </row>
    <row r="11" spans="1:21" x14ac:dyDescent="0.25">
      <c r="A11" s="3">
        <v>190109002</v>
      </c>
      <c r="B11" s="4" t="s">
        <v>28</v>
      </c>
      <c r="C11" s="5">
        <v>100</v>
      </c>
      <c r="D11" s="6">
        <v>90</v>
      </c>
      <c r="E11" s="6">
        <v>100</v>
      </c>
      <c r="F11" s="7">
        <v>75</v>
      </c>
      <c r="G11" s="6">
        <v>67</v>
      </c>
      <c r="H11" s="6">
        <v>80</v>
      </c>
      <c r="I11" s="6">
        <v>0</v>
      </c>
      <c r="J11" s="6">
        <v>150</v>
      </c>
      <c r="K11" s="6">
        <v>50</v>
      </c>
      <c r="L11" s="6">
        <v>50</v>
      </c>
      <c r="M11" s="6">
        <f>SUM(Таблица9[[#This Row],[assignment_1]:[assignment_9]])/8</f>
        <v>82.75</v>
      </c>
      <c r="N11" s="6">
        <v>5.5</v>
      </c>
      <c r="O11" s="5">
        <v>83</v>
      </c>
      <c r="P11" s="5">
        <v>77.5</v>
      </c>
      <c r="Q11" s="5">
        <v>78</v>
      </c>
      <c r="R11" s="5">
        <f>MIN(60, SUM(Таблица9[[#This Row],[assignments_total]]*0.2, Таблица9[[#This Row],[quiz_1]]*0.1, Таблица9[[#This Row],[midterm]]*0.3,Таблица9[[#This Row],[bonus_task]]))</f>
        <v>53.75</v>
      </c>
      <c r="S11" s="5">
        <v>72.25</v>
      </c>
      <c r="T11" s="5">
        <f>MIN(SUM(Таблица9[[#This Row],[quiz_1]]*0.1,Таблица9[[#This Row],[attendance]]*0.1,Таблица9[[#This Row],[project]]*0.2),40)</f>
        <v>32.75</v>
      </c>
      <c r="U11" s="5">
        <f>Таблица9[[#This Row],[final_grade]]+Таблица9[[#This Row],[prefinal_grade]]</f>
        <v>86.5</v>
      </c>
    </row>
    <row r="12" spans="1:21" x14ac:dyDescent="0.25">
      <c r="A12" s="3">
        <v>190103156</v>
      </c>
      <c r="B12" s="4" t="s">
        <v>29</v>
      </c>
      <c r="C12" s="5">
        <v>100</v>
      </c>
      <c r="D12" s="6">
        <v>25</v>
      </c>
      <c r="E12" s="6">
        <v>100</v>
      </c>
      <c r="F12" s="7">
        <v>0</v>
      </c>
      <c r="G12" s="6">
        <v>42</v>
      </c>
      <c r="H12" s="6">
        <v>70</v>
      </c>
      <c r="I12" s="6">
        <v>70</v>
      </c>
      <c r="J12" s="6">
        <v>45</v>
      </c>
      <c r="K12" s="6">
        <v>50</v>
      </c>
      <c r="L12" s="6">
        <v>0</v>
      </c>
      <c r="M12" s="6">
        <f>SUM(Таблица9[[#This Row],[assignment_1]:[assignment_9]])/8</f>
        <v>50.25</v>
      </c>
      <c r="N12" s="6">
        <v>5</v>
      </c>
      <c r="O12" s="5">
        <v>55</v>
      </c>
      <c r="P12" s="5">
        <v>50</v>
      </c>
      <c r="Q12" s="5">
        <v>0</v>
      </c>
      <c r="R12" s="5">
        <f>MIN(60, SUM(Таблица9[[#This Row],[assignments_total]]*0.2, Таблица9[[#This Row],[quiz_1]]*0.1, Таблица9[[#This Row],[midterm]]*0.3,Таблица9[[#This Row],[bonus_task]]))</f>
        <v>20.55</v>
      </c>
      <c r="S12" s="5">
        <v>75</v>
      </c>
      <c r="T12" s="5">
        <f>MIN(SUM(Таблица9[[#This Row],[quiz_1]]*0.1,Таблица9[[#This Row],[attendance]]*0.1,Таблица9[[#This Row],[project]]*0.2),40)</f>
        <v>30.5</v>
      </c>
      <c r="U12" s="5">
        <f>Таблица9[[#This Row],[final_grade]]+Таблица9[[#This Row],[prefinal_grade]]</f>
        <v>51.05</v>
      </c>
    </row>
    <row r="13" spans="1:21" x14ac:dyDescent="0.25">
      <c r="A13" s="3">
        <v>190103087</v>
      </c>
      <c r="B13" s="4" t="s">
        <v>30</v>
      </c>
      <c r="C13" s="5">
        <v>93</v>
      </c>
      <c r="D13" s="6">
        <v>0</v>
      </c>
      <c r="E13" s="6">
        <v>70</v>
      </c>
      <c r="F13" s="7">
        <v>0</v>
      </c>
      <c r="G13" s="6">
        <v>58.45</v>
      </c>
      <c r="H13" s="6">
        <v>0</v>
      </c>
      <c r="I13" s="6">
        <v>70</v>
      </c>
      <c r="J13" s="6">
        <v>50</v>
      </c>
      <c r="K13" s="6">
        <v>50</v>
      </c>
      <c r="L13" s="6">
        <v>0</v>
      </c>
      <c r="M13" s="6">
        <f>SUM(Таблица9[[#This Row],[assignment_1]:[assignment_9]])/8</f>
        <v>37.306249999999999</v>
      </c>
      <c r="N13" s="5">
        <v>0</v>
      </c>
      <c r="O13" s="5">
        <v>75</v>
      </c>
      <c r="P13" s="5">
        <v>100</v>
      </c>
      <c r="Q13" s="5">
        <v>64</v>
      </c>
      <c r="R13" s="5">
        <f>MIN(60, SUM(Таблица9[[#This Row],[assignments_total]]*0.2, Таблица9[[#This Row],[quiz_1]]*0.1, Таблица9[[#This Row],[midterm]]*0.3,Таблица9[[#This Row],[bonus_task]]))</f>
        <v>34.161249999999995</v>
      </c>
      <c r="S13" s="5">
        <v>79.5</v>
      </c>
      <c r="T13" s="5">
        <f>MIN(SUM(Таблица9[[#This Row],[quiz_1]]*0.1,Таблица9[[#This Row],[attendance]]*0.1,Таблица9[[#This Row],[project]]*0.2),40)</f>
        <v>32.700000000000003</v>
      </c>
      <c r="U13" s="5">
        <f>Таблица9[[#This Row],[final_grade]]+Таблица9[[#This Row],[prefinal_grade]]</f>
        <v>66.861249999999998</v>
      </c>
    </row>
    <row r="14" spans="1:21" x14ac:dyDescent="0.25">
      <c r="A14" s="3">
        <v>190113008</v>
      </c>
      <c r="B14" s="4" t="s">
        <v>31</v>
      </c>
      <c r="C14" s="5">
        <v>93</v>
      </c>
      <c r="D14" s="6">
        <v>0</v>
      </c>
      <c r="E14" s="6">
        <v>100</v>
      </c>
      <c r="F14" s="7">
        <v>70</v>
      </c>
      <c r="G14" s="6">
        <v>55</v>
      </c>
      <c r="H14" s="6">
        <v>70</v>
      </c>
      <c r="I14" s="6">
        <v>35</v>
      </c>
      <c r="J14" s="6">
        <v>0</v>
      </c>
      <c r="K14" s="6">
        <v>50</v>
      </c>
      <c r="L14" s="6">
        <v>75</v>
      </c>
      <c r="M14" s="6">
        <f>SUM(Таблица9[[#This Row],[assignment_1]:[assignment_9]])/8</f>
        <v>56.875</v>
      </c>
      <c r="N14" s="5">
        <v>0</v>
      </c>
      <c r="O14" s="5">
        <v>95</v>
      </c>
      <c r="P14" s="5">
        <v>100</v>
      </c>
      <c r="Q14" s="5">
        <v>82</v>
      </c>
      <c r="R14" s="5">
        <f>MIN(60, SUM(Таблица9[[#This Row],[assignments_total]]*0.2, Таблица9[[#This Row],[quiz_1]]*0.1, Таблица9[[#This Row],[midterm]]*0.3,Таблица9[[#This Row],[bonus_task]]))</f>
        <v>45.474999999999994</v>
      </c>
      <c r="S14" s="5">
        <v>45</v>
      </c>
      <c r="T14" s="5">
        <f>MIN(SUM(Таблица9[[#This Row],[quiz_1]]*0.1,Таблица9[[#This Row],[attendance]]*0.1,Таблица9[[#This Row],[project]]*0.2),40)</f>
        <v>27.8</v>
      </c>
      <c r="U14" s="5">
        <f>Таблица9[[#This Row],[final_grade]]+Таблица9[[#This Row],[prefinal_grade]]</f>
        <v>73.274999999999991</v>
      </c>
    </row>
    <row r="15" spans="1:21" x14ac:dyDescent="0.25">
      <c r="A15" s="3">
        <v>190109009</v>
      </c>
      <c r="B15" s="4" t="s">
        <v>32</v>
      </c>
      <c r="C15" s="5">
        <v>100</v>
      </c>
      <c r="D15" s="6">
        <v>100</v>
      </c>
      <c r="E15" s="6">
        <v>100</v>
      </c>
      <c r="F15" s="7">
        <v>90</v>
      </c>
      <c r="G15" s="6">
        <v>58</v>
      </c>
      <c r="H15" s="6">
        <v>80</v>
      </c>
      <c r="I15" s="6">
        <v>70</v>
      </c>
      <c r="J15" s="6">
        <v>0</v>
      </c>
      <c r="K15" s="6">
        <v>50</v>
      </c>
      <c r="L15" s="6">
        <v>50</v>
      </c>
      <c r="M15" s="6">
        <f>SUM(Таблица9[[#This Row],[assignment_1]:[assignment_9]])/8</f>
        <v>74.75</v>
      </c>
      <c r="N15" s="5">
        <v>0</v>
      </c>
      <c r="O15" s="5">
        <v>95</v>
      </c>
      <c r="P15" s="5">
        <v>80</v>
      </c>
      <c r="Q15" s="5">
        <v>82</v>
      </c>
      <c r="R15" s="5">
        <f>MIN(60, SUM(Таблица9[[#This Row],[assignments_total]]*0.2, Таблица9[[#This Row],[quiz_1]]*0.1, Таблица9[[#This Row],[midterm]]*0.3,Таблица9[[#This Row],[bonus_task]]))</f>
        <v>49.05</v>
      </c>
      <c r="S15" s="5">
        <v>92.5</v>
      </c>
      <c r="T15" s="5">
        <f>MIN(SUM(Таблица9[[#This Row],[quiz_1]]*0.1,Таблица9[[#This Row],[attendance]]*0.1,Таблица9[[#This Row],[project]]*0.2),40)</f>
        <v>38</v>
      </c>
      <c r="U15" s="5">
        <f>Таблица9[[#This Row],[final_grade]]+Таблица9[[#This Row],[prefinal_grade]]</f>
        <v>87.05</v>
      </c>
    </row>
    <row r="16" spans="1:21" x14ac:dyDescent="0.25">
      <c r="A16" s="3">
        <v>190103114</v>
      </c>
      <c r="B16" s="4" t="s">
        <v>33</v>
      </c>
      <c r="C16" s="5">
        <v>93</v>
      </c>
      <c r="D16" s="6">
        <v>86</v>
      </c>
      <c r="E16" s="6">
        <v>100</v>
      </c>
      <c r="F16" s="7">
        <v>100</v>
      </c>
      <c r="G16" s="6">
        <v>84</v>
      </c>
      <c r="H16" s="6">
        <v>80</v>
      </c>
      <c r="I16" s="6">
        <v>100</v>
      </c>
      <c r="J16" s="6">
        <v>100</v>
      </c>
      <c r="K16" s="6">
        <v>50</v>
      </c>
      <c r="L16" s="6">
        <v>0</v>
      </c>
      <c r="M16" s="6">
        <f>SUM(Таблица9[[#This Row],[assignment_1]:[assignment_9]])/8</f>
        <v>87.5</v>
      </c>
      <c r="N16" s="5">
        <v>0</v>
      </c>
      <c r="O16" s="5">
        <v>90</v>
      </c>
      <c r="P16" s="5">
        <v>100</v>
      </c>
      <c r="Q16" s="5">
        <v>88</v>
      </c>
      <c r="R16" s="5">
        <f>MIN(60, SUM(Таблица9[[#This Row],[assignments_total]]*0.2, Таблица9[[#This Row],[quiz_1]]*0.1, Таблица9[[#This Row],[midterm]]*0.3,Таблица9[[#This Row],[bonus_task]]))</f>
        <v>52.9</v>
      </c>
      <c r="S16" s="5">
        <v>78</v>
      </c>
      <c r="T16" s="5">
        <f>MIN(SUM(Таблица9[[#This Row],[quiz_1]]*0.1,Таблица9[[#This Row],[attendance]]*0.1,Таблица9[[#This Row],[project]]*0.2),40)</f>
        <v>33.900000000000006</v>
      </c>
      <c r="U16" s="5">
        <f>Таблица9[[#This Row],[final_grade]]+Таблица9[[#This Row],[prefinal_grade]]</f>
        <v>86.800000000000011</v>
      </c>
    </row>
    <row r="17" spans="1:21" x14ac:dyDescent="0.25">
      <c r="A17" s="3">
        <v>190103201</v>
      </c>
      <c r="B17" s="4" t="s">
        <v>34</v>
      </c>
      <c r="C17" s="5">
        <v>100</v>
      </c>
      <c r="D17" s="6">
        <v>80</v>
      </c>
      <c r="E17" s="6">
        <v>70</v>
      </c>
      <c r="F17" s="7">
        <v>100</v>
      </c>
      <c r="G17" s="6">
        <v>120</v>
      </c>
      <c r="H17" s="6">
        <v>100</v>
      </c>
      <c r="I17" s="6">
        <v>100</v>
      </c>
      <c r="J17" s="6">
        <v>150</v>
      </c>
      <c r="K17" s="6">
        <v>100</v>
      </c>
      <c r="L17" s="6">
        <v>85</v>
      </c>
      <c r="M17" s="6">
        <f>SUM(Таблица9[[#This Row],[assignment_1]:[assignment_9]])/8</f>
        <v>113.125</v>
      </c>
      <c r="N17" s="5">
        <v>0</v>
      </c>
      <c r="O17" s="5">
        <v>90</v>
      </c>
      <c r="P17" s="5">
        <v>95</v>
      </c>
      <c r="Q17" s="5">
        <v>97</v>
      </c>
      <c r="R17" s="5">
        <f>MIN(60, SUM(Таблица9[[#This Row],[assignments_total]]*0.2, Таблица9[[#This Row],[quiz_1]]*0.1, Таблица9[[#This Row],[midterm]]*0.3,Таблица9[[#This Row],[bonus_task]]))</f>
        <v>60</v>
      </c>
      <c r="S17" s="5">
        <v>89.5</v>
      </c>
      <c r="T17" s="5">
        <f>MIN(SUM(Таблица9[[#This Row],[quiz_1]]*0.1,Таблица9[[#This Row],[attendance]]*0.1,Таблица9[[#This Row],[project]]*0.2),40)</f>
        <v>36.900000000000006</v>
      </c>
      <c r="U17" s="5">
        <f>Таблица9[[#This Row],[final_grade]]+Таблица9[[#This Row],[prefinal_grade]]</f>
        <v>96.9</v>
      </c>
    </row>
    <row r="18" spans="1:21" x14ac:dyDescent="0.25">
      <c r="A18" s="3">
        <v>190109004</v>
      </c>
      <c r="B18" s="4" t="s">
        <v>35</v>
      </c>
      <c r="C18" s="5">
        <v>100</v>
      </c>
      <c r="D18" s="6">
        <v>86</v>
      </c>
      <c r="E18" s="6">
        <v>100</v>
      </c>
      <c r="F18" s="7">
        <v>95</v>
      </c>
      <c r="G18" s="6">
        <v>85.15</v>
      </c>
      <c r="H18" s="6">
        <v>95</v>
      </c>
      <c r="I18" s="6">
        <v>35</v>
      </c>
      <c r="J18" s="6">
        <v>150</v>
      </c>
      <c r="K18" s="6">
        <v>50</v>
      </c>
      <c r="L18" s="6">
        <v>50</v>
      </c>
      <c r="M18" s="6">
        <f>SUM(Таблица9[[#This Row],[assignment_1]:[assignment_9]])/8</f>
        <v>93.268749999999997</v>
      </c>
      <c r="N18" s="6">
        <v>2</v>
      </c>
      <c r="O18" s="5">
        <v>85</v>
      </c>
      <c r="P18" s="5">
        <v>97.5</v>
      </c>
      <c r="Q18" s="5">
        <v>85</v>
      </c>
      <c r="R18" s="5">
        <f>MIN(60, SUM(Таблица9[[#This Row],[assignments_total]]*0.2, Таблица9[[#This Row],[quiz_1]]*0.1, Таблица9[[#This Row],[midterm]]*0.3,Таблица9[[#This Row],[bonus_task]]))</f>
        <v>54.653750000000002</v>
      </c>
      <c r="S18" s="5">
        <v>92</v>
      </c>
      <c r="T18" s="5">
        <f>MIN(SUM(Таблица9[[#This Row],[quiz_1]]*0.1,Таблица9[[#This Row],[attendance]]*0.1,Таблица9[[#This Row],[project]]*0.2),40)</f>
        <v>36.900000000000006</v>
      </c>
      <c r="U18" s="5">
        <f>Таблица9[[#This Row],[final_grade]]+Таблица9[[#This Row],[prefinal_grade]]</f>
        <v>91.553750000000008</v>
      </c>
    </row>
    <row r="19" spans="1:21" x14ac:dyDescent="0.25">
      <c r="A19" s="3">
        <v>190109017</v>
      </c>
      <c r="B19" s="4" t="s">
        <v>36</v>
      </c>
      <c r="C19" s="5">
        <v>93</v>
      </c>
      <c r="D19" s="6">
        <v>100</v>
      </c>
      <c r="E19" s="6">
        <v>100</v>
      </c>
      <c r="F19" s="7">
        <v>70</v>
      </c>
      <c r="G19" s="6">
        <v>33.4</v>
      </c>
      <c r="H19" s="6">
        <v>60</v>
      </c>
      <c r="I19" s="6">
        <v>0</v>
      </c>
      <c r="J19" s="6">
        <v>50</v>
      </c>
      <c r="K19" s="6">
        <v>0</v>
      </c>
      <c r="L19" s="6">
        <v>0</v>
      </c>
      <c r="M19" s="6">
        <f>SUM(Таблица9[[#This Row],[assignment_1]:[assignment_9]])/8</f>
        <v>51.674999999999997</v>
      </c>
      <c r="N19" s="6">
        <v>2</v>
      </c>
      <c r="O19" s="5">
        <v>65</v>
      </c>
      <c r="P19" s="5">
        <v>62.5</v>
      </c>
      <c r="Q19" s="5">
        <v>83</v>
      </c>
      <c r="R19" s="5">
        <f>MIN(60, SUM(Таблица9[[#This Row],[assignments_total]]*0.2, Таблица9[[#This Row],[quiz_1]]*0.1, Таблица9[[#This Row],[midterm]]*0.3,Таблица9[[#This Row],[bonus_task]]))</f>
        <v>43.734999999999999</v>
      </c>
      <c r="S19" s="5">
        <v>81</v>
      </c>
      <c r="T19" s="5">
        <f>MIN(SUM(Таблица9[[#This Row],[quiz_1]]*0.1,Таблица9[[#This Row],[attendance]]*0.1,Таблица9[[#This Row],[project]]*0.2),40)</f>
        <v>32</v>
      </c>
      <c r="U19" s="5">
        <f>Таблица9[[#This Row],[final_grade]]+Таблица9[[#This Row],[prefinal_grade]]</f>
        <v>75.734999999999999</v>
      </c>
    </row>
    <row r="20" spans="1:21" x14ac:dyDescent="0.25">
      <c r="A20" s="3">
        <v>190103238</v>
      </c>
      <c r="B20" s="4" t="s">
        <v>37</v>
      </c>
      <c r="C20" s="5">
        <v>100</v>
      </c>
      <c r="D20" s="6">
        <v>86</v>
      </c>
      <c r="E20" s="6">
        <v>60</v>
      </c>
      <c r="F20" s="7">
        <v>80</v>
      </c>
      <c r="G20" s="6">
        <v>120</v>
      </c>
      <c r="H20" s="6">
        <v>100</v>
      </c>
      <c r="I20" s="6">
        <v>100</v>
      </c>
      <c r="J20" s="6">
        <v>100</v>
      </c>
      <c r="K20" s="6">
        <v>70</v>
      </c>
      <c r="L20" s="6">
        <v>0</v>
      </c>
      <c r="M20" s="6">
        <f>SUM(Таблица9[[#This Row],[assignment_1]:[assignment_9]])/8</f>
        <v>89.5</v>
      </c>
      <c r="N20" s="5">
        <v>0</v>
      </c>
      <c r="O20" s="5">
        <v>98</v>
      </c>
      <c r="P20" s="5">
        <v>85</v>
      </c>
      <c r="Q20" s="5">
        <v>97</v>
      </c>
      <c r="R20" s="5">
        <f>MIN(60, SUM(Таблица9[[#This Row],[assignments_total]]*0.2, Таблица9[[#This Row],[quiz_1]]*0.1, Таблица9[[#This Row],[midterm]]*0.3,Таблица9[[#This Row],[bonus_task]]))</f>
        <v>56.8</v>
      </c>
      <c r="S20" s="5">
        <v>80.75</v>
      </c>
      <c r="T20" s="5">
        <f>MIN(SUM(Таблица9[[#This Row],[quiz_1]]*0.1,Таблица9[[#This Row],[attendance]]*0.1,Таблица9[[#This Row],[project]]*0.2),40)</f>
        <v>35.950000000000003</v>
      </c>
      <c r="U20" s="5">
        <f>Таблица9[[#This Row],[final_grade]]+Таблица9[[#This Row],[prefinal_grade]]</f>
        <v>92.75</v>
      </c>
    </row>
    <row r="21" spans="1:21" x14ac:dyDescent="0.25">
      <c r="A21" s="3">
        <v>190107020</v>
      </c>
      <c r="B21" s="4" t="s">
        <v>38</v>
      </c>
      <c r="C21" s="5">
        <v>93</v>
      </c>
      <c r="D21" s="6">
        <v>95</v>
      </c>
      <c r="E21" s="6">
        <v>95</v>
      </c>
      <c r="F21" s="7">
        <v>40</v>
      </c>
      <c r="G21" s="6">
        <v>50</v>
      </c>
      <c r="H21" s="6">
        <v>55</v>
      </c>
      <c r="I21" s="6">
        <v>70</v>
      </c>
      <c r="J21" s="6">
        <v>150</v>
      </c>
      <c r="K21" s="6">
        <v>35</v>
      </c>
      <c r="L21" s="6">
        <v>0</v>
      </c>
      <c r="M21" s="6">
        <f>SUM(Таблица9[[#This Row],[assignment_1]:[assignment_9]])/8</f>
        <v>73.75</v>
      </c>
      <c r="N21" s="5">
        <v>0</v>
      </c>
      <c r="O21" s="5">
        <v>98</v>
      </c>
      <c r="P21" s="5">
        <v>100</v>
      </c>
      <c r="Q21" s="5">
        <v>90</v>
      </c>
      <c r="R21" s="5">
        <f>MIN(60, SUM(Таблица9[[#This Row],[assignments_total]]*0.2, Таблица9[[#This Row],[quiz_1]]*0.1, Таблица9[[#This Row],[midterm]]*0.3,Таблица9[[#This Row],[bonus_task]]))</f>
        <v>51.55</v>
      </c>
      <c r="S21" s="5">
        <v>90</v>
      </c>
      <c r="T21" s="5">
        <f>MIN(SUM(Таблица9[[#This Row],[quiz_1]]*0.1,Таблица9[[#This Row],[attendance]]*0.1,Таблица9[[#This Row],[project]]*0.2),40)</f>
        <v>37.1</v>
      </c>
      <c r="U21" s="5">
        <f>Таблица9[[#This Row],[final_grade]]+Таблица9[[#This Row],[prefinal_grade]]</f>
        <v>88.65</v>
      </c>
    </row>
    <row r="22" spans="1:21" x14ac:dyDescent="0.25">
      <c r="A22" s="3">
        <v>190109016</v>
      </c>
      <c r="B22" s="4" t="s">
        <v>39</v>
      </c>
      <c r="C22" s="5">
        <v>73</v>
      </c>
      <c r="D22" s="6">
        <v>60</v>
      </c>
      <c r="E22" s="6">
        <v>0</v>
      </c>
      <c r="F22" s="7">
        <v>80</v>
      </c>
      <c r="G22" s="6">
        <v>0</v>
      </c>
      <c r="H22" s="6">
        <v>70</v>
      </c>
      <c r="I22" s="6">
        <v>0</v>
      </c>
      <c r="J22" s="6">
        <v>0</v>
      </c>
      <c r="K22" s="6">
        <v>0</v>
      </c>
      <c r="L22" s="6">
        <v>0</v>
      </c>
      <c r="M22" s="6">
        <f>SUM(Таблица9[[#This Row],[assignment_1]:[assignment_9]])/8</f>
        <v>26.25</v>
      </c>
      <c r="N22" s="5">
        <v>0</v>
      </c>
      <c r="O22" s="5">
        <v>95</v>
      </c>
      <c r="P22" s="5">
        <v>50</v>
      </c>
      <c r="Q22" s="5">
        <v>47</v>
      </c>
      <c r="R22" s="5">
        <f>MIN(60, SUM(Таблица9[[#This Row],[assignments_total]]*0.2, Таблица9[[#This Row],[quiz_1]]*0.1, Таблица9[[#This Row],[midterm]]*0.3,Таблица9[[#This Row],[bonus_task]]))</f>
        <v>28.85</v>
      </c>
      <c r="S22" s="5">
        <v>44</v>
      </c>
      <c r="T22" s="5">
        <f>MIN(SUM(Таблица9[[#This Row],[quiz_1]]*0.1,Таблица9[[#This Row],[attendance]]*0.1,Таблица9[[#This Row],[project]]*0.2),40)</f>
        <v>25.6</v>
      </c>
      <c r="U22" s="5">
        <f>Таблица9[[#This Row],[final_grade]]+Таблица9[[#This Row],[prefinal_grade]]</f>
        <v>54.45</v>
      </c>
    </row>
    <row r="23" spans="1:21" x14ac:dyDescent="0.25">
      <c r="A23" s="3">
        <v>190109005</v>
      </c>
      <c r="B23" s="4" t="s">
        <v>40</v>
      </c>
      <c r="C23" s="5">
        <v>100</v>
      </c>
      <c r="D23" s="6">
        <v>86</v>
      </c>
      <c r="E23" s="6">
        <v>100</v>
      </c>
      <c r="F23" s="7">
        <v>80</v>
      </c>
      <c r="G23" s="6">
        <v>90</v>
      </c>
      <c r="H23" s="6">
        <v>70</v>
      </c>
      <c r="I23" s="6">
        <v>70</v>
      </c>
      <c r="J23" s="6">
        <v>75</v>
      </c>
      <c r="K23" s="6">
        <v>65</v>
      </c>
      <c r="L23" s="6">
        <v>0</v>
      </c>
      <c r="M23" s="6">
        <f>SUM(Таблица9[[#This Row],[assignment_1]:[assignment_9]])/8</f>
        <v>79.5</v>
      </c>
      <c r="N23" s="5">
        <v>0</v>
      </c>
      <c r="O23" s="5">
        <v>98</v>
      </c>
      <c r="P23" s="5">
        <v>82.5</v>
      </c>
      <c r="Q23" s="5">
        <v>40</v>
      </c>
      <c r="R23" s="5">
        <f>MIN(60, SUM(Таблица9[[#This Row],[assignments_total]]*0.2, Таблица9[[#This Row],[quiz_1]]*0.1, Таблица9[[#This Row],[midterm]]*0.3,Таблица9[[#This Row],[bonus_task]]))</f>
        <v>37.700000000000003</v>
      </c>
      <c r="S23" s="5">
        <v>82</v>
      </c>
      <c r="T23" s="5">
        <f>MIN(SUM(Таблица9[[#This Row],[quiz_1]]*0.1,Таблица9[[#This Row],[attendance]]*0.1,Таблица9[[#This Row],[project]]*0.2),40)</f>
        <v>36.200000000000003</v>
      </c>
      <c r="U23" s="5">
        <f>Таблица9[[#This Row],[final_grade]]+Таблица9[[#This Row],[prefinal_grade]]</f>
        <v>73.900000000000006</v>
      </c>
    </row>
    <row r="24" spans="1:21" x14ac:dyDescent="0.25">
      <c r="A24" s="3">
        <v>190103025</v>
      </c>
      <c r="B24" s="4" t="s">
        <v>41</v>
      </c>
      <c r="C24" s="5">
        <v>100</v>
      </c>
      <c r="D24" s="6">
        <v>57</v>
      </c>
      <c r="E24" s="6">
        <v>100</v>
      </c>
      <c r="F24" s="7">
        <v>100</v>
      </c>
      <c r="G24" s="6">
        <v>67</v>
      </c>
      <c r="H24" s="6">
        <v>90</v>
      </c>
      <c r="I24" s="6">
        <v>0</v>
      </c>
      <c r="J24" s="6">
        <v>50</v>
      </c>
      <c r="K24" s="6">
        <v>0</v>
      </c>
      <c r="L24" s="6">
        <v>0</v>
      </c>
      <c r="M24" s="6">
        <f>SUM(Таблица9[[#This Row],[assignment_1]:[assignment_9]])/8</f>
        <v>58</v>
      </c>
      <c r="N24" s="5">
        <v>0</v>
      </c>
      <c r="O24" s="5">
        <v>105</v>
      </c>
      <c r="P24" s="5">
        <v>95</v>
      </c>
      <c r="Q24" s="5">
        <v>82</v>
      </c>
      <c r="R24" s="5">
        <f>MIN(60, SUM(Таблица9[[#This Row],[assignments_total]]*0.2, Таблица9[[#This Row],[quiz_1]]*0.1, Таблица9[[#This Row],[midterm]]*0.3,Таблица9[[#This Row],[bonus_task]]))</f>
        <v>46.7</v>
      </c>
      <c r="S24" s="5">
        <v>78</v>
      </c>
      <c r="T24" s="5">
        <f>MIN(SUM(Таблица9[[#This Row],[quiz_1]]*0.1,Таблица9[[#This Row],[attendance]]*0.1,Таблица9[[#This Row],[project]]*0.2),40)</f>
        <v>36.1</v>
      </c>
      <c r="U24" s="5">
        <f>Таблица9[[#This Row],[final_grade]]+Таблица9[[#This Row],[prefinal_grade]]</f>
        <v>82.800000000000011</v>
      </c>
    </row>
    <row r="25" spans="1:21" x14ac:dyDescent="0.25">
      <c r="A25" s="3">
        <v>190109018</v>
      </c>
      <c r="B25" s="4" t="s">
        <v>42</v>
      </c>
      <c r="C25" s="5">
        <v>87</v>
      </c>
      <c r="D25" s="6">
        <v>90</v>
      </c>
      <c r="E25" s="6">
        <v>90</v>
      </c>
      <c r="F25" s="7">
        <v>0</v>
      </c>
      <c r="G25" s="6">
        <v>72.5</v>
      </c>
      <c r="H25" s="6">
        <v>80</v>
      </c>
      <c r="I25" s="6">
        <v>35</v>
      </c>
      <c r="J25" s="6">
        <v>0</v>
      </c>
      <c r="K25" s="6">
        <v>50</v>
      </c>
      <c r="L25" s="6">
        <v>70</v>
      </c>
      <c r="M25" s="6">
        <f>SUM(Таблица9[[#This Row],[assignment_1]:[assignment_9]])/8</f>
        <v>60.9375</v>
      </c>
      <c r="N25" s="6">
        <v>6</v>
      </c>
      <c r="O25" s="5">
        <v>80</v>
      </c>
      <c r="P25" s="5">
        <v>80</v>
      </c>
      <c r="Q25" s="5">
        <v>73</v>
      </c>
      <c r="R25" s="5">
        <f>MIN(60, SUM(Таблица9[[#This Row],[assignments_total]]*0.2, Таблица9[[#This Row],[quiz_1]]*0.1, Таблица9[[#This Row],[midterm]]*0.3,Таблица9[[#This Row],[bonus_task]]))</f>
        <v>48.087499999999999</v>
      </c>
      <c r="S25" s="5">
        <v>76</v>
      </c>
      <c r="T25" s="5">
        <f>MIN(SUM(Таблица9[[#This Row],[quiz_1]]*0.1,Таблица9[[#This Row],[attendance]]*0.1,Таблица9[[#This Row],[project]]*0.2),40)</f>
        <v>31.900000000000006</v>
      </c>
      <c r="U25" s="5">
        <f>Таблица9[[#This Row],[final_grade]]+Таблица9[[#This Row],[prefinal_grade]]</f>
        <v>79.987500000000011</v>
      </c>
    </row>
    <row r="26" spans="1:21" x14ac:dyDescent="0.25">
      <c r="A26" s="3">
        <v>190103206</v>
      </c>
      <c r="B26" s="4" t="s">
        <v>43</v>
      </c>
      <c r="C26" s="5">
        <v>100</v>
      </c>
      <c r="D26" s="6">
        <v>100</v>
      </c>
      <c r="E26" s="6">
        <v>70</v>
      </c>
      <c r="F26" s="7">
        <v>75</v>
      </c>
      <c r="G26" s="6">
        <v>94</v>
      </c>
      <c r="H26" s="6">
        <v>100</v>
      </c>
      <c r="I26" s="6">
        <v>100</v>
      </c>
      <c r="J26" s="6">
        <v>150</v>
      </c>
      <c r="K26" s="6">
        <v>100</v>
      </c>
      <c r="L26" s="6">
        <v>70</v>
      </c>
      <c r="M26" s="6">
        <f>SUM(Таблица9[[#This Row],[assignment_1]:[assignment_9]])/8</f>
        <v>107.375</v>
      </c>
      <c r="N26" s="6">
        <v>2</v>
      </c>
      <c r="O26" s="5">
        <v>93</v>
      </c>
      <c r="P26" s="5">
        <v>90</v>
      </c>
      <c r="Q26" s="5">
        <v>92</v>
      </c>
      <c r="R26" s="5">
        <f>MIN(60, SUM(Таблица9[[#This Row],[assignments_total]]*0.2, Таблица9[[#This Row],[quiz_1]]*0.1, Таблица9[[#This Row],[midterm]]*0.3,Таблица9[[#This Row],[bonus_task]]))</f>
        <v>60</v>
      </c>
      <c r="S26" s="5">
        <v>99</v>
      </c>
      <c r="T26" s="5">
        <f>MIN(SUM(Таблица9[[#This Row],[quiz_1]]*0.1,Таблица9[[#This Row],[attendance]]*0.1,Таблица9[[#This Row],[project]]*0.2),40)</f>
        <v>39.1</v>
      </c>
      <c r="U26" s="5">
        <f>Таблица9[[#This Row],[final_grade]]+Таблица9[[#This Row],[prefinal_grade]]</f>
        <v>99.1</v>
      </c>
    </row>
    <row r="27" spans="1:21" x14ac:dyDescent="0.25">
      <c r="A27" s="3">
        <v>190103254</v>
      </c>
      <c r="B27" s="4" t="s">
        <v>44</v>
      </c>
      <c r="C27" s="5">
        <v>100</v>
      </c>
      <c r="D27" s="6">
        <v>0</v>
      </c>
      <c r="E27" s="6">
        <v>60</v>
      </c>
      <c r="F27" s="7">
        <v>53</v>
      </c>
      <c r="G27" s="6">
        <v>38.5</v>
      </c>
      <c r="H27" s="6">
        <v>56</v>
      </c>
      <c r="I27" s="6">
        <v>35</v>
      </c>
      <c r="J27" s="6">
        <v>70</v>
      </c>
      <c r="K27" s="6">
        <v>70</v>
      </c>
      <c r="L27" s="6">
        <v>85</v>
      </c>
      <c r="M27" s="6">
        <f>SUM(Таблица9[[#This Row],[assignment_1]:[assignment_9]])/8</f>
        <v>58.4375</v>
      </c>
      <c r="N27" s="5">
        <v>0</v>
      </c>
      <c r="O27" s="5">
        <v>78</v>
      </c>
      <c r="P27" s="5">
        <v>77.5</v>
      </c>
      <c r="Q27" s="5">
        <v>38</v>
      </c>
      <c r="R27" s="5">
        <f>MIN(60, SUM(Таблица9[[#This Row],[assignments_total]]*0.2, Таблица9[[#This Row],[quiz_1]]*0.1, Таблица9[[#This Row],[midterm]]*0.3,Таблица9[[#This Row],[bonus_task]]))</f>
        <v>30.887500000000003</v>
      </c>
      <c r="S27" s="5">
        <v>86</v>
      </c>
      <c r="T27" s="5">
        <f>MIN(SUM(Таблица9[[#This Row],[quiz_1]]*0.1,Таблица9[[#This Row],[attendance]]*0.1,Таблица9[[#This Row],[project]]*0.2),40)</f>
        <v>35</v>
      </c>
      <c r="U27" s="5">
        <f>Таблица9[[#This Row],[final_grade]]+Таблица9[[#This Row],[prefinal_grade]]</f>
        <v>65.887500000000003</v>
      </c>
    </row>
    <row r="28" spans="1:21" x14ac:dyDescent="0.25">
      <c r="A28" s="3">
        <v>190103252</v>
      </c>
      <c r="B28" s="4" t="s">
        <v>45</v>
      </c>
      <c r="C28" s="5">
        <v>93</v>
      </c>
      <c r="D28" s="6">
        <v>65</v>
      </c>
      <c r="E28" s="6">
        <v>100</v>
      </c>
      <c r="F28" s="7">
        <v>80</v>
      </c>
      <c r="G28" s="6">
        <v>67</v>
      </c>
      <c r="H28" s="6">
        <v>90</v>
      </c>
      <c r="I28" s="6">
        <v>100</v>
      </c>
      <c r="J28" s="6">
        <v>50</v>
      </c>
      <c r="K28" s="6">
        <v>50</v>
      </c>
      <c r="L28" s="6">
        <v>75</v>
      </c>
      <c r="M28" s="6">
        <f>SUM(Таблица9[[#This Row],[assignment_1]:[assignment_9]])/8</f>
        <v>84.625</v>
      </c>
      <c r="N28" s="5">
        <v>0</v>
      </c>
      <c r="O28" s="5">
        <v>95</v>
      </c>
      <c r="P28" s="5">
        <v>100</v>
      </c>
      <c r="Q28" s="5">
        <v>70</v>
      </c>
      <c r="R28" s="5">
        <f>MIN(60, SUM(Таблица9[[#This Row],[assignments_total]]*0.2, Таблица9[[#This Row],[quiz_1]]*0.1, Таблица9[[#This Row],[midterm]]*0.3,Таблица9[[#This Row],[bonus_task]]))</f>
        <v>47.424999999999997</v>
      </c>
      <c r="S28" s="5">
        <v>82.5</v>
      </c>
      <c r="T28" s="5">
        <f>MIN(SUM(Таблица9[[#This Row],[quiz_1]]*0.1,Таблица9[[#This Row],[attendance]]*0.1,Таблица9[[#This Row],[project]]*0.2),40)</f>
        <v>35.299999999999997</v>
      </c>
      <c r="U28" s="5">
        <f>Таблица9[[#This Row],[final_grade]]+Таблица9[[#This Row],[prefinal_grade]]</f>
        <v>82.724999999999994</v>
      </c>
    </row>
    <row r="29" spans="1:21" x14ac:dyDescent="0.25">
      <c r="A29" s="3">
        <v>190103310</v>
      </c>
      <c r="B29" s="4" t="s">
        <v>46</v>
      </c>
      <c r="C29" s="5">
        <v>0</v>
      </c>
      <c r="D29" s="8">
        <v>0</v>
      </c>
      <c r="E29" s="8">
        <v>0</v>
      </c>
      <c r="F29" s="9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f>SUM(Таблица9[[#This Row],[assignment_1]:[assignment_9]])/8</f>
        <v>0</v>
      </c>
      <c r="N29" s="5">
        <v>0</v>
      </c>
      <c r="O29" s="5">
        <v>0</v>
      </c>
      <c r="P29" s="5">
        <v>0</v>
      </c>
      <c r="Q29" s="5">
        <v>0</v>
      </c>
      <c r="R29" s="5">
        <f>MIN(60, SUM(Таблица9[[#This Row],[assignments_total]]*0.2, Таблица9[[#This Row],[quiz_1]]*0.1, Таблица9[[#This Row],[midterm]]*0.3,Таблица9[[#This Row],[bonus_task]]))</f>
        <v>0</v>
      </c>
      <c r="S29" s="5">
        <v>0</v>
      </c>
      <c r="T29" s="5">
        <f>MIN(SUM(Таблица9[[#This Row],[quiz_1]]*0.1,Таблица9[[#This Row],[attendance]]*0.1,Таблица9[[#This Row],[project]]*0.2),40)</f>
        <v>0</v>
      </c>
      <c r="U29" s="5">
        <f>Таблица9[[#This Row],[final_grade]]+Таблица9[[#This Row],[prefinal_grade]]</f>
        <v>0</v>
      </c>
    </row>
    <row r="30" spans="1:21" x14ac:dyDescent="0.25">
      <c r="A30" s="3">
        <v>190103075</v>
      </c>
      <c r="B30" s="4" t="s">
        <v>47</v>
      </c>
      <c r="C30" s="5">
        <v>0</v>
      </c>
      <c r="D30" s="6">
        <v>0</v>
      </c>
      <c r="E30" s="6">
        <v>0</v>
      </c>
      <c r="F30" s="7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f>SUM(Таблица9[[#This Row],[assignment_1]:[assignment_9]])/8</f>
        <v>0</v>
      </c>
      <c r="N30" s="5">
        <v>0</v>
      </c>
      <c r="O30" s="5">
        <v>0</v>
      </c>
      <c r="P30" s="5">
        <v>0</v>
      </c>
      <c r="Q30" s="5">
        <v>0</v>
      </c>
      <c r="R30" s="5">
        <f>MIN(60, SUM(Таблица9[[#This Row],[assignments_total]]*0.2, Таблица9[[#This Row],[quiz_1]]*0.1, Таблица9[[#This Row],[midterm]]*0.3,Таблица9[[#This Row],[bonus_task]]))</f>
        <v>0</v>
      </c>
      <c r="S30" s="5">
        <v>73.5</v>
      </c>
      <c r="T30" s="5">
        <f>MIN(SUM(Таблица9[[#This Row],[quiz_1]]*0.1,Таблица9[[#This Row],[attendance]]*0.1,Таблица9[[#This Row],[project]]*0.2),40)</f>
        <v>14.700000000000001</v>
      </c>
      <c r="U30" s="5">
        <f>Таблица9[[#This Row],[final_grade]]+Таблица9[[#This Row],[prefinal_grade]]</f>
        <v>14.700000000000001</v>
      </c>
    </row>
    <row r="31" spans="1:21" x14ac:dyDescent="0.25">
      <c r="A31" s="3">
        <v>190103258</v>
      </c>
      <c r="B31" s="4" t="s">
        <v>48</v>
      </c>
      <c r="C31" s="5">
        <v>100</v>
      </c>
      <c r="D31" s="6">
        <v>71</v>
      </c>
      <c r="E31" s="6">
        <v>95</v>
      </c>
      <c r="F31" s="7">
        <v>90</v>
      </c>
      <c r="G31" s="6">
        <v>54.3</v>
      </c>
      <c r="H31" s="6">
        <v>90</v>
      </c>
      <c r="I31" s="6">
        <v>100</v>
      </c>
      <c r="J31" s="6">
        <v>100</v>
      </c>
      <c r="K31" s="6">
        <v>75</v>
      </c>
      <c r="L31" s="6">
        <v>25</v>
      </c>
      <c r="M31" s="6">
        <f>SUM(Таблица9[[#This Row],[assignment_1]:[assignment_9]])/8</f>
        <v>87.537499999999994</v>
      </c>
      <c r="N31" s="6">
        <v>4</v>
      </c>
      <c r="O31" s="5">
        <v>73</v>
      </c>
      <c r="P31" s="5">
        <v>90</v>
      </c>
      <c r="Q31" s="5">
        <v>68</v>
      </c>
      <c r="R31" s="5">
        <f>MIN(60, SUM(Таблица9[[#This Row],[assignments_total]]*0.2, Таблица9[[#This Row],[quiz_1]]*0.1, Таблица9[[#This Row],[midterm]]*0.3,Таблица9[[#This Row],[bonus_task]]))</f>
        <v>49.207499999999996</v>
      </c>
      <c r="S31" s="5">
        <v>97.5</v>
      </c>
      <c r="T31" s="5">
        <f>MIN(SUM(Таблица9[[#This Row],[quiz_1]]*0.1,Таблица9[[#This Row],[attendance]]*0.1,Таблица9[[#This Row],[project]]*0.2),40)</f>
        <v>36.799999999999997</v>
      </c>
      <c r="U31" s="5">
        <f>Таблица9[[#This Row],[final_grade]]+Таблица9[[#This Row],[prefinal_grade]]</f>
        <v>86.007499999999993</v>
      </c>
    </row>
    <row r="32" spans="1:21" x14ac:dyDescent="0.25">
      <c r="A32" s="3">
        <v>190103224</v>
      </c>
      <c r="B32" s="4" t="s">
        <v>49</v>
      </c>
      <c r="C32" s="5">
        <v>100</v>
      </c>
      <c r="D32" s="6">
        <v>100</v>
      </c>
      <c r="E32" s="6">
        <v>70</v>
      </c>
      <c r="F32" s="7">
        <v>100</v>
      </c>
      <c r="G32" s="6">
        <v>58.45</v>
      </c>
      <c r="H32" s="6">
        <v>100</v>
      </c>
      <c r="I32" s="6">
        <v>35</v>
      </c>
      <c r="J32" s="6">
        <v>150</v>
      </c>
      <c r="K32" s="6">
        <v>50</v>
      </c>
      <c r="L32" s="6">
        <v>70</v>
      </c>
      <c r="M32" s="6">
        <f>SUM(Таблица9[[#This Row],[assignment_1]:[assignment_9]])/8</f>
        <v>91.681250000000006</v>
      </c>
      <c r="N32" s="5">
        <v>0</v>
      </c>
      <c r="O32" s="5">
        <v>83</v>
      </c>
      <c r="P32" s="5">
        <v>90</v>
      </c>
      <c r="Q32" s="5">
        <v>87</v>
      </c>
      <c r="R32" s="5">
        <f>MIN(60, SUM(Таблица9[[#This Row],[assignments_total]]*0.2, Таблица9[[#This Row],[quiz_1]]*0.1, Таблица9[[#This Row],[midterm]]*0.3,Таблица9[[#This Row],[bonus_task]]))</f>
        <v>52.736249999999998</v>
      </c>
      <c r="S32" s="5">
        <v>99</v>
      </c>
      <c r="T32" s="5">
        <f>MIN(SUM(Таблица9[[#This Row],[quiz_1]]*0.1,Таблица9[[#This Row],[attendance]]*0.1,Таблица9[[#This Row],[project]]*0.2),40)</f>
        <v>38.1</v>
      </c>
      <c r="U32" s="5">
        <f>Таблица9[[#This Row],[final_grade]]+Таблица9[[#This Row],[prefinal_grade]]</f>
        <v>90.836250000000007</v>
      </c>
    </row>
    <row r="33" spans="1:21" x14ac:dyDescent="0.25">
      <c r="A33" s="3">
        <v>190107073</v>
      </c>
      <c r="B33" s="4" t="s">
        <v>50</v>
      </c>
      <c r="C33" s="5">
        <v>100</v>
      </c>
      <c r="D33" s="6">
        <v>86</v>
      </c>
      <c r="E33" s="6">
        <v>100</v>
      </c>
      <c r="F33" s="7">
        <v>100</v>
      </c>
      <c r="G33" s="6">
        <v>100</v>
      </c>
      <c r="H33" s="6">
        <v>100</v>
      </c>
      <c r="I33" s="6">
        <v>0</v>
      </c>
      <c r="J33" s="6">
        <v>100</v>
      </c>
      <c r="K33" s="6">
        <v>75</v>
      </c>
      <c r="L33" s="6">
        <v>0</v>
      </c>
      <c r="M33" s="6">
        <f>SUM(Таблица9[[#This Row],[assignment_1]:[assignment_9]])/8</f>
        <v>82.625</v>
      </c>
      <c r="N33" s="5">
        <v>0</v>
      </c>
      <c r="O33" s="5">
        <v>100</v>
      </c>
      <c r="P33" s="5">
        <v>100</v>
      </c>
      <c r="Q33" s="5">
        <v>98</v>
      </c>
      <c r="R33" s="5">
        <f>MIN(60, SUM(Таблица9[[#This Row],[assignments_total]]*0.2, Таблица9[[#This Row],[quiz_1]]*0.1, Таблица9[[#This Row],[midterm]]*0.3,Таблица9[[#This Row],[bonus_task]]))</f>
        <v>55.924999999999997</v>
      </c>
      <c r="S33" s="5">
        <v>94</v>
      </c>
      <c r="T33" s="5">
        <f>MIN(SUM(Таблица9[[#This Row],[quiz_1]]*0.1,Таблица9[[#This Row],[attendance]]*0.1,Таблица9[[#This Row],[project]]*0.2),40)</f>
        <v>38.799999999999997</v>
      </c>
      <c r="U33" s="5">
        <f>Таблица9[[#This Row],[final_grade]]+Таблица9[[#This Row],[prefinal_grade]]</f>
        <v>94.724999999999994</v>
      </c>
    </row>
    <row r="34" spans="1:21" x14ac:dyDescent="0.25">
      <c r="A34" s="3">
        <v>190109013</v>
      </c>
      <c r="B34" s="4" t="s">
        <v>51</v>
      </c>
      <c r="C34" s="5">
        <v>100</v>
      </c>
      <c r="D34" s="6">
        <v>100</v>
      </c>
      <c r="E34" s="6">
        <v>100</v>
      </c>
      <c r="F34" s="7">
        <v>100</v>
      </c>
      <c r="G34" s="6">
        <v>100</v>
      </c>
      <c r="H34" s="6">
        <v>100</v>
      </c>
      <c r="I34" s="6">
        <v>0</v>
      </c>
      <c r="J34" s="6">
        <v>100</v>
      </c>
      <c r="K34" s="6">
        <v>100</v>
      </c>
      <c r="L34" s="6">
        <v>0</v>
      </c>
      <c r="M34" s="6">
        <f>SUM(Таблица9[[#This Row],[assignment_1]:[assignment_9]])/8</f>
        <v>87.5</v>
      </c>
      <c r="N34" s="6">
        <v>5</v>
      </c>
      <c r="O34" s="5">
        <v>108</v>
      </c>
      <c r="P34" s="5">
        <v>95</v>
      </c>
      <c r="Q34" s="5">
        <v>95</v>
      </c>
      <c r="R34" s="5">
        <f>MIN(60, SUM(Таблица9[[#This Row],[assignments_total]]*0.2, Таблица9[[#This Row],[quiz_1]]*0.1, Таблица9[[#This Row],[midterm]]*0.3,Таблица9[[#This Row],[bonus_task]]))</f>
        <v>60</v>
      </c>
      <c r="S34" s="5">
        <v>86.5</v>
      </c>
      <c r="T34" s="5">
        <f>MIN(SUM(Таблица9[[#This Row],[quiz_1]]*0.1,Таблица9[[#This Row],[attendance]]*0.1,Таблица9[[#This Row],[project]]*0.2),40)</f>
        <v>38.1</v>
      </c>
      <c r="U34" s="5">
        <f>Таблица9[[#This Row],[final_grade]]+Таблица9[[#This Row],[prefinal_grade]]</f>
        <v>98.1</v>
      </c>
    </row>
    <row r="35" spans="1:21" x14ac:dyDescent="0.25">
      <c r="A35" s="3">
        <v>190103165</v>
      </c>
      <c r="B35" s="4" t="s">
        <v>52</v>
      </c>
      <c r="C35" s="5">
        <v>100</v>
      </c>
      <c r="D35" s="6">
        <v>100</v>
      </c>
      <c r="E35" s="6">
        <v>90</v>
      </c>
      <c r="F35" s="10">
        <v>95</v>
      </c>
      <c r="G35" s="6">
        <v>84</v>
      </c>
      <c r="H35" s="6">
        <v>85</v>
      </c>
      <c r="I35" s="6">
        <v>70</v>
      </c>
      <c r="J35" s="6">
        <v>70</v>
      </c>
      <c r="K35" s="6">
        <v>70</v>
      </c>
      <c r="L35" s="6">
        <v>60</v>
      </c>
      <c r="M35" s="6">
        <f>SUM(Таблица9[[#This Row],[assignment_1]:[assignment_9]])/8</f>
        <v>90.5</v>
      </c>
      <c r="N35" s="5">
        <v>0</v>
      </c>
      <c r="O35" s="5">
        <v>90</v>
      </c>
      <c r="P35" s="5">
        <v>90</v>
      </c>
      <c r="Q35" s="5">
        <v>84</v>
      </c>
      <c r="R35" s="5">
        <f>MIN(60, SUM(Таблица9[[#This Row],[assignments_total]]*0.2, Таблица9[[#This Row],[quiz_1]]*0.1, Таблица9[[#This Row],[midterm]]*0.3,Таблица9[[#This Row],[bonus_task]]))</f>
        <v>52.3</v>
      </c>
      <c r="S35" s="5">
        <v>0</v>
      </c>
      <c r="T35" s="5">
        <f>MIN(SUM(Таблица9[[#This Row],[quiz_1]]*0.1,Таблица9[[#This Row],[attendance]]*0.1,Таблица9[[#This Row],[project]]*0.2),40)</f>
        <v>19</v>
      </c>
      <c r="U35" s="5">
        <f>Таблица9[[#This Row],[final_grade]]+Таблица9[[#This Row],[prefinal_grade]]</f>
        <v>71.3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2023-04-08T09:52:06Z</dcterms:created>
  <dcterms:modified xsi:type="dcterms:W3CDTF">2023-04-08T11:38:13Z</dcterms:modified>
</cp:coreProperties>
</file>