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GitHub\multi-CRC-fungi\07.FeatureSelection\"/>
    </mc:Choice>
  </mc:AlternateContent>
  <xr:revisionPtr revIDLastSave="0" documentId="13_ncr:1_{EE5A91AD-0210-437D-996D-7100EAE9784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l 74 features" sheetId="1" r:id="rId1"/>
    <sheet name="74 median" sheetId="2" r:id="rId2"/>
    <sheet name="74 wilcox" sheetId="5" r:id="rId3"/>
    <sheet name="Sheet7" sheetId="8" r:id="rId4"/>
    <sheet name="74 combine wilcox" sheetId="7" r:id="rId5"/>
    <sheet name="all wilcoxon" sheetId="4" r:id="rId6"/>
    <sheet name="all median" sheetId="3" r:id="rId7"/>
    <sheet name="all combine wilcox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2" i="8"/>
  <c r="B13" i="5"/>
  <c r="B50" i="5"/>
  <c r="B4" i="5"/>
  <c r="B5" i="5"/>
  <c r="B8" i="5"/>
  <c r="B10" i="5"/>
  <c r="B15" i="5"/>
  <c r="B16" i="5"/>
  <c r="B17" i="5"/>
  <c r="B19" i="5"/>
  <c r="B20" i="5"/>
  <c r="B21" i="5"/>
  <c r="B27" i="5"/>
  <c r="B30" i="5"/>
  <c r="B33" i="5"/>
  <c r="B34" i="5"/>
  <c r="B36" i="5"/>
  <c r="B37" i="5"/>
  <c r="B43" i="5"/>
  <c r="B52" i="5"/>
  <c r="B63" i="5"/>
  <c r="B72" i="5"/>
  <c r="B3" i="5"/>
  <c r="B6" i="5"/>
  <c r="B7" i="5"/>
  <c r="B11" i="5"/>
  <c r="B12" i="5"/>
  <c r="B14" i="5"/>
  <c r="B18" i="5"/>
  <c r="B22" i="5"/>
  <c r="B25" i="5"/>
  <c r="B26" i="5"/>
  <c r="B28" i="5"/>
  <c r="B31" i="5"/>
  <c r="B47" i="5"/>
  <c r="B48" i="5"/>
  <c r="B49" i="5"/>
  <c r="B54" i="5"/>
  <c r="B55" i="5"/>
  <c r="B61" i="5"/>
  <c r="B68" i="5"/>
  <c r="B23" i="5"/>
  <c r="B24" i="5"/>
  <c r="B29" i="5"/>
  <c r="B35" i="5"/>
  <c r="B38" i="5"/>
  <c r="B39" i="5"/>
  <c r="B40" i="5"/>
  <c r="B41" i="5"/>
  <c r="B42" i="5"/>
  <c r="B44" i="5"/>
  <c r="B56" i="5"/>
  <c r="B60" i="5"/>
  <c r="B62" i="5"/>
  <c r="B64" i="5"/>
  <c r="B65" i="5"/>
  <c r="B67" i="5"/>
  <c r="B69" i="5"/>
  <c r="B70" i="5"/>
  <c r="B73" i="5"/>
  <c r="B74" i="5"/>
  <c r="B9" i="5"/>
  <c r="B32" i="5"/>
  <c r="B45" i="5"/>
  <c r="B51" i="5"/>
  <c r="B53" i="5"/>
  <c r="B57" i="5"/>
  <c r="B58" i="5"/>
  <c r="B59" i="5"/>
  <c r="B66" i="5"/>
  <c r="B71" i="5"/>
  <c r="B46" i="5"/>
  <c r="B75" i="5"/>
  <c r="B2" i="5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C2" i="7"/>
  <c r="B2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W2" i="5"/>
  <c r="V2" i="5"/>
  <c r="U2" i="5"/>
  <c r="T2" i="5"/>
  <c r="S2" i="5"/>
  <c r="R2" i="5"/>
  <c r="Q2" i="5"/>
  <c r="P2" i="5"/>
  <c r="O2" i="5"/>
  <c r="N2" i="5"/>
  <c r="M2" i="5"/>
  <c r="L2" i="5"/>
  <c r="K2" i="5"/>
  <c r="G2" i="5"/>
  <c r="J2" i="5"/>
  <c r="I2" i="5"/>
  <c r="H2" i="5"/>
  <c r="F2" i="5"/>
  <c r="E2" i="5"/>
  <c r="D2" i="5"/>
  <c r="C2" i="5"/>
  <c r="B61" i="2"/>
  <c r="C61" i="2"/>
  <c r="D61" i="2"/>
  <c r="E61" i="2"/>
  <c r="F61" i="2"/>
  <c r="G61" i="2"/>
  <c r="H61" i="2"/>
  <c r="I61" i="2"/>
  <c r="J61" i="2"/>
  <c r="K61" i="2"/>
  <c r="L61" i="2"/>
  <c r="B6" i="2"/>
  <c r="C6" i="2"/>
  <c r="D6" i="2"/>
  <c r="E6" i="2"/>
  <c r="F6" i="2"/>
  <c r="G6" i="2"/>
  <c r="H6" i="2"/>
  <c r="I6" i="2"/>
  <c r="J6" i="2"/>
  <c r="K6" i="2"/>
  <c r="L6" i="2"/>
  <c r="B3" i="2"/>
  <c r="C3" i="2"/>
  <c r="D3" i="2"/>
  <c r="E3" i="2"/>
  <c r="F3" i="2"/>
  <c r="G3" i="2"/>
  <c r="H3" i="2"/>
  <c r="I3" i="2"/>
  <c r="J3" i="2"/>
  <c r="K3" i="2"/>
  <c r="L3" i="2"/>
  <c r="B7" i="2"/>
  <c r="C7" i="2"/>
  <c r="D7" i="2"/>
  <c r="E7" i="2"/>
  <c r="F7" i="2"/>
  <c r="G7" i="2"/>
  <c r="H7" i="2"/>
  <c r="I7" i="2"/>
  <c r="J7" i="2"/>
  <c r="K7" i="2"/>
  <c r="L7" i="2"/>
  <c r="B12" i="2"/>
  <c r="C12" i="2"/>
  <c r="D12" i="2"/>
  <c r="E12" i="2"/>
  <c r="F12" i="2"/>
  <c r="G12" i="2"/>
  <c r="H12" i="2"/>
  <c r="I12" i="2"/>
  <c r="J12" i="2"/>
  <c r="K12" i="2"/>
  <c r="L12" i="2"/>
  <c r="B75" i="2"/>
  <c r="C75" i="2"/>
  <c r="D75" i="2"/>
  <c r="E75" i="2"/>
  <c r="F75" i="2"/>
  <c r="G75" i="2"/>
  <c r="H75" i="2"/>
  <c r="I75" i="2"/>
  <c r="J75" i="2"/>
  <c r="K75" i="2"/>
  <c r="L75" i="2"/>
  <c r="B45" i="2"/>
  <c r="C45" i="2"/>
  <c r="D45" i="2"/>
  <c r="E45" i="2"/>
  <c r="F45" i="2"/>
  <c r="G45" i="2"/>
  <c r="H45" i="2"/>
  <c r="I45" i="2"/>
  <c r="J45" i="2"/>
  <c r="K45" i="2"/>
  <c r="L45" i="2"/>
  <c r="B70" i="2"/>
  <c r="C70" i="2"/>
  <c r="D70" i="2"/>
  <c r="E70" i="2"/>
  <c r="F70" i="2"/>
  <c r="G70" i="2"/>
  <c r="H70" i="2"/>
  <c r="I70" i="2"/>
  <c r="J70" i="2"/>
  <c r="K70" i="2"/>
  <c r="L70" i="2"/>
  <c r="B32" i="2"/>
  <c r="C32" i="2"/>
  <c r="D32" i="2"/>
  <c r="E32" i="2"/>
  <c r="F32" i="2"/>
  <c r="G32" i="2"/>
  <c r="H32" i="2"/>
  <c r="I32" i="2"/>
  <c r="J32" i="2"/>
  <c r="K32" i="2"/>
  <c r="L32" i="2"/>
  <c r="B41" i="2"/>
  <c r="C41" i="2"/>
  <c r="D41" i="2"/>
  <c r="E41" i="2"/>
  <c r="F41" i="2"/>
  <c r="G41" i="2"/>
  <c r="H41" i="2"/>
  <c r="I41" i="2"/>
  <c r="J41" i="2"/>
  <c r="K41" i="2"/>
  <c r="L41" i="2"/>
  <c r="B58" i="2"/>
  <c r="C58" i="2"/>
  <c r="D58" i="2"/>
  <c r="E58" i="2"/>
  <c r="F58" i="2"/>
  <c r="G58" i="2"/>
  <c r="H58" i="2"/>
  <c r="I58" i="2"/>
  <c r="J58" i="2"/>
  <c r="K58" i="2"/>
  <c r="L58" i="2"/>
  <c r="B11" i="2"/>
  <c r="C11" i="2"/>
  <c r="D11" i="2"/>
  <c r="E11" i="2"/>
  <c r="F11" i="2"/>
  <c r="G11" i="2"/>
  <c r="H11" i="2"/>
  <c r="I11" i="2"/>
  <c r="J11" i="2"/>
  <c r="K11" i="2"/>
  <c r="L11" i="2"/>
  <c r="B60" i="2"/>
  <c r="C60" i="2"/>
  <c r="D60" i="2"/>
  <c r="E60" i="2"/>
  <c r="F60" i="2"/>
  <c r="G60" i="2"/>
  <c r="H60" i="2"/>
  <c r="I60" i="2"/>
  <c r="J60" i="2"/>
  <c r="K60" i="2"/>
  <c r="L60" i="2"/>
  <c r="B69" i="2"/>
  <c r="C69" i="2"/>
  <c r="D69" i="2"/>
  <c r="E69" i="2"/>
  <c r="F69" i="2"/>
  <c r="G69" i="2"/>
  <c r="H69" i="2"/>
  <c r="I69" i="2"/>
  <c r="J69" i="2"/>
  <c r="K69" i="2"/>
  <c r="L69" i="2"/>
  <c r="B68" i="2"/>
  <c r="C68" i="2"/>
  <c r="D68" i="2"/>
  <c r="E68" i="2"/>
  <c r="F68" i="2"/>
  <c r="G68" i="2"/>
  <c r="H68" i="2"/>
  <c r="I68" i="2"/>
  <c r="J68" i="2"/>
  <c r="K68" i="2"/>
  <c r="L68" i="2"/>
  <c r="B44" i="2"/>
  <c r="C44" i="2"/>
  <c r="D44" i="2"/>
  <c r="E44" i="2"/>
  <c r="F44" i="2"/>
  <c r="G44" i="2"/>
  <c r="H44" i="2"/>
  <c r="I44" i="2"/>
  <c r="J44" i="2"/>
  <c r="K44" i="2"/>
  <c r="L44" i="2"/>
  <c r="B53" i="2"/>
  <c r="C53" i="2"/>
  <c r="D53" i="2"/>
  <c r="E53" i="2"/>
  <c r="F53" i="2"/>
  <c r="G53" i="2"/>
  <c r="H53" i="2"/>
  <c r="I53" i="2"/>
  <c r="J53" i="2"/>
  <c r="K53" i="2"/>
  <c r="L53" i="2"/>
  <c r="B22" i="2"/>
  <c r="C22" i="2"/>
  <c r="D22" i="2"/>
  <c r="E22" i="2"/>
  <c r="F22" i="2"/>
  <c r="G22" i="2"/>
  <c r="H22" i="2"/>
  <c r="I22" i="2"/>
  <c r="J22" i="2"/>
  <c r="K22" i="2"/>
  <c r="L22" i="2"/>
  <c r="B13" i="2"/>
  <c r="C13" i="2"/>
  <c r="D13" i="2"/>
  <c r="E13" i="2"/>
  <c r="F13" i="2"/>
  <c r="G13" i="2"/>
  <c r="H13" i="2"/>
  <c r="I13" i="2"/>
  <c r="J13" i="2"/>
  <c r="K13" i="2"/>
  <c r="L13" i="2"/>
  <c r="B4" i="2"/>
  <c r="C4" i="2"/>
  <c r="D4" i="2"/>
  <c r="E4" i="2"/>
  <c r="F4" i="2"/>
  <c r="G4" i="2"/>
  <c r="H4" i="2"/>
  <c r="I4" i="2"/>
  <c r="J4" i="2"/>
  <c r="K4" i="2"/>
  <c r="L4" i="2"/>
  <c r="B65" i="2"/>
  <c r="C65" i="2"/>
  <c r="D65" i="2"/>
  <c r="E65" i="2"/>
  <c r="F65" i="2"/>
  <c r="G65" i="2"/>
  <c r="H65" i="2"/>
  <c r="I65" i="2"/>
  <c r="J65" i="2"/>
  <c r="K65" i="2"/>
  <c r="L65" i="2"/>
  <c r="B17" i="2"/>
  <c r="C17" i="2"/>
  <c r="D17" i="2"/>
  <c r="E17" i="2"/>
  <c r="F17" i="2"/>
  <c r="G17" i="2"/>
  <c r="H17" i="2"/>
  <c r="I17" i="2"/>
  <c r="J17" i="2"/>
  <c r="K17" i="2"/>
  <c r="L17" i="2"/>
  <c r="B52" i="2"/>
  <c r="C52" i="2"/>
  <c r="D52" i="2"/>
  <c r="E52" i="2"/>
  <c r="F52" i="2"/>
  <c r="G52" i="2"/>
  <c r="H52" i="2"/>
  <c r="I52" i="2"/>
  <c r="J52" i="2"/>
  <c r="K52" i="2"/>
  <c r="L52" i="2"/>
  <c r="B66" i="2"/>
  <c r="C66" i="2"/>
  <c r="D66" i="2"/>
  <c r="E66" i="2"/>
  <c r="F66" i="2"/>
  <c r="G66" i="2"/>
  <c r="H66" i="2"/>
  <c r="I66" i="2"/>
  <c r="J66" i="2"/>
  <c r="K66" i="2"/>
  <c r="L66" i="2"/>
  <c r="B43" i="2"/>
  <c r="C43" i="2"/>
  <c r="D43" i="2"/>
  <c r="E43" i="2"/>
  <c r="F43" i="2"/>
  <c r="G43" i="2"/>
  <c r="H43" i="2"/>
  <c r="I43" i="2"/>
  <c r="J43" i="2"/>
  <c r="K43" i="2"/>
  <c r="L43" i="2"/>
  <c r="B29" i="2"/>
  <c r="C29" i="2"/>
  <c r="D29" i="2"/>
  <c r="E29" i="2"/>
  <c r="F29" i="2"/>
  <c r="G29" i="2"/>
  <c r="H29" i="2"/>
  <c r="I29" i="2"/>
  <c r="J29" i="2"/>
  <c r="K29" i="2"/>
  <c r="L29" i="2"/>
  <c r="B51" i="2"/>
  <c r="C51" i="2"/>
  <c r="D51" i="2"/>
  <c r="E51" i="2"/>
  <c r="F51" i="2"/>
  <c r="G51" i="2"/>
  <c r="H51" i="2"/>
  <c r="I51" i="2"/>
  <c r="J51" i="2"/>
  <c r="K51" i="2"/>
  <c r="L51" i="2"/>
  <c r="B62" i="2"/>
  <c r="C62" i="2"/>
  <c r="D62" i="2"/>
  <c r="E62" i="2"/>
  <c r="F62" i="2"/>
  <c r="G62" i="2"/>
  <c r="H62" i="2"/>
  <c r="I62" i="2"/>
  <c r="J62" i="2"/>
  <c r="K62" i="2"/>
  <c r="L62" i="2"/>
  <c r="B64" i="2"/>
  <c r="C64" i="2"/>
  <c r="D64" i="2"/>
  <c r="E64" i="2"/>
  <c r="F64" i="2"/>
  <c r="G64" i="2"/>
  <c r="H64" i="2"/>
  <c r="I64" i="2"/>
  <c r="J64" i="2"/>
  <c r="K64" i="2"/>
  <c r="L64" i="2"/>
  <c r="B8" i="2"/>
  <c r="C8" i="2"/>
  <c r="D8" i="2"/>
  <c r="E8" i="2"/>
  <c r="F8" i="2"/>
  <c r="G8" i="2"/>
  <c r="H8" i="2"/>
  <c r="I8" i="2"/>
  <c r="J8" i="2"/>
  <c r="K8" i="2"/>
  <c r="L8" i="2"/>
  <c r="B21" i="2"/>
  <c r="C21" i="2"/>
  <c r="D21" i="2"/>
  <c r="E21" i="2"/>
  <c r="F21" i="2"/>
  <c r="G21" i="2"/>
  <c r="H21" i="2"/>
  <c r="I21" i="2"/>
  <c r="J21" i="2"/>
  <c r="K21" i="2"/>
  <c r="L21" i="2"/>
  <c r="B30" i="2"/>
  <c r="C30" i="2"/>
  <c r="D30" i="2"/>
  <c r="E30" i="2"/>
  <c r="F30" i="2"/>
  <c r="G30" i="2"/>
  <c r="H30" i="2"/>
  <c r="I30" i="2"/>
  <c r="J30" i="2"/>
  <c r="K30" i="2"/>
  <c r="L30" i="2"/>
  <c r="B5" i="2"/>
  <c r="C5" i="2"/>
  <c r="D5" i="2"/>
  <c r="E5" i="2"/>
  <c r="F5" i="2"/>
  <c r="G5" i="2"/>
  <c r="H5" i="2"/>
  <c r="I5" i="2"/>
  <c r="J5" i="2"/>
  <c r="K5" i="2"/>
  <c r="L5" i="2"/>
  <c r="B56" i="2"/>
  <c r="C56" i="2"/>
  <c r="D56" i="2"/>
  <c r="E56" i="2"/>
  <c r="F56" i="2"/>
  <c r="G56" i="2"/>
  <c r="H56" i="2"/>
  <c r="I56" i="2"/>
  <c r="J56" i="2"/>
  <c r="K56" i="2"/>
  <c r="L56" i="2"/>
  <c r="B35" i="2"/>
  <c r="C35" i="2"/>
  <c r="D35" i="2"/>
  <c r="E35" i="2"/>
  <c r="F35" i="2"/>
  <c r="G35" i="2"/>
  <c r="H35" i="2"/>
  <c r="I35" i="2"/>
  <c r="J35" i="2"/>
  <c r="K35" i="2"/>
  <c r="L35" i="2"/>
  <c r="B9" i="2"/>
  <c r="C9" i="2"/>
  <c r="D9" i="2"/>
  <c r="E9" i="2"/>
  <c r="F9" i="2"/>
  <c r="G9" i="2"/>
  <c r="H9" i="2"/>
  <c r="I9" i="2"/>
  <c r="J9" i="2"/>
  <c r="K9" i="2"/>
  <c r="L9" i="2"/>
  <c r="B67" i="2"/>
  <c r="C67" i="2"/>
  <c r="D67" i="2"/>
  <c r="E67" i="2"/>
  <c r="F67" i="2"/>
  <c r="G67" i="2"/>
  <c r="H67" i="2"/>
  <c r="I67" i="2"/>
  <c r="J67" i="2"/>
  <c r="K67" i="2"/>
  <c r="L67" i="2"/>
  <c r="B26" i="2"/>
  <c r="C26" i="2"/>
  <c r="D26" i="2"/>
  <c r="E26" i="2"/>
  <c r="F26" i="2"/>
  <c r="G26" i="2"/>
  <c r="H26" i="2"/>
  <c r="I26" i="2"/>
  <c r="J26" i="2"/>
  <c r="K26" i="2"/>
  <c r="L26" i="2"/>
  <c r="B54" i="2"/>
  <c r="C54" i="2"/>
  <c r="D54" i="2"/>
  <c r="E54" i="2"/>
  <c r="F54" i="2"/>
  <c r="G54" i="2"/>
  <c r="H54" i="2"/>
  <c r="I54" i="2"/>
  <c r="J54" i="2"/>
  <c r="K54" i="2"/>
  <c r="L54" i="2"/>
  <c r="B48" i="2"/>
  <c r="C48" i="2"/>
  <c r="D48" i="2"/>
  <c r="E48" i="2"/>
  <c r="F48" i="2"/>
  <c r="G48" i="2"/>
  <c r="H48" i="2"/>
  <c r="I48" i="2"/>
  <c r="J48" i="2"/>
  <c r="K48" i="2"/>
  <c r="L48" i="2"/>
  <c r="B31" i="2"/>
  <c r="C31" i="2"/>
  <c r="D31" i="2"/>
  <c r="E31" i="2"/>
  <c r="F31" i="2"/>
  <c r="G31" i="2"/>
  <c r="H31" i="2"/>
  <c r="I31" i="2"/>
  <c r="J31" i="2"/>
  <c r="K31" i="2"/>
  <c r="L31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14" i="2"/>
  <c r="C14" i="2"/>
  <c r="D14" i="2"/>
  <c r="E14" i="2"/>
  <c r="F14" i="2"/>
  <c r="G14" i="2"/>
  <c r="H14" i="2"/>
  <c r="I14" i="2"/>
  <c r="J14" i="2"/>
  <c r="K14" i="2"/>
  <c r="L14" i="2"/>
  <c r="B16" i="2"/>
  <c r="C16" i="2"/>
  <c r="D16" i="2"/>
  <c r="E16" i="2"/>
  <c r="F16" i="2"/>
  <c r="G16" i="2"/>
  <c r="H16" i="2"/>
  <c r="I16" i="2"/>
  <c r="J16" i="2"/>
  <c r="K16" i="2"/>
  <c r="L16" i="2"/>
  <c r="B71" i="2"/>
  <c r="C71" i="2"/>
  <c r="D71" i="2"/>
  <c r="E71" i="2"/>
  <c r="F71" i="2"/>
  <c r="G71" i="2"/>
  <c r="H71" i="2"/>
  <c r="I71" i="2"/>
  <c r="J71" i="2"/>
  <c r="K71" i="2"/>
  <c r="L71" i="2"/>
  <c r="B27" i="2"/>
  <c r="C27" i="2"/>
  <c r="D27" i="2"/>
  <c r="E27" i="2"/>
  <c r="F27" i="2"/>
  <c r="G27" i="2"/>
  <c r="H27" i="2"/>
  <c r="I27" i="2"/>
  <c r="J27" i="2"/>
  <c r="K27" i="2"/>
  <c r="L27" i="2"/>
  <c r="B10" i="2"/>
  <c r="C10" i="2"/>
  <c r="D10" i="2"/>
  <c r="E10" i="2"/>
  <c r="F10" i="2"/>
  <c r="G10" i="2"/>
  <c r="H10" i="2"/>
  <c r="I10" i="2"/>
  <c r="J10" i="2"/>
  <c r="K10" i="2"/>
  <c r="L10" i="2"/>
  <c r="B57" i="2"/>
  <c r="C57" i="2"/>
  <c r="D57" i="2"/>
  <c r="E57" i="2"/>
  <c r="F57" i="2"/>
  <c r="G57" i="2"/>
  <c r="H57" i="2"/>
  <c r="I57" i="2"/>
  <c r="J57" i="2"/>
  <c r="K57" i="2"/>
  <c r="L57" i="2"/>
  <c r="B24" i="2"/>
  <c r="C24" i="2"/>
  <c r="D24" i="2"/>
  <c r="E24" i="2"/>
  <c r="F24" i="2"/>
  <c r="G24" i="2"/>
  <c r="H24" i="2"/>
  <c r="I24" i="2"/>
  <c r="J24" i="2"/>
  <c r="K24" i="2"/>
  <c r="L24" i="2"/>
  <c r="B59" i="2"/>
  <c r="C59" i="2"/>
  <c r="D59" i="2"/>
  <c r="E59" i="2"/>
  <c r="F59" i="2"/>
  <c r="G59" i="2"/>
  <c r="H59" i="2"/>
  <c r="I59" i="2"/>
  <c r="J59" i="2"/>
  <c r="K59" i="2"/>
  <c r="L59" i="2"/>
  <c r="B38" i="2"/>
  <c r="C38" i="2"/>
  <c r="D38" i="2"/>
  <c r="E38" i="2"/>
  <c r="F38" i="2"/>
  <c r="G38" i="2"/>
  <c r="H38" i="2"/>
  <c r="I38" i="2"/>
  <c r="J38" i="2"/>
  <c r="K38" i="2"/>
  <c r="L38" i="2"/>
  <c r="B28" i="2"/>
  <c r="C28" i="2"/>
  <c r="D28" i="2"/>
  <c r="E28" i="2"/>
  <c r="F28" i="2"/>
  <c r="G28" i="2"/>
  <c r="H28" i="2"/>
  <c r="I28" i="2"/>
  <c r="J28" i="2"/>
  <c r="K28" i="2"/>
  <c r="L28" i="2"/>
  <c r="B72" i="2"/>
  <c r="C72" i="2"/>
  <c r="D72" i="2"/>
  <c r="E72" i="2"/>
  <c r="F72" i="2"/>
  <c r="G72" i="2"/>
  <c r="H72" i="2"/>
  <c r="I72" i="2"/>
  <c r="J72" i="2"/>
  <c r="K72" i="2"/>
  <c r="L72" i="2"/>
  <c r="B49" i="2"/>
  <c r="C49" i="2"/>
  <c r="D49" i="2"/>
  <c r="E49" i="2"/>
  <c r="F49" i="2"/>
  <c r="G49" i="2"/>
  <c r="H49" i="2"/>
  <c r="I49" i="2"/>
  <c r="J49" i="2"/>
  <c r="K49" i="2"/>
  <c r="L49" i="2"/>
  <c r="B46" i="2"/>
  <c r="C46" i="2"/>
  <c r="D46" i="2"/>
  <c r="E46" i="2"/>
  <c r="F46" i="2"/>
  <c r="G46" i="2"/>
  <c r="H46" i="2"/>
  <c r="I46" i="2"/>
  <c r="J46" i="2"/>
  <c r="K46" i="2"/>
  <c r="L46" i="2"/>
  <c r="B36" i="2"/>
  <c r="C36" i="2"/>
  <c r="D36" i="2"/>
  <c r="E36" i="2"/>
  <c r="F36" i="2"/>
  <c r="G36" i="2"/>
  <c r="H36" i="2"/>
  <c r="I36" i="2"/>
  <c r="J36" i="2"/>
  <c r="K36" i="2"/>
  <c r="L36" i="2"/>
  <c r="B20" i="2"/>
  <c r="C20" i="2"/>
  <c r="D20" i="2"/>
  <c r="E20" i="2"/>
  <c r="F20" i="2"/>
  <c r="G20" i="2"/>
  <c r="H20" i="2"/>
  <c r="I20" i="2"/>
  <c r="J20" i="2"/>
  <c r="K20" i="2"/>
  <c r="L20" i="2"/>
  <c r="B23" i="2"/>
  <c r="C23" i="2"/>
  <c r="D23" i="2"/>
  <c r="E23" i="2"/>
  <c r="F23" i="2"/>
  <c r="G23" i="2"/>
  <c r="H23" i="2"/>
  <c r="I23" i="2"/>
  <c r="J23" i="2"/>
  <c r="K23" i="2"/>
  <c r="L23" i="2"/>
  <c r="B37" i="2"/>
  <c r="C37" i="2"/>
  <c r="D37" i="2"/>
  <c r="E37" i="2"/>
  <c r="F37" i="2"/>
  <c r="G37" i="2"/>
  <c r="H37" i="2"/>
  <c r="I37" i="2"/>
  <c r="J37" i="2"/>
  <c r="K37" i="2"/>
  <c r="L37" i="2"/>
  <c r="B34" i="2"/>
  <c r="C34" i="2"/>
  <c r="D34" i="2"/>
  <c r="E34" i="2"/>
  <c r="F34" i="2"/>
  <c r="G34" i="2"/>
  <c r="H34" i="2"/>
  <c r="I34" i="2"/>
  <c r="J34" i="2"/>
  <c r="K34" i="2"/>
  <c r="L34" i="2"/>
  <c r="B33" i="2"/>
  <c r="C33" i="2"/>
  <c r="D33" i="2"/>
  <c r="E33" i="2"/>
  <c r="F33" i="2"/>
  <c r="G33" i="2"/>
  <c r="H33" i="2"/>
  <c r="I33" i="2"/>
  <c r="J33" i="2"/>
  <c r="K33" i="2"/>
  <c r="L33" i="2"/>
  <c r="B63" i="2"/>
  <c r="C63" i="2"/>
  <c r="D63" i="2"/>
  <c r="E63" i="2"/>
  <c r="F63" i="2"/>
  <c r="G63" i="2"/>
  <c r="H63" i="2"/>
  <c r="I63" i="2"/>
  <c r="J63" i="2"/>
  <c r="K63" i="2"/>
  <c r="L63" i="2"/>
  <c r="B50" i="2"/>
  <c r="C50" i="2"/>
  <c r="D50" i="2"/>
  <c r="E50" i="2"/>
  <c r="F50" i="2"/>
  <c r="G50" i="2"/>
  <c r="H50" i="2"/>
  <c r="I50" i="2"/>
  <c r="J50" i="2"/>
  <c r="K50" i="2"/>
  <c r="L50" i="2"/>
  <c r="B42" i="2"/>
  <c r="C42" i="2"/>
  <c r="D42" i="2"/>
  <c r="E42" i="2"/>
  <c r="F42" i="2"/>
  <c r="G42" i="2"/>
  <c r="H42" i="2"/>
  <c r="I42" i="2"/>
  <c r="J42" i="2"/>
  <c r="K42" i="2"/>
  <c r="L42" i="2"/>
  <c r="B55" i="2"/>
  <c r="C55" i="2"/>
  <c r="D55" i="2"/>
  <c r="E55" i="2"/>
  <c r="F55" i="2"/>
  <c r="G55" i="2"/>
  <c r="H55" i="2"/>
  <c r="I55" i="2"/>
  <c r="J55" i="2"/>
  <c r="K55" i="2"/>
  <c r="L55" i="2"/>
  <c r="B18" i="2"/>
  <c r="C18" i="2"/>
  <c r="D18" i="2"/>
  <c r="E18" i="2"/>
  <c r="F18" i="2"/>
  <c r="G18" i="2"/>
  <c r="H18" i="2"/>
  <c r="I18" i="2"/>
  <c r="J18" i="2"/>
  <c r="K18" i="2"/>
  <c r="L18" i="2"/>
  <c r="B40" i="2"/>
  <c r="C40" i="2"/>
  <c r="D40" i="2"/>
  <c r="E40" i="2"/>
  <c r="F40" i="2"/>
  <c r="G40" i="2"/>
  <c r="H40" i="2"/>
  <c r="I40" i="2"/>
  <c r="J40" i="2"/>
  <c r="K40" i="2"/>
  <c r="L40" i="2"/>
  <c r="B47" i="2"/>
  <c r="C47" i="2"/>
  <c r="D47" i="2"/>
  <c r="E47" i="2"/>
  <c r="F47" i="2"/>
  <c r="G47" i="2"/>
  <c r="H47" i="2"/>
  <c r="I47" i="2"/>
  <c r="J47" i="2"/>
  <c r="K47" i="2"/>
  <c r="L47" i="2"/>
  <c r="B19" i="2"/>
  <c r="C19" i="2"/>
  <c r="D19" i="2"/>
  <c r="E19" i="2"/>
  <c r="F19" i="2"/>
  <c r="G19" i="2"/>
  <c r="H19" i="2"/>
  <c r="I19" i="2"/>
  <c r="J19" i="2"/>
  <c r="K19" i="2"/>
  <c r="L19" i="2"/>
  <c r="B25" i="2"/>
  <c r="C25" i="2"/>
  <c r="D25" i="2"/>
  <c r="E25" i="2"/>
  <c r="F25" i="2"/>
  <c r="G25" i="2"/>
  <c r="H25" i="2"/>
  <c r="I25" i="2"/>
  <c r="J25" i="2"/>
  <c r="K25" i="2"/>
  <c r="L25" i="2"/>
  <c r="B39" i="2"/>
  <c r="C39" i="2"/>
  <c r="D39" i="2"/>
  <c r="E39" i="2"/>
  <c r="F39" i="2"/>
  <c r="G39" i="2"/>
  <c r="H39" i="2"/>
  <c r="I39" i="2"/>
  <c r="J39" i="2"/>
  <c r="K39" i="2"/>
  <c r="L39" i="2"/>
  <c r="B15" i="2"/>
  <c r="C15" i="2"/>
  <c r="D15" i="2"/>
  <c r="E15" i="2"/>
  <c r="F15" i="2"/>
  <c r="G15" i="2"/>
  <c r="H15" i="2"/>
  <c r="I15" i="2"/>
  <c r="J15" i="2"/>
  <c r="K15" i="2"/>
  <c r="L15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<sst xmlns="http://schemas.openxmlformats.org/spreadsheetml/2006/main" count="1328" uniqueCount="636">
  <si>
    <t>Aspergillus rambellii</t>
  </si>
  <si>
    <t>Rhizophagus irregularis</t>
  </si>
  <si>
    <t>Moniliophthora perniciosa</t>
  </si>
  <si>
    <t>Erysiphe pulchra</t>
  </si>
  <si>
    <t>Sphaerulina musiva</t>
  </si>
  <si>
    <t>Phytophthora capsici</t>
  </si>
  <si>
    <t>Trichophyton mentagrophytes</t>
  </si>
  <si>
    <t>Aspergillus kawachii</t>
  </si>
  <si>
    <t>Pneumocystis murina</t>
  </si>
  <si>
    <t>Debaryomyces hansenii</t>
  </si>
  <si>
    <t>Trichoderma atroviride</t>
  </si>
  <si>
    <t>Pseudocercospora musae</t>
  </si>
  <si>
    <t>Rhizophagus clarus</t>
  </si>
  <si>
    <t>Pichia kudriavzevii</t>
  </si>
  <si>
    <t>Paracoccidioides brasiliensis</t>
  </si>
  <si>
    <t>Albugo candida</t>
  </si>
  <si>
    <t>Lipomyces starkeyi</t>
  </si>
  <si>
    <t>Naumovozyma dairenensis</t>
  </si>
  <si>
    <t>Phytopythium vexans</t>
  </si>
  <si>
    <t>Aspergillus ochraceoroseus</t>
  </si>
  <si>
    <t>Colletotrichum fioriniae</t>
  </si>
  <si>
    <t>Coniochaeta ligniaria</t>
  </si>
  <si>
    <t>Leucoagaricus sp. SymC.cos</t>
  </si>
  <si>
    <t>Colletotrichum salicis</t>
  </si>
  <si>
    <t>[Candida] arabinofermentans</t>
  </si>
  <si>
    <t>Baudoinia panamericana</t>
  </si>
  <si>
    <t>Hyaloscypha variabilis</t>
  </si>
  <si>
    <t>Schizosaccharomyces pombe</t>
  </si>
  <si>
    <t>Tuber magnatum</t>
  </si>
  <si>
    <t>Thielaviopsis punctulata</t>
  </si>
  <si>
    <t>Edhazardia aedis</t>
  </si>
  <si>
    <t>Choanephora cucurbitarum</t>
  </si>
  <si>
    <t>Aspergillus rambellii</t>
    <phoneticPr fontId="1" type="noConversion"/>
  </si>
  <si>
    <t>Elsinoe australis</t>
  </si>
  <si>
    <t>Piromyces sp. E2</t>
  </si>
  <si>
    <t>Mucor circinelloides</t>
  </si>
  <si>
    <t>Amorphotheca resinae</t>
  </si>
  <si>
    <t>Colletotrichum tofieldiae</t>
  </si>
  <si>
    <t>Sporisorium reilianum</t>
  </si>
  <si>
    <t>Periconia macrospinosa</t>
  </si>
  <si>
    <t>Blastomyces gilchristii</t>
  </si>
  <si>
    <t>Cyberlindnera fabianii</t>
  </si>
  <si>
    <t>Rhizoctonia solani</t>
  </si>
  <si>
    <t>Spizellomyces punctatus</t>
  </si>
  <si>
    <t>Pseudocercospora eumusae</t>
  </si>
  <si>
    <t>Blumeria graminis</t>
  </si>
  <si>
    <t>Pseudocercospora fijiensis</t>
  </si>
  <si>
    <t>Aureobasidium namibiae</t>
  </si>
  <si>
    <t>Calocera cornea</t>
  </si>
  <si>
    <t>Polytolypa hystricis</t>
  </si>
  <si>
    <t>Rhizopus delemar</t>
  </si>
  <si>
    <t>Pythium aphanidermatum</t>
  </si>
  <si>
    <t>Rozella allomycis</t>
  </si>
  <si>
    <t>Batrachochytrium salamandrivorans</t>
  </si>
  <si>
    <t>Rhizoclosmatium globosum</t>
  </si>
  <si>
    <t>Cercospora zeina</t>
  </si>
  <si>
    <t>Aspergillus steynii</t>
  </si>
  <si>
    <t>Pezoloma ericae</t>
  </si>
  <si>
    <t>Cordyceps fumosorosea</t>
  </si>
  <si>
    <t>Pneumocystis carinii</t>
  </si>
  <si>
    <t>Phialocephala subalpina</t>
  </si>
  <si>
    <t>Moniliophthora roreri</t>
  </si>
  <si>
    <t>Hanseniaspora valbyensis</t>
  </si>
  <si>
    <t>Syncephalastrum racemosum</t>
  </si>
  <si>
    <t>Histoplasma capsulatum</t>
  </si>
  <si>
    <t>Tuber borchii</t>
  </si>
  <si>
    <t>Phycomyces blakesleeanus</t>
  </si>
  <si>
    <t>Saitoella complicata</t>
  </si>
  <si>
    <t>Saccharomyces cerevisiae</t>
  </si>
  <si>
    <t>Aspergillus udagawae</t>
  </si>
  <si>
    <t>Candida maltosa</t>
  </si>
  <si>
    <t>Rhodotorula graminis</t>
  </si>
  <si>
    <t>Tolypocladium paradoxum</t>
  </si>
  <si>
    <t>N.count</t>
  </si>
  <si>
    <t>P.count</t>
  </si>
  <si>
    <t>Missing</t>
  </si>
  <si>
    <t>2014_ZellerG-Median</t>
  </si>
  <si>
    <t>2015_FengQ-Median</t>
  </si>
  <si>
    <t>2016_VogtmannE-Median</t>
  </si>
  <si>
    <t>2019_Thom-Median</t>
  </si>
  <si>
    <t>2019_WirbelJ-Median</t>
  </si>
  <si>
    <t>2019_Yachida-Median</t>
  </si>
  <si>
    <t>2021_JunY_1-Median</t>
  </si>
  <si>
    <t>2021_JunY_2-Median</t>
  </si>
  <si>
    <t>Albugo laibachii</t>
  </si>
  <si>
    <t>Aphanomyces invadans</t>
  </si>
  <si>
    <t>Aphanomyces astaci</t>
  </si>
  <si>
    <t>Saprolegnia diclina</t>
  </si>
  <si>
    <t>Saprolegnia parasitica</t>
  </si>
  <si>
    <t>Globisporangium ultimum</t>
  </si>
  <si>
    <t>Pythium irregulare</t>
  </si>
  <si>
    <t>Pythium arrhenomanes</t>
  </si>
  <si>
    <t>Pythium iwayamai</t>
  </si>
  <si>
    <t>Hyaloperonospora arabidopsidis</t>
  </si>
  <si>
    <t>Phytophthora parasitica</t>
  </si>
  <si>
    <t>Phytophthora palmivora</t>
  </si>
  <si>
    <t>Phytophthora ramorum</t>
  </si>
  <si>
    <t>Phytophthora cinnamomi</t>
  </si>
  <si>
    <t>Phytophthora infestans</t>
  </si>
  <si>
    <t>Phytophthora sojae</t>
  </si>
  <si>
    <t>Catenaria anguillulae</t>
  </si>
  <si>
    <t>Allomyces macrogynus</t>
  </si>
  <si>
    <t>Paramicrosporidium saccamoebae</t>
  </si>
  <si>
    <t>Basidiobolus meristosporus</t>
  </si>
  <si>
    <t>Conidiobolus coronatus</t>
  </si>
  <si>
    <t>Gonapodya prolifera</t>
  </si>
  <si>
    <t>Batrachochytrium dendrobatidis</t>
  </si>
  <si>
    <t>Anaeromyces robustus</t>
  </si>
  <si>
    <t>Piromyces finnis</t>
  </si>
  <si>
    <t>Neocallimastix californiae</t>
  </si>
  <si>
    <t>Mortierella elongata</t>
  </si>
  <si>
    <t>Mortierella verticillata</t>
  </si>
  <si>
    <t>Bifiguratus adelaidae</t>
  </si>
  <si>
    <t>Lichtheimia corymbifera</t>
  </si>
  <si>
    <t>Lichtheimia ramosa</t>
  </si>
  <si>
    <t>Hesseltinella vesiculosa</t>
  </si>
  <si>
    <t>Absidia glauca</t>
  </si>
  <si>
    <t>Absidia repens</t>
  </si>
  <si>
    <t>Mucor ambiguus</t>
  </si>
  <si>
    <t>Rhizopus microsporus</t>
  </si>
  <si>
    <t>Trachipleistophora hominis</t>
  </si>
  <si>
    <t>Vavraia culicis</t>
  </si>
  <si>
    <t>Anncaliia algerae</t>
  </si>
  <si>
    <t>Amphiamblys sp. WSBS2006</t>
  </si>
  <si>
    <t>Ordospora colligata</t>
  </si>
  <si>
    <t>Pseudoloma neurophilia</t>
  </si>
  <si>
    <t>Nematocida parisii</t>
  </si>
  <si>
    <t>Nematocida displodere</t>
  </si>
  <si>
    <t>Nematocida sp. 1</t>
  </si>
  <si>
    <t>Nematocida sp. ERTm5</t>
  </si>
  <si>
    <t>Spraguea lophii</t>
  </si>
  <si>
    <t>Encephalitozoon intestinalis</t>
  </si>
  <si>
    <t>Encephalitozoon cuniculi</t>
  </si>
  <si>
    <t>Encephalitozoon hellem</t>
  </si>
  <si>
    <t>Encephalitozoon romaleae</t>
  </si>
  <si>
    <t>Vittaforma corneae</t>
  </si>
  <si>
    <t>Nosema apis</t>
  </si>
  <si>
    <t>Nosema ceranae</t>
  </si>
  <si>
    <t>Nosema bombycis</t>
  </si>
  <si>
    <t>Enterospora canceri</t>
  </si>
  <si>
    <t>Hepatospora eriocheir</t>
  </si>
  <si>
    <t>Enterocytozoon hepatopenaei</t>
  </si>
  <si>
    <t>Enterocytozoon bieneusi</t>
  </si>
  <si>
    <t>Wallemia mellicola</t>
  </si>
  <si>
    <t>Wallemia ichthyophaga</t>
  </si>
  <si>
    <t>Mixia osmundae</t>
  </si>
  <si>
    <t>Microbotryum intermedium</t>
  </si>
  <si>
    <t>Leucosporidium creatinivorum</t>
  </si>
  <si>
    <t>Rhodotorula taiwanensis</t>
  </si>
  <si>
    <t>Rhodotorula toruloides</t>
  </si>
  <si>
    <t>Rhodotorula sp. JG-1b</t>
  </si>
  <si>
    <t>Puccinia coronata</t>
  </si>
  <si>
    <t>Puccinia striiformis</t>
  </si>
  <si>
    <t>Puccinia graminis</t>
  </si>
  <si>
    <t>Puccinia sorghi</t>
  </si>
  <si>
    <t>Malassezia globosa</t>
  </si>
  <si>
    <t>Malassezia restricta</t>
  </si>
  <si>
    <t>Malassezia sympodialis</t>
  </si>
  <si>
    <t>Malassezia vespertilionis</t>
  </si>
  <si>
    <t>Tilletiaria anomala</t>
  </si>
  <si>
    <t>Ceraceosorus bombacis</t>
  </si>
  <si>
    <t>Tilletia controversa</t>
  </si>
  <si>
    <t>Tilletia walkeri</t>
  </si>
  <si>
    <t>Tilletia indica</t>
  </si>
  <si>
    <t>Tilletia caries</t>
  </si>
  <si>
    <t>Violaceomyces palustris</t>
  </si>
  <si>
    <t>Testicularia cyperi</t>
  </si>
  <si>
    <t>Pseudozyma hubeiensis</t>
  </si>
  <si>
    <t>Kalmanozyma brasiliensis</t>
  </si>
  <si>
    <t>Moesziomyces aphidis</t>
  </si>
  <si>
    <t>Moesziomyces antarcticus</t>
  </si>
  <si>
    <t>Ustilago hordei</t>
  </si>
  <si>
    <t>Ustilago bromivora</t>
  </si>
  <si>
    <t>Ustilago maydis</t>
  </si>
  <si>
    <t>Anthracocystis flocculosa</t>
  </si>
  <si>
    <t>Sporisorium graminicola</t>
  </si>
  <si>
    <t>Dacryopinax primogenitus</t>
  </si>
  <si>
    <t>Calocera viscosa</t>
  </si>
  <si>
    <t>Xanthophyllomyces dendrorhous</t>
  </si>
  <si>
    <t>Trichosporon asahii</t>
  </si>
  <si>
    <t>Naematelia encephala</t>
  </si>
  <si>
    <t>Tremella mesenterica</t>
  </si>
  <si>
    <t>Kwoniella heveanensis</t>
  </si>
  <si>
    <t>Kwoniella bestiolae</t>
  </si>
  <si>
    <t>Kwoniella dejecticola</t>
  </si>
  <si>
    <t>Kwoniella pini</t>
  </si>
  <si>
    <t>Kwoniella mangrovensis</t>
  </si>
  <si>
    <t>Cryptococcus wingfieldii</t>
  </si>
  <si>
    <t>Cryptococcus amylolentus</t>
  </si>
  <si>
    <t>Cryptococcus gattii VGII</t>
  </si>
  <si>
    <t>Cryptococcus gattii VGIII</t>
  </si>
  <si>
    <t>Cryptococcus gattii VGIV</t>
  </si>
  <si>
    <t>Cryptococcus gattii VGI</t>
  </si>
  <si>
    <t>Cryptococcus depauperatus</t>
  </si>
  <si>
    <t>Cryptococcus neoformans</t>
  </si>
  <si>
    <t>Sphaerobolus stellatus</t>
  </si>
  <si>
    <t>Punctularia strigosozonata</t>
  </si>
  <si>
    <t>Gloeophyllum trabeum</t>
  </si>
  <si>
    <t>Neolentinus lepideus</t>
  </si>
  <si>
    <t>Sistotremastrum niveocremeum</t>
  </si>
  <si>
    <t>Sistotremastrum suecicum</t>
  </si>
  <si>
    <t>Serendipita vermifera</t>
  </si>
  <si>
    <t>Serendipita indica</t>
  </si>
  <si>
    <t>Exidia glandulosa</t>
  </si>
  <si>
    <t>Schizopora paradoxa</t>
  </si>
  <si>
    <t>Fomitiporia mediterranea</t>
  </si>
  <si>
    <t>Pyrrhoderma noxium</t>
  </si>
  <si>
    <t>Botryobasidium botryosum</t>
  </si>
  <si>
    <t>Peniophora sp. CONT</t>
  </si>
  <si>
    <t>Stereum hirsutum</t>
  </si>
  <si>
    <t>Heterobasidion irregulare</t>
  </si>
  <si>
    <t>Phlebia centrifuga</t>
  </si>
  <si>
    <t>Gelatoporia subvermispora</t>
  </si>
  <si>
    <t>Fomitopsis pinicola</t>
  </si>
  <si>
    <t>Daedalea quercina</t>
  </si>
  <si>
    <t>Grifola frondosa</t>
  </si>
  <si>
    <t>Postia placenta</t>
  </si>
  <si>
    <t>Phlebiopsis gigantea</t>
  </si>
  <si>
    <t>Phanerochaete carnosa</t>
  </si>
  <si>
    <t>Phanerochaete chrysosporium</t>
  </si>
  <si>
    <t>Wolfiporia cocos</t>
  </si>
  <si>
    <t>Laetiporus sulphureus</t>
  </si>
  <si>
    <t>Ganoderma sinense</t>
  </si>
  <si>
    <t>Dichomitus squalens</t>
  </si>
  <si>
    <t>Trametes pubescens</t>
  </si>
  <si>
    <t>Trametes coccinea</t>
  </si>
  <si>
    <t>Trametes cinnabarina</t>
  </si>
  <si>
    <t>Trametes versicolor</t>
  </si>
  <si>
    <t>Jaapia argillacea</t>
  </si>
  <si>
    <t>Plicaturopsis crispa</t>
  </si>
  <si>
    <t>Piloderma croceum</t>
  </si>
  <si>
    <t>Fibularhizoctonia sp. CBS 109695</t>
  </si>
  <si>
    <t>Serpula lacrymans</t>
  </si>
  <si>
    <t>Coniophora puteana</t>
  </si>
  <si>
    <t>Hydnomerulius pinastri</t>
  </si>
  <si>
    <t>Paxillus involutus</t>
  </si>
  <si>
    <t>Paxillus rubicundulus</t>
  </si>
  <si>
    <t>Pisolithus tinctorius</t>
  </si>
  <si>
    <t>Pisolithus microcarpus</t>
  </si>
  <si>
    <t>Scleroderma citrinum</t>
  </si>
  <si>
    <t>Suillus luteus</t>
  </si>
  <si>
    <t>Rhizopogon vinicolor</t>
  </si>
  <si>
    <t>Rhizopogon vesiculosus</t>
  </si>
  <si>
    <t>Schizophyllum commune</t>
  </si>
  <si>
    <t>Amanita muscaria</t>
  </si>
  <si>
    <t>Amanita thiersii</t>
  </si>
  <si>
    <t>Hebeloma cylindrosporum</t>
  </si>
  <si>
    <t>Fistulina hepatica</t>
  </si>
  <si>
    <t>Laccaria bicolor</t>
  </si>
  <si>
    <t>Laccaria amethystina</t>
  </si>
  <si>
    <t>Pleurotus ostreatus</t>
  </si>
  <si>
    <t>Coprinopsis cinerea</t>
  </si>
  <si>
    <t>Hypsizygus marmoreus</t>
  </si>
  <si>
    <t>Termitomyces sp. J132</t>
  </si>
  <si>
    <t>Gymnopus luxurians</t>
  </si>
  <si>
    <t>Lentinula edodes</t>
  </si>
  <si>
    <t>Cylindrobasidium torrendii</t>
  </si>
  <si>
    <t>Armillaria solidipes</t>
  </si>
  <si>
    <t>Armillaria ostoyae</t>
  </si>
  <si>
    <t>Armillaria gallica</t>
  </si>
  <si>
    <t>Hypholoma sublateritium</t>
  </si>
  <si>
    <t>Galerina marginata</t>
  </si>
  <si>
    <t>Agaricus bisporus</t>
  </si>
  <si>
    <t>Protomyces lactucaedebilis</t>
  </si>
  <si>
    <t>Neolecta irregularis</t>
  </si>
  <si>
    <t>Pneumocystis jirovecii</t>
  </si>
  <si>
    <t>Tortispora caseinolytica</t>
  </si>
  <si>
    <t>Yarrowia lipolytica</t>
  </si>
  <si>
    <t>Sugiyamaella lignohabitans</t>
  </si>
  <si>
    <t>Metschnikowia bicuspidata</t>
  </si>
  <si>
    <t>Clavispora lusitaniae</t>
  </si>
  <si>
    <t>[Candida] intermedia</t>
  </si>
  <si>
    <t>Kuraishia capsulata</t>
  </si>
  <si>
    <t>Nadsonia fulvescens</t>
  </si>
  <si>
    <t>Ascoidea rubescens</t>
  </si>
  <si>
    <t>Komagataella phaffii</t>
  </si>
  <si>
    <t>Komagataella pastoris</t>
  </si>
  <si>
    <t>Wickerhamomyces anomalus</t>
  </si>
  <si>
    <t>Cyberlindnera jadinii</t>
  </si>
  <si>
    <t>Hanseniaspora osmophila</t>
  </si>
  <si>
    <t>Hanseniaspora opuntiae</t>
  </si>
  <si>
    <t>Hanseniaspora uvarum</t>
  </si>
  <si>
    <t>Hanseniaspora guilliermondii</t>
  </si>
  <si>
    <t>Brettanomyces nanus</t>
  </si>
  <si>
    <t>Brettanomyces bruxellensis</t>
  </si>
  <si>
    <t>Ogataea parapolymorpha</t>
  </si>
  <si>
    <t>Pichia membranifaciens</t>
  </si>
  <si>
    <t>Millerozyma farinosa</t>
  </si>
  <si>
    <t>Yamadazyma tenuis</t>
  </si>
  <si>
    <t>Scheffersomyces stipitis</t>
  </si>
  <si>
    <t>Suhomyces tanzawaensis</t>
  </si>
  <si>
    <t>Babjeviella inositovora</t>
  </si>
  <si>
    <t>Meyerozyma guilliermondii</t>
  </si>
  <si>
    <t>Hyphopichia burtonii</t>
  </si>
  <si>
    <t>Spathaspora passalidarum</t>
  </si>
  <si>
    <t>Lodderomyces elongisporus</t>
  </si>
  <si>
    <t>Candida dubliniensis</t>
  </si>
  <si>
    <t>Candida parapsilosis</t>
  </si>
  <si>
    <t>Candida orthopsilosis</t>
  </si>
  <si>
    <t>Candida tropicalis</t>
  </si>
  <si>
    <t>Candida albicans</t>
  </si>
  <si>
    <t>Saccharomycetaceae sp. 'Ashbya aceri'</t>
  </si>
  <si>
    <t>[Candida] glabrata</t>
  </si>
  <si>
    <t>Kazachstania africana</t>
  </si>
  <si>
    <t>Kazachstania naganishii</t>
  </si>
  <si>
    <t>Eremothecium gossypii</t>
  </si>
  <si>
    <t>Eremothecium cymbalariae</t>
  </si>
  <si>
    <t>Eremothecium sinecaudum</t>
  </si>
  <si>
    <t>Torulaspora globosa</t>
  </si>
  <si>
    <t>Torulaspora delbrueckii</t>
  </si>
  <si>
    <t>Zygotorulaspora mrakii</t>
  </si>
  <si>
    <t>Pachysolen tannophilus</t>
  </si>
  <si>
    <t>Naumovozyma castellii</t>
  </si>
  <si>
    <t>Zygosaccharomyces bailii</t>
  </si>
  <si>
    <t>Zygosaccharomyces parabailii</t>
  </si>
  <si>
    <t>Zygosaccharomyces rouxii</t>
  </si>
  <si>
    <t>Vanderwaltozyma polyspora</t>
  </si>
  <si>
    <t>Lachancea mirantina</t>
  </si>
  <si>
    <t>Lachancea thermotolerans</t>
  </si>
  <si>
    <t>Lachancea dasiensis</t>
  </si>
  <si>
    <t>Lachancea meyersii</t>
  </si>
  <si>
    <t>Lachancea sp. PJ-2012a</t>
  </si>
  <si>
    <t>Lachancea quebecensis</t>
  </si>
  <si>
    <t>Lachancea fermentati</t>
  </si>
  <si>
    <t>Lachancea nothofagi</t>
  </si>
  <si>
    <t>Kluyveromyces lactis</t>
  </si>
  <si>
    <t>Kluyveromyces marxianus</t>
  </si>
  <si>
    <t>Kluyveromyces dobzhanskii</t>
  </si>
  <si>
    <t>Tetrapisispora phaffii</t>
  </si>
  <si>
    <t>Tetrapisispora blattae</t>
  </si>
  <si>
    <t>Saccharomyces sp. 'boulardii'</t>
  </si>
  <si>
    <t>Saccharomyces cerevisiae x Saccharomyces kudriavzevii</t>
  </si>
  <si>
    <t>Saccharomyces kudriavzevii</t>
  </si>
  <si>
    <t>Saccharomyces paradoxus</t>
  </si>
  <si>
    <t>Saccharomyces arboricola</t>
  </si>
  <si>
    <t>Saccharomyces eubayanus</t>
  </si>
  <si>
    <t>Drechslerella stenobrocha</t>
  </si>
  <si>
    <t>Arthrobotrys oligospora</t>
  </si>
  <si>
    <t>Dactylellina haptotyla</t>
  </si>
  <si>
    <t>Umbilicaria pustulata</t>
  </si>
  <si>
    <t>Xylona heveae</t>
  </si>
  <si>
    <t>Coniosporium apollinis</t>
  </si>
  <si>
    <t>Diplodia seriata</t>
  </si>
  <si>
    <t>Macrophomina phaseolina</t>
  </si>
  <si>
    <t>Neofusicoccum parvum</t>
  </si>
  <si>
    <t>Cenococcum geophilum</t>
  </si>
  <si>
    <t>Clohesyomyces aquaticus</t>
  </si>
  <si>
    <t>Corynespora cassiicola</t>
  </si>
  <si>
    <t>Stagonospora sp. SRC1lsM3a</t>
  </si>
  <si>
    <t>Pyrenochaeta sp. DS3sAY3a</t>
  </si>
  <si>
    <t>Epicoccum nigrum</t>
  </si>
  <si>
    <t>Ascochyta rabiei</t>
  </si>
  <si>
    <t>Exserohilum turcicum</t>
  </si>
  <si>
    <t>Bipolaris victoriae</t>
  </si>
  <si>
    <t>Bipolaris zeicola</t>
  </si>
  <si>
    <t>Bipolaris maydis</t>
  </si>
  <si>
    <t>Bipolaris sorokiniana</t>
  </si>
  <si>
    <t>Bipolaris oryzae</t>
  </si>
  <si>
    <t>Stemphylium lycopersici</t>
  </si>
  <si>
    <t>Aureobasidium melanogenum</t>
  </si>
  <si>
    <t>Aureobasidium subglaciale</t>
  </si>
  <si>
    <t>Acidomyces richmondensis</t>
  </si>
  <si>
    <t>Rachicladosporium sp. CCFEE 5018</t>
  </si>
  <si>
    <t>Rachicladosporium antarcticum</t>
  </si>
  <si>
    <t>Hortaea werneckii</t>
  </si>
  <si>
    <t>Cercospora beticola</t>
  </si>
  <si>
    <t>Cercospora berteroae</t>
  </si>
  <si>
    <t>Zymoseptoria brevis</t>
  </si>
  <si>
    <t>Zymoseptoria tritici</t>
  </si>
  <si>
    <t>Phaeomoniella chlamydospora</t>
  </si>
  <si>
    <t>Endocarpon pusillum</t>
  </si>
  <si>
    <t>Cyphellophora europaea</t>
  </si>
  <si>
    <t>Phialophora americana</t>
  </si>
  <si>
    <t>Rhinocladiella mackenziei</t>
  </si>
  <si>
    <t>Capronia coronata</t>
  </si>
  <si>
    <t>Capronia epimyces</t>
  </si>
  <si>
    <t>Exophiala dermatitidis</t>
  </si>
  <si>
    <t>Exophiala aquamarina</t>
  </si>
  <si>
    <t>Exophiala sideris</t>
  </si>
  <si>
    <t>Fonsecaea multimorphosa</t>
  </si>
  <si>
    <t>Fonsecaea pedrosoi</t>
  </si>
  <si>
    <t>Cladophialophora yegresii</t>
  </si>
  <si>
    <t>Cladophialophora carrionii</t>
  </si>
  <si>
    <t>Cladophialophora bantiana</t>
  </si>
  <si>
    <t>Cladophialophora psammophila</t>
  </si>
  <si>
    <t>Ascosphaera apis</t>
  </si>
  <si>
    <t>Uncinocarpus reesii</t>
  </si>
  <si>
    <t>Nannizzia gypsea</t>
  </si>
  <si>
    <t>Microsporum canis</t>
  </si>
  <si>
    <t>Trichophyton tonsurans</t>
  </si>
  <si>
    <t>Trichophyton interdigitale</t>
  </si>
  <si>
    <t>Trichophyton soudanense</t>
  </si>
  <si>
    <t>Trichophyton rubrum</t>
  </si>
  <si>
    <t>Trichophyton equinum</t>
  </si>
  <si>
    <t>Trichophyton verrucosum</t>
  </si>
  <si>
    <t>Trichophyton benhamiae</t>
  </si>
  <si>
    <t>Coccidioides immitis</t>
  </si>
  <si>
    <t>Coccidioides posadasii</t>
  </si>
  <si>
    <t>Paracoccidioides lutzii</t>
  </si>
  <si>
    <t>Emergomyces pasteurianus</t>
  </si>
  <si>
    <t>Helicocarpus griseus</t>
  </si>
  <si>
    <t>Emmonsia sp. CAC-2015a</t>
  </si>
  <si>
    <t>Emmonsia crescens</t>
  </si>
  <si>
    <t>Blastomyces parvus</t>
  </si>
  <si>
    <t>Blastomyces percursus</t>
  </si>
  <si>
    <t>Blastomyces dermatitidis</t>
  </si>
  <si>
    <t>Blastomyces silverae</t>
  </si>
  <si>
    <t>Byssochlamys spectabilis</t>
  </si>
  <si>
    <t>Elaphomyces granulatus</t>
  </si>
  <si>
    <t>Rasamsonia emersonii</t>
  </si>
  <si>
    <t>Talaromyces marneffei</t>
  </si>
  <si>
    <t>Talaromyces cellulolyticus</t>
  </si>
  <si>
    <t>Talaromyces stipitatus</t>
  </si>
  <si>
    <t>Talaromyces islandicus</t>
  </si>
  <si>
    <t>Talaromyces rugulosus</t>
  </si>
  <si>
    <t>Penicilliopsis zonata</t>
  </si>
  <si>
    <t>Penicillium chrysogenum</t>
  </si>
  <si>
    <t>Penicillium rubens</t>
  </si>
  <si>
    <t>Penicillium flavigenum</t>
  </si>
  <si>
    <t>Penicillium solitum</t>
  </si>
  <si>
    <t>Penicillium digitatum</t>
  </si>
  <si>
    <t>Penicillium roqueforti</t>
  </si>
  <si>
    <t>Penicillium nordicum</t>
  </si>
  <si>
    <t>Penicillium nalgiovense</t>
  </si>
  <si>
    <t>Penicillium sp. 'occitanis'</t>
  </si>
  <si>
    <t>Penicillium griseofulvum</t>
  </si>
  <si>
    <t>Penicillium antarcticum</t>
  </si>
  <si>
    <t>Penicillium brasilianum</t>
  </si>
  <si>
    <t>Penicillium vulpinum</t>
  </si>
  <si>
    <t>Penicillium freii</t>
  </si>
  <si>
    <t>Penicillium camemberti</t>
  </si>
  <si>
    <t>Penicillium polonicum</t>
  </si>
  <si>
    <t>Penicillium decumbens</t>
  </si>
  <si>
    <t>Penicillium italicum</t>
  </si>
  <si>
    <t>Penicillium coprophilum</t>
  </si>
  <si>
    <t>Penicillium oxalicum</t>
  </si>
  <si>
    <t>Penicillium steckii</t>
  </si>
  <si>
    <t>Penicillium subrubescens</t>
  </si>
  <si>
    <t>Aspergillus violaceofuscus</t>
  </si>
  <si>
    <t>Aspergillus parasiticus</t>
  </si>
  <si>
    <t>Aspergillus flavus</t>
  </si>
  <si>
    <t>Aspergillus tubingensis</t>
  </si>
  <si>
    <t>Aspergillus arachidicola</t>
  </si>
  <si>
    <t>Aspergillus oryzae</t>
  </si>
  <si>
    <t>Aspergillus glaucus</t>
  </si>
  <si>
    <t>Aspergillus novofumigatus</t>
  </si>
  <si>
    <t>Aspergillus japonicus</t>
  </si>
  <si>
    <t>Aspergillus piperis</t>
  </si>
  <si>
    <t>Aspergillus luchuensis</t>
  </si>
  <si>
    <t>Aspergillus indologenus</t>
  </si>
  <si>
    <t>Aspergillus brunneoviolaceus</t>
  </si>
  <si>
    <t>Aspergillus vadensis</t>
  </si>
  <si>
    <t>Aspergillus uvarum</t>
  </si>
  <si>
    <t>Aspergillus niger</t>
  </si>
  <si>
    <t>Aspergillus ustus</t>
  </si>
  <si>
    <t>Aspergillus neoniger</t>
  </si>
  <si>
    <t>Aspergillus eucalypticola</t>
  </si>
  <si>
    <t>Aspergillus versicolor</t>
  </si>
  <si>
    <t>Aspergillus calidoustus</t>
  </si>
  <si>
    <t>Aspergillus carbonarius</t>
  </si>
  <si>
    <t>Aspergillus sclerotiicarbonarius</t>
  </si>
  <si>
    <t>Aspergillus campestris</t>
  </si>
  <si>
    <t>Aspergillus cristatus</t>
  </si>
  <si>
    <t>Aspergillus ellipticus</t>
  </si>
  <si>
    <t>Aspergillus aculeatinus</t>
  </si>
  <si>
    <t>Aspergillus turcosus</t>
  </si>
  <si>
    <t>Aspergillus aculeatus</t>
  </si>
  <si>
    <t>Aspergillus saccharolyticus</t>
  </si>
  <si>
    <t>Aspergillus nomius</t>
  </si>
  <si>
    <t>Aspergillus wentii</t>
  </si>
  <si>
    <t>Aspergillus fumigatus</t>
  </si>
  <si>
    <t>Aspergillus ruber</t>
  </si>
  <si>
    <t>Aspergillus sydowii</t>
  </si>
  <si>
    <t>Aspergillus nidulans</t>
  </si>
  <si>
    <t>Aspergillus sclerotioniger</t>
  </si>
  <si>
    <t>Aspergillus brasiliensis</t>
  </si>
  <si>
    <t>Aspergillus heteromorphus</t>
  </si>
  <si>
    <t>Aspergillus taichungensis</t>
  </si>
  <si>
    <t>Erysiphe necator</t>
  </si>
  <si>
    <t>Oidiodendron maius</t>
  </si>
  <si>
    <t>Pseudogymnoascus sp. VKM F-4516 (FW-969)</t>
  </si>
  <si>
    <t>Pseudogymnoascus sp. VKM F-4514 (FW-929)</t>
  </si>
  <si>
    <t>Pseudogymnoascus sp. VKM F-4517 (FW-2822)</t>
  </si>
  <si>
    <t>Pseudogymnoascus sp. VKM F-4515 (FW-2607)</t>
  </si>
  <si>
    <t>Pseudogymnoascus sp. VKM F-4246</t>
  </si>
  <si>
    <t>Pseudogymnoascus sp. VKM F-4520 (FW-2644)</t>
  </si>
  <si>
    <t>Pseudogymnoascus sp. VKM F-3557</t>
  </si>
  <si>
    <t>Pseudogymnoascus sp. 05NY08</t>
  </si>
  <si>
    <t>Pseudogymnoascus sp. VKM F-4519 (FW-2642)</t>
  </si>
  <si>
    <t>Pseudogymnoascus sp. WSF 3629</t>
  </si>
  <si>
    <t>Pseudogymnoascus sp. VKM F-3775</t>
  </si>
  <si>
    <t>Pseudogymnoascus sp. 24MN13</t>
  </si>
  <si>
    <t>Pseudogymnoascus sp. VKM F-4281 (FW-2241)</t>
  </si>
  <si>
    <t>Pseudogymnoascus sp. VKM F-3808</t>
  </si>
  <si>
    <t>Pseudogymnoascus sp. 03VT05</t>
  </si>
  <si>
    <t>Pseudogymnoascus sp. 23342-1-I1</t>
  </si>
  <si>
    <t>Pseudogymnoascus sp. VKM F-103</t>
  </si>
  <si>
    <t>Pseudogymnoascus sp. VKM F-4518 (FW-2643)</t>
  </si>
  <si>
    <t>Pseudogymnoascus sp. VKM F-4513 (FW-928)</t>
  </si>
  <si>
    <t>Pseudogymnoascus destructans</t>
  </si>
  <si>
    <t>Glarea lozoyensis</t>
  </si>
  <si>
    <t>Rutstroemia sp. NJR-2017a BBW</t>
  </si>
  <si>
    <t>Rutstroemia sp. NJR-2017a BVV2</t>
  </si>
  <si>
    <t>Rutstroemia sp. NJR-2017a WRK4</t>
  </si>
  <si>
    <t>Diplocarpon rosae</t>
  </si>
  <si>
    <t>Marssonina brunnea</t>
  </si>
  <si>
    <t>Hyaloscypha bicolor</t>
  </si>
  <si>
    <t>Cadophora sp. DSE1049</t>
  </si>
  <si>
    <t>Rhynchosporium secalis</t>
  </si>
  <si>
    <t>Rhynchosporium commune</t>
  </si>
  <si>
    <t>Rhynchosporium agropyri</t>
  </si>
  <si>
    <t>Botrytis cinerea</t>
  </si>
  <si>
    <t>Sclerotinia sclerotiorum</t>
  </si>
  <si>
    <t>Sclerotinia borealis</t>
  </si>
  <si>
    <t>Microdochium bolleyi</t>
  </si>
  <si>
    <t>Pestalotiopsis fici</t>
  </si>
  <si>
    <t>Eutypa lata</t>
  </si>
  <si>
    <t>Pseudomassariella vexata</t>
  </si>
  <si>
    <t>Rosellinia necatrix</t>
  </si>
  <si>
    <t>Daldinia sp. EC12</t>
  </si>
  <si>
    <t>Hypoxylon sp. EC38</t>
  </si>
  <si>
    <t>Hypoxylon sp. CI-4A</t>
  </si>
  <si>
    <t>Hypoxylon sp. CO27-5</t>
  </si>
  <si>
    <t>Phaeoacremonium minimum</t>
  </si>
  <si>
    <t>Pyricularia grisea</t>
  </si>
  <si>
    <t>Pyricularia oryzae</t>
  </si>
  <si>
    <t>Pyricularia pennisetigena</t>
  </si>
  <si>
    <t>Coniella lustricola</t>
  </si>
  <si>
    <t>Valsa mali</t>
  </si>
  <si>
    <t>Diaporthe ampelina</t>
  </si>
  <si>
    <t>Diaporthe helianthi</t>
  </si>
  <si>
    <t>Grosmannia clavigera</t>
  </si>
  <si>
    <t>Ophiostoma piceae</t>
  </si>
  <si>
    <t>Sporothrix schenckii</t>
  </si>
  <si>
    <t>Sporothrix brasiliensis</t>
  </si>
  <si>
    <t>Sporothrix insectorum</t>
  </si>
  <si>
    <t>Madurella mycetomatis</t>
  </si>
  <si>
    <t>Podospora anserina</t>
  </si>
  <si>
    <t>Sordaria macrospora</t>
  </si>
  <si>
    <t>Neurospora discreta</t>
  </si>
  <si>
    <t>Neurospora tetrasperma</t>
  </si>
  <si>
    <t>Neurospora crassa</t>
  </si>
  <si>
    <t>Chaetomium thermophilum</t>
  </si>
  <si>
    <t>Chaetomium globosum</t>
  </si>
  <si>
    <t>Thermothelomyces thermophilus</t>
  </si>
  <si>
    <t>Thielavia terrestris</t>
  </si>
  <si>
    <t>Lomentospora prolificans</t>
  </si>
  <si>
    <t>Ceratocystis platani</t>
  </si>
  <si>
    <t>Verticillium alfalfae</t>
  </si>
  <si>
    <t>Verticillium longisporum</t>
  </si>
  <si>
    <t>Colletotrichum sublineola</t>
  </si>
  <si>
    <t>Colletotrichum incanum</t>
  </si>
  <si>
    <t>Colletotrichum nymphaeae</t>
  </si>
  <si>
    <t>Colletotrichum higginsianum</t>
  </si>
  <si>
    <t>Colletotrichum gloeosporioides</t>
  </si>
  <si>
    <t>Colletotrichum simmondsii</t>
  </si>
  <si>
    <t>Colletotrichum chlorophyti</t>
  </si>
  <si>
    <t>Stachybotrys chlorohalonata</t>
  </si>
  <si>
    <t>Stachybotrys chartarum</t>
  </si>
  <si>
    <t>Acremonium chrysogenum</t>
  </si>
  <si>
    <t>Ustilaginoidea virens</t>
  </si>
  <si>
    <t>Beauveria brongniartii</t>
  </si>
  <si>
    <t>Beauveria bassiana</t>
  </si>
  <si>
    <t>Cordyceps militaris</t>
  </si>
  <si>
    <t>Cordyceps sp. RAO-2017</t>
  </si>
  <si>
    <t>Cordyceps confragosa</t>
  </si>
  <si>
    <t>Drechmeria coniospora</t>
  </si>
  <si>
    <t>Hirsutella minnesotensis</t>
  </si>
  <si>
    <t>Tolypocladium ophioglossoides</t>
  </si>
  <si>
    <t>Tolypocladium capitatum</t>
  </si>
  <si>
    <t>Ophiocordyceps australis</t>
  </si>
  <si>
    <t>Ophiocordyceps sinensis</t>
  </si>
  <si>
    <t>Ophiocordyceps unilateralis</t>
  </si>
  <si>
    <t>Ophiocordyceps camponoti-rufipedis</t>
  </si>
  <si>
    <t>Moelleriella libera</t>
  </si>
  <si>
    <t>Claviceps purpurea</t>
  </si>
  <si>
    <t>Torrubiella hemipterigena</t>
  </si>
  <si>
    <t>Pochonia chlamydosporia</t>
  </si>
  <si>
    <t>Metarhizium majus</t>
  </si>
  <si>
    <t>Metarhizium brunneum</t>
  </si>
  <si>
    <t>Metarhizium guizhouense</t>
  </si>
  <si>
    <t>Metarhizium robertsii</t>
  </si>
  <si>
    <t>Metarhizium acridum</t>
  </si>
  <si>
    <t>Metarhizium anisopliae</t>
  </si>
  <si>
    <t>Metarhizium rileyi</t>
  </si>
  <si>
    <t>Metarhizium album</t>
  </si>
  <si>
    <t>Escovopsis weberi</t>
  </si>
  <si>
    <t>Trichoderma parareesei</t>
  </si>
  <si>
    <t>Trichoderma asperellum</t>
  </si>
  <si>
    <t>Trichoderma longibrachiatum</t>
  </si>
  <si>
    <t>Trichoderma reesei</t>
  </si>
  <si>
    <t>Trichoderma guizhouense</t>
  </si>
  <si>
    <t>Neonectria ditissima</t>
  </si>
  <si>
    <t>Fusarium proliferatum</t>
  </si>
  <si>
    <t>Fusarium nygamai</t>
  </si>
  <si>
    <t>Fusarium mangiferae</t>
  </si>
  <si>
    <t>Fusarium verticillioides</t>
  </si>
  <si>
    <t>Fusarium fujikuroi</t>
  </si>
  <si>
    <t>Fusarium oxysporum</t>
  </si>
  <si>
    <t>Fusarium pseudograminearum</t>
  </si>
  <si>
    <t>Fusarium poae</t>
  </si>
  <si>
    <t>Fusarium graminearum</t>
  </si>
  <si>
    <t>Fusarium venenatum</t>
  </si>
  <si>
    <t>Fusarium langsethiae</t>
  </si>
  <si>
    <t>Cordyceps sp. RAO-2017</t>
    <phoneticPr fontId="1" type="noConversion"/>
  </si>
  <si>
    <r>
      <t>Rutstroemia sp. NJR-</t>
    </r>
    <r>
      <rPr>
        <sz val="11"/>
        <color theme="1"/>
        <rFont val="DengXian"/>
        <family val="3"/>
        <charset val="134"/>
      </rPr>
      <t>2017a WRK4</t>
    </r>
    <phoneticPr fontId="1" type="noConversion"/>
  </si>
  <si>
    <t>Trichophyton mentagrophytes</t>
    <phoneticPr fontId="1" type="noConversion"/>
  </si>
  <si>
    <t>Erysiphe pulchra</t>
    <phoneticPr fontId="1" type="noConversion"/>
  </si>
  <si>
    <t>Aspergillus ochraceoroseus</t>
    <phoneticPr fontId="1" type="noConversion"/>
  </si>
  <si>
    <t xml:space="preserve"> </t>
    <phoneticPr fontId="1" type="noConversion"/>
  </si>
  <si>
    <t>2014_ZellerG_p_values</t>
  </si>
  <si>
    <t>2014_ZellerG_adj_pvalue</t>
  </si>
  <si>
    <t>2015_FengQ_p_values</t>
  </si>
  <si>
    <t>2015_FengQ_adj_pvalue</t>
  </si>
  <si>
    <t>2016_VogtmannE_p_values</t>
  </si>
  <si>
    <t>2016_VogtmannE_adj_pvalue</t>
  </si>
  <si>
    <t>2019_Thom_adj_pvalue</t>
  </si>
  <si>
    <t>2019_WirbelJ_p_values</t>
  </si>
  <si>
    <t>2019_WirbelJ_adj_pvalue</t>
  </si>
  <si>
    <t>2019_Yachida_p_values</t>
  </si>
  <si>
    <t>2019_Yachida_adj_pvalue</t>
  </si>
  <si>
    <t>2021_JunY_1_p_values</t>
  </si>
  <si>
    <t>2021_JunY_1_adj_pvalue</t>
  </si>
  <si>
    <t>2021_JunY_2_p_values</t>
  </si>
  <si>
    <t>2021_JunY_2_adj_pvalue</t>
  </si>
  <si>
    <t>p_0.05</t>
  </si>
  <si>
    <t>p_0.01</t>
  </si>
  <si>
    <t>q_0.1</t>
  </si>
  <si>
    <t>q_0.05</t>
  </si>
  <si>
    <t>q_0.01</t>
  </si>
  <si>
    <t>2019_Thom_p_values</t>
  </si>
  <si>
    <r>
      <t>Cordyceps sp. RAO</t>
    </r>
    <r>
      <rPr>
        <sz val="11"/>
        <color theme="1"/>
        <rFont val="等线"/>
        <family val="1"/>
        <scheme val="minor"/>
      </rPr>
      <t>-</t>
    </r>
    <r>
      <rPr>
        <sz val="11"/>
        <color theme="1"/>
        <rFont val="DengXian"/>
        <family val="3"/>
        <charset val="134"/>
      </rPr>
      <t>2017</t>
    </r>
    <phoneticPr fontId="1" type="noConversion"/>
  </si>
  <si>
    <r>
      <t>Rutstroemia sp. NJR</t>
    </r>
    <r>
      <rPr>
        <sz val="11"/>
        <color theme="1"/>
        <rFont val="等线"/>
        <family val="1"/>
        <scheme val="minor"/>
      </rPr>
      <t>-</t>
    </r>
    <r>
      <rPr>
        <sz val="11"/>
        <color theme="1"/>
        <rFont val="DengXian"/>
        <family val="3"/>
        <charset val="134"/>
      </rPr>
      <t>2017a WRK4</t>
    </r>
    <phoneticPr fontId="1" type="noConversion"/>
  </si>
  <si>
    <t>p_values</t>
  </si>
  <si>
    <t>adj_pvalue</t>
  </si>
  <si>
    <t>all_q-value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</si>
</sst>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1"/>
      <color theme="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5"/>
  <sheetViews>
    <sheetView workbookViewId="0">
      <selection activeCell="A22" sqref="A2:A75"/>
    </sheetView>
  </sheetViews>
  <sheetFormatPr defaultRowHeight="14.25"/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631</v>
      </c>
    </row>
    <row r="15" spans="1:1">
      <c r="A15" s="1" t="s">
        <v>12</v>
      </c>
    </row>
    <row r="16" spans="1:1">
      <c r="A16" s="1" t="s">
        <v>13</v>
      </c>
    </row>
    <row r="17" spans="1:1">
      <c r="A17" s="1" t="s">
        <v>14</v>
      </c>
    </row>
    <row r="18" spans="1:1">
      <c r="A18" s="1" t="s">
        <v>15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632</v>
      </c>
    </row>
    <row r="75" spans="1:1">
      <c r="A75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9350-005D-496D-BB78-D6C24F63B898}">
  <dimension ref="A1:L75"/>
  <sheetViews>
    <sheetView workbookViewId="0">
      <selection activeCell="D40" sqref="D40"/>
    </sheetView>
  </sheetViews>
  <sheetFormatPr defaultRowHeight="14.25"/>
  <cols>
    <col min="1" max="1" width="32.75" bestFit="1" customWidth="1"/>
    <col min="2" max="2" width="7.875" bestFit="1" customWidth="1"/>
    <col min="3" max="4" width="7.5" bestFit="1" customWidth="1"/>
    <col min="5" max="5" width="20.125" bestFit="1" customWidth="1"/>
    <col min="6" max="6" width="19.75" bestFit="1" customWidth="1"/>
    <col min="7" max="7" width="24.375" bestFit="1" customWidth="1"/>
    <col min="8" max="8" width="19" bestFit="1" customWidth="1"/>
    <col min="9" max="9" width="20.25" bestFit="1" customWidth="1"/>
    <col min="10" max="10" width="20.75" bestFit="1" customWidth="1"/>
    <col min="11" max="12" width="19.75" bestFit="1" customWidth="1"/>
  </cols>
  <sheetData>
    <row r="1" spans="1:12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spans="1:12">
      <c r="A2" s="1" t="s">
        <v>32</v>
      </c>
      <c r="B2">
        <f>VLOOKUP(A2, 'all median'!A:L,2,FALSE)</f>
        <v>0</v>
      </c>
      <c r="C2">
        <f>VLOOKUP(A2, 'all median'!A:L,3,FALSE)</f>
        <v>8</v>
      </c>
      <c r="D2">
        <f>VLOOKUP(A2, 'all median'!A:L,4,FALSE)</f>
        <v>0</v>
      </c>
      <c r="E2">
        <f>VLOOKUP(A2, 'all median'!A:L,5,FALSE)</f>
        <v>1.4376605906181801</v>
      </c>
      <c r="F2">
        <f>VLOOKUP(A2, 'all median'!A:L,6,FALSE)</f>
        <v>0.94935545961975398</v>
      </c>
      <c r="G2">
        <f>VLOOKUP(A2, 'all median'!A:L,7,FALSE)</f>
        <v>1.85793899919606</v>
      </c>
      <c r="H2">
        <f>VLOOKUP(A2, 'all median'!A:L,8,FALSE)</f>
        <v>1.1853454860880599</v>
      </c>
      <c r="I2">
        <f>VLOOKUP(A2, 'all median'!A:L,9,FALSE)</f>
        <v>1.60278768112986</v>
      </c>
      <c r="J2">
        <f>VLOOKUP(A2, 'all median'!A:L,10,FALSE)</f>
        <v>1.72787151596389</v>
      </c>
      <c r="K2">
        <f>VLOOKUP(A2, 'all median'!A:L,11,FALSE)</f>
        <v>1.80467399809661</v>
      </c>
      <c r="L2">
        <f>VLOOKUP(A2, 'all median'!A:L,12,FALSE)</f>
        <v>1.46926660233703</v>
      </c>
    </row>
    <row r="3" spans="1:12">
      <c r="A3" s="1" t="s">
        <v>607</v>
      </c>
      <c r="B3">
        <f>VLOOKUP(A3, 'all median'!A:L,2,FALSE)</f>
        <v>0</v>
      </c>
      <c r="C3">
        <f>VLOOKUP(A3, 'all median'!A:L,3,FALSE)</f>
        <v>8</v>
      </c>
      <c r="D3">
        <f>VLOOKUP(A3, 'all median'!A:L,4,FALSE)</f>
        <v>0</v>
      </c>
      <c r="E3">
        <f>VLOOKUP(A3, 'all median'!A:L,5,FALSE)</f>
        <v>9.0114732177189197E-2</v>
      </c>
      <c r="F3">
        <f>VLOOKUP(A3, 'all median'!A:L,6,FALSE)</f>
        <v>0.77645443441122597</v>
      </c>
      <c r="G3">
        <f>VLOOKUP(A3, 'all median'!A:L,7,FALSE)</f>
        <v>0.81695515343247804</v>
      </c>
      <c r="H3">
        <f>VLOOKUP(A3, 'all median'!A:L,8,FALSE)</f>
        <v>0.70287476852333897</v>
      </c>
      <c r="I3">
        <f>VLOOKUP(A3, 'all median'!A:L,9,FALSE)</f>
        <v>0.157175120360874</v>
      </c>
      <c r="J3">
        <f>VLOOKUP(A3, 'all median'!A:L,10,FALSE)</f>
        <v>0.26494550988134102</v>
      </c>
      <c r="K3">
        <f>VLOOKUP(A3, 'all median'!A:L,11,FALSE)</f>
        <v>0.83520431047771404</v>
      </c>
      <c r="L3">
        <f>VLOOKUP(A3, 'all median'!A:L,12,FALSE)</f>
        <v>0.34924024410798998</v>
      </c>
    </row>
    <row r="4" spans="1:12">
      <c r="A4" s="1" t="s">
        <v>608</v>
      </c>
      <c r="B4">
        <f>VLOOKUP(A4, 'all median'!A:L,2,FALSE)</f>
        <v>1</v>
      </c>
      <c r="C4">
        <f>VLOOKUP(A4, 'all median'!A:L,3,FALSE)</f>
        <v>7</v>
      </c>
      <c r="D4">
        <f>VLOOKUP(A4, 'all median'!A:L,4,FALSE)</f>
        <v>0</v>
      </c>
      <c r="E4">
        <f>VLOOKUP(A4, 'all median'!A:L,5,FALSE)</f>
        <v>1.1793893741407899</v>
      </c>
      <c r="F4">
        <f>VLOOKUP(A4, 'all median'!A:L,6,FALSE)</f>
        <v>0.99169661394863096</v>
      </c>
      <c r="G4">
        <f>VLOOKUP(A4, 'all median'!A:L,7,FALSE)</f>
        <v>1.4556942187677</v>
      </c>
      <c r="H4">
        <f>VLOOKUP(A4, 'all median'!A:L,8,FALSE)</f>
        <v>0.156451559565422</v>
      </c>
      <c r="I4">
        <f>VLOOKUP(A4, 'all median'!A:L,9,FALSE)</f>
        <v>0.998339700749587</v>
      </c>
      <c r="J4">
        <f>VLOOKUP(A4, 'all median'!A:L,10,FALSE)</f>
        <v>-0.309439847883136</v>
      </c>
      <c r="K4">
        <f>VLOOKUP(A4, 'all median'!A:L,11,FALSE)</f>
        <v>0.99439237335958897</v>
      </c>
      <c r="L4">
        <f>VLOOKUP(A4, 'all median'!A:L,12,FALSE)</f>
        <v>1.0698821909649301</v>
      </c>
    </row>
    <row r="5" spans="1:12">
      <c r="A5" t="s">
        <v>33</v>
      </c>
      <c r="B5">
        <f>VLOOKUP(A5, 'all median'!A:L,2,FALSE)</f>
        <v>1</v>
      </c>
      <c r="C5">
        <f>VLOOKUP(A5, 'all median'!A:L,3,FALSE)</f>
        <v>7</v>
      </c>
      <c r="D5">
        <f>VLOOKUP(A5, 'all median'!A:L,4,FALSE)</f>
        <v>0</v>
      </c>
      <c r="E5">
        <f>VLOOKUP(A5, 'all median'!A:L,5,FALSE)</f>
        <v>0.235196226531102</v>
      </c>
      <c r="F5">
        <f>VLOOKUP(A5, 'all median'!A:L,6,FALSE)</f>
        <v>0.54558886692655995</v>
      </c>
      <c r="G5">
        <f>VLOOKUP(A5, 'all median'!A:L,7,FALSE)</f>
        <v>0.28926487960210101</v>
      </c>
      <c r="H5">
        <f>VLOOKUP(A5, 'all median'!A:L,8,FALSE)</f>
        <v>0.14137188252233601</v>
      </c>
      <c r="I5">
        <f>VLOOKUP(A5, 'all median'!A:L,9,FALSE)</f>
        <v>0.418782649735575</v>
      </c>
      <c r="J5">
        <f>VLOOKUP(A5, 'all median'!A:L,10,FALSE)</f>
        <v>-7.6459331753505499E-2</v>
      </c>
      <c r="K5">
        <f>VLOOKUP(A5, 'all median'!A:L,11,FALSE)</f>
        <v>0.90420952089155604</v>
      </c>
      <c r="L5">
        <f>VLOOKUP(A5, 'all median'!A:L,12,FALSE)</f>
        <v>0.37098871842744602</v>
      </c>
    </row>
    <row r="6" spans="1:12">
      <c r="A6" s="1" t="s">
        <v>2</v>
      </c>
      <c r="B6">
        <f>VLOOKUP(A6, 'all median'!A:L,2,FALSE)</f>
        <v>1</v>
      </c>
      <c r="C6">
        <f>VLOOKUP(A6, 'all median'!A:L,3,FALSE)</f>
        <v>7</v>
      </c>
      <c r="D6">
        <f>VLOOKUP(A6, 'all median'!A:L,4,FALSE)</f>
        <v>0</v>
      </c>
      <c r="E6">
        <f>VLOOKUP(A6, 'all median'!A:L,5,FALSE)</f>
        <v>1.13807804142361</v>
      </c>
      <c r="F6">
        <f>VLOOKUP(A6, 'all median'!A:L,6,FALSE)</f>
        <v>0.226280132490179</v>
      </c>
      <c r="G6">
        <f>VLOOKUP(A6, 'all median'!A:L,7,FALSE)</f>
        <v>0.84464617385482399</v>
      </c>
      <c r="H6">
        <f>VLOOKUP(A6, 'all median'!A:L,8,FALSE)</f>
        <v>0.36703906508595602</v>
      </c>
      <c r="I6">
        <f>VLOOKUP(A6, 'all median'!A:L,9,FALSE)</f>
        <v>-1.2590470389614401</v>
      </c>
      <c r="J6">
        <f>VLOOKUP(A6, 'all median'!A:L,10,FALSE)</f>
        <v>0.84885400644596098</v>
      </c>
      <c r="K6">
        <f>VLOOKUP(A6, 'all median'!A:L,11,FALSE)</f>
        <v>0.68967740390076504</v>
      </c>
      <c r="L6">
        <f>VLOOKUP(A6, 'all median'!A:L,12,FALSE)</f>
        <v>3.86530294922603E-2</v>
      </c>
    </row>
    <row r="7" spans="1:12">
      <c r="A7" s="1" t="s">
        <v>4</v>
      </c>
      <c r="B7">
        <f>VLOOKUP(A7, 'all median'!A:L,2,FALSE)</f>
        <v>1</v>
      </c>
      <c r="C7">
        <f>VLOOKUP(A7, 'all median'!A:L,3,FALSE)</f>
        <v>7</v>
      </c>
      <c r="D7">
        <f>VLOOKUP(A7, 'all median'!A:L,4,FALSE)</f>
        <v>0</v>
      </c>
      <c r="E7">
        <f>VLOOKUP(A7, 'all median'!A:L,5,FALSE)</f>
        <v>0.90713006281272202</v>
      </c>
      <c r="F7">
        <f>VLOOKUP(A7, 'all median'!A:L,6,FALSE)</f>
        <v>0.107922817692732</v>
      </c>
      <c r="G7">
        <f>VLOOKUP(A7, 'all median'!A:L,7,FALSE)</f>
        <v>0.80961218936426504</v>
      </c>
      <c r="H7">
        <f>VLOOKUP(A7, 'all median'!A:L,8,FALSE)</f>
        <v>0.24271529106523199</v>
      </c>
      <c r="I7">
        <f>VLOOKUP(A7, 'all median'!A:L,9,FALSE)</f>
        <v>-0.30505198516440102</v>
      </c>
      <c r="J7">
        <f>VLOOKUP(A7, 'all median'!A:L,10,FALSE)</f>
        <v>0.212033467351256</v>
      </c>
      <c r="K7">
        <f>VLOOKUP(A7, 'all median'!A:L,11,FALSE)</f>
        <v>0.79954421054971003</v>
      </c>
      <c r="L7">
        <f>VLOOKUP(A7, 'all median'!A:L,12,FALSE)</f>
        <v>0.54329260471802798</v>
      </c>
    </row>
    <row r="8" spans="1:12">
      <c r="A8" s="1" t="s">
        <v>29</v>
      </c>
      <c r="B8">
        <f>VLOOKUP(A8, 'all median'!A:L,2,FALSE)</f>
        <v>1</v>
      </c>
      <c r="C8">
        <f>VLOOKUP(A8, 'all median'!A:L,3,FALSE)</f>
        <v>7</v>
      </c>
      <c r="D8">
        <f>VLOOKUP(A8, 'all median'!A:L,4,FALSE)</f>
        <v>0</v>
      </c>
      <c r="E8">
        <f>VLOOKUP(A8, 'all median'!A:L,5,FALSE)</f>
        <v>0.24985127338464999</v>
      </c>
      <c r="F8">
        <f>VLOOKUP(A8, 'all median'!A:L,6,FALSE)</f>
        <v>0.49447235903433401</v>
      </c>
      <c r="G8">
        <f>VLOOKUP(A8, 'all median'!A:L,7,FALSE)</f>
        <v>0.16875325928280299</v>
      </c>
      <c r="H8">
        <f>VLOOKUP(A8, 'all median'!A:L,8,FALSE)</f>
        <v>0.41190509531059</v>
      </c>
      <c r="I8">
        <f>VLOOKUP(A8, 'all median'!A:L,9,FALSE)</f>
        <v>9.4543610713978099E-2</v>
      </c>
      <c r="J8">
        <f>VLOOKUP(A8, 'all median'!A:L,10,FALSE)</f>
        <v>-0.120026513861153</v>
      </c>
      <c r="K8">
        <f>VLOOKUP(A8, 'all median'!A:L,11,FALSE)</f>
        <v>1.1960498859016</v>
      </c>
      <c r="L8">
        <f>VLOOKUP(A8, 'all median'!A:L,12,FALSE)</f>
        <v>0.35437379917225598</v>
      </c>
    </row>
    <row r="9" spans="1:12">
      <c r="A9" t="s">
        <v>36</v>
      </c>
      <c r="B9">
        <f>VLOOKUP(A9, 'all median'!A:L,2,FALSE)</f>
        <v>2</v>
      </c>
      <c r="C9">
        <f>VLOOKUP(A9, 'all median'!A:L,3,FALSE)</f>
        <v>6</v>
      </c>
      <c r="D9">
        <f>VLOOKUP(A9, 'all median'!A:L,4,FALSE)</f>
        <v>0</v>
      </c>
      <c r="E9">
        <f>VLOOKUP(A9, 'all median'!A:L,5,FALSE)</f>
        <v>0.47314600014483699</v>
      </c>
      <c r="F9">
        <f>VLOOKUP(A9, 'all median'!A:L,6,FALSE)</f>
        <v>0.40206533952103801</v>
      </c>
      <c r="G9">
        <f>VLOOKUP(A9, 'all median'!A:L,7,FALSE)</f>
        <v>0.54465562469946904</v>
      </c>
      <c r="H9">
        <f>VLOOKUP(A9, 'all median'!A:L,8,FALSE)</f>
        <v>0.58687523181824197</v>
      </c>
      <c r="I9">
        <f>VLOOKUP(A9, 'all median'!A:L,9,FALSE)</f>
        <v>-0.49722770028664098</v>
      </c>
      <c r="J9">
        <f>VLOOKUP(A9, 'all median'!A:L,10,FALSE)</f>
        <v>0.25004479560128501</v>
      </c>
      <c r="K9">
        <f>VLOOKUP(A9, 'all median'!A:L,11,FALSE)</f>
        <v>6.9513627086623994E-2</v>
      </c>
      <c r="L9">
        <f>VLOOKUP(A9, 'all median'!A:L,12,FALSE)</f>
        <v>-2.1594563519016102E-2</v>
      </c>
    </row>
    <row r="10" spans="1:12">
      <c r="A10" t="s">
        <v>48</v>
      </c>
      <c r="B10">
        <f>VLOOKUP(A10, 'all median'!A:L,2,FALSE)</f>
        <v>2</v>
      </c>
      <c r="C10">
        <f>VLOOKUP(A10, 'all median'!A:L,3,FALSE)</f>
        <v>6</v>
      </c>
      <c r="D10">
        <f>VLOOKUP(A10, 'all median'!A:L,4,FALSE)</f>
        <v>0</v>
      </c>
      <c r="E10">
        <f>VLOOKUP(A10, 'all median'!A:L,5,FALSE)</f>
        <v>0.121776816912352</v>
      </c>
      <c r="F10">
        <f>VLOOKUP(A10, 'all median'!A:L,6,FALSE)</f>
        <v>0.12575888879227801</v>
      </c>
      <c r="G10">
        <f>VLOOKUP(A10, 'all median'!A:L,7,FALSE)</f>
        <v>0.21910767926168201</v>
      </c>
      <c r="H10">
        <f>VLOOKUP(A10, 'all median'!A:L,8,FALSE)</f>
        <v>0.55280609517234502</v>
      </c>
      <c r="I10">
        <f>VLOOKUP(A10, 'all median'!A:L,9,FALSE)</f>
        <v>-0.10678967924162901</v>
      </c>
      <c r="J10">
        <f>VLOOKUP(A10, 'all median'!A:L,10,FALSE)</f>
        <v>0.29146482491868703</v>
      </c>
      <c r="K10">
        <f>VLOOKUP(A10, 'all median'!A:L,11,FALSE)</f>
        <v>-0.206869581488383</v>
      </c>
      <c r="L10">
        <f>VLOOKUP(A10, 'all median'!A:L,12,FALSE)</f>
        <v>0.19342860922829699</v>
      </c>
    </row>
    <row r="11" spans="1:12">
      <c r="A11" s="1" t="s">
        <v>604</v>
      </c>
      <c r="B11">
        <f>VLOOKUP(A11, 'all median'!A:L,2,FALSE)</f>
        <v>2</v>
      </c>
      <c r="C11">
        <f>VLOOKUP(A11, 'all median'!A:L,3,FALSE)</f>
        <v>6</v>
      </c>
      <c r="D11">
        <f>VLOOKUP(A11, 'all median'!A:L,4,FALSE)</f>
        <v>0</v>
      </c>
      <c r="E11">
        <f>VLOOKUP(A11, 'all median'!A:L,5,FALSE)</f>
        <v>1.0438973118369299</v>
      </c>
      <c r="F11">
        <f>VLOOKUP(A11, 'all median'!A:L,6,FALSE)</f>
        <v>2.3484871024449201E-2</v>
      </c>
      <c r="G11">
        <f>VLOOKUP(A11, 'all median'!A:L,7,FALSE)</f>
        <v>-0.19038220362268801</v>
      </c>
      <c r="H11">
        <f>VLOOKUP(A11, 'all median'!A:L,8,FALSE)</f>
        <v>4.83722750533547E-4</v>
      </c>
      <c r="I11">
        <f>VLOOKUP(A11, 'all median'!A:L,9,FALSE)</f>
        <v>0.28666079763271801</v>
      </c>
      <c r="J11">
        <f>VLOOKUP(A11, 'all median'!A:L,10,FALSE)</f>
        <v>0.35378543627791198</v>
      </c>
      <c r="K11">
        <f>VLOOKUP(A11, 'all median'!A:L,11,FALSE)</f>
        <v>-7.2804515178668303E-2</v>
      </c>
      <c r="L11">
        <f>VLOOKUP(A11, 'all median'!A:L,12,FALSE)</f>
        <v>0.45908951886916399</v>
      </c>
    </row>
    <row r="12" spans="1:12">
      <c r="A12" s="1" t="s">
        <v>5</v>
      </c>
      <c r="B12">
        <f>VLOOKUP(A12, 'all median'!A:L,2,FALSE)</f>
        <v>2</v>
      </c>
      <c r="C12">
        <f>VLOOKUP(A12, 'all median'!A:L,3,FALSE)</f>
        <v>6</v>
      </c>
      <c r="D12">
        <f>VLOOKUP(A12, 'all median'!A:L,4,FALSE)</f>
        <v>0</v>
      </c>
      <c r="E12">
        <f>VLOOKUP(A12, 'all median'!A:L,5,FALSE)</f>
        <v>0.49960165838413201</v>
      </c>
      <c r="F12">
        <f>VLOOKUP(A12, 'all median'!A:L,6,FALSE)</f>
        <v>3.8447286270440903E-2</v>
      </c>
      <c r="G12">
        <f>VLOOKUP(A12, 'all median'!A:L,7,FALSE)</f>
        <v>-0.22521199715363699</v>
      </c>
      <c r="H12">
        <f>VLOOKUP(A12, 'all median'!A:L,8,FALSE)</f>
        <v>0.40968751744716803</v>
      </c>
      <c r="I12">
        <f>VLOOKUP(A12, 'all median'!A:L,9,FALSE)</f>
        <v>-0.155050718843215</v>
      </c>
      <c r="J12">
        <f>VLOOKUP(A12, 'all median'!A:L,10,FALSE)</f>
        <v>0.36501434468684701</v>
      </c>
      <c r="K12">
        <f>VLOOKUP(A12, 'all median'!A:L,11,FALSE)</f>
        <v>0.29531893508700302</v>
      </c>
      <c r="L12">
        <f>VLOOKUP(A12, 'all median'!A:L,12,FALSE)</f>
        <v>0.34119030448385801</v>
      </c>
    </row>
    <row r="13" spans="1:12">
      <c r="A13" s="1" t="s">
        <v>18</v>
      </c>
      <c r="B13">
        <f>VLOOKUP(A13, 'all median'!A:L,2,FALSE)</f>
        <v>2</v>
      </c>
      <c r="C13">
        <f>VLOOKUP(A13, 'all median'!A:L,3,FALSE)</f>
        <v>6</v>
      </c>
      <c r="D13">
        <f>VLOOKUP(A13, 'all median'!A:L,4,FALSE)</f>
        <v>0</v>
      </c>
      <c r="E13">
        <f>VLOOKUP(A13, 'all median'!A:L,5,FALSE)</f>
        <v>0.44876961172402202</v>
      </c>
      <c r="F13">
        <f>VLOOKUP(A13, 'all median'!A:L,6,FALSE)</f>
        <v>-9.1268462243495094E-2</v>
      </c>
      <c r="G13">
        <f>VLOOKUP(A13, 'all median'!A:L,7,FALSE)</f>
        <v>9.9409884054289493E-2</v>
      </c>
      <c r="H13">
        <f>VLOOKUP(A13, 'all median'!A:L,8,FALSE)</f>
        <v>0.316215049096502</v>
      </c>
      <c r="I13">
        <f>VLOOKUP(A13, 'all median'!A:L,9,FALSE)</f>
        <v>-0.26467557507025502</v>
      </c>
      <c r="J13">
        <f>VLOOKUP(A13, 'all median'!A:L,10,FALSE)</f>
        <v>0.340774416972429</v>
      </c>
      <c r="K13">
        <f>VLOOKUP(A13, 'all median'!A:L,11,FALSE)</f>
        <v>6.5282075588845101E-3</v>
      </c>
      <c r="L13">
        <f>VLOOKUP(A13, 'all median'!A:L,12,FALSE)</f>
        <v>0.25191169116600498</v>
      </c>
    </row>
    <row r="14" spans="1:12">
      <c r="A14" t="s">
        <v>44</v>
      </c>
      <c r="B14">
        <f>VLOOKUP(A14, 'all median'!A:L,2,FALSE)</f>
        <v>2</v>
      </c>
      <c r="C14">
        <f>VLOOKUP(A14, 'all median'!A:L,3,FALSE)</f>
        <v>6</v>
      </c>
      <c r="D14">
        <f>VLOOKUP(A14, 'all median'!A:L,4,FALSE)</f>
        <v>0</v>
      </c>
      <c r="E14">
        <f>VLOOKUP(A14, 'all median'!A:L,5,FALSE)</f>
        <v>0.35801639120078599</v>
      </c>
      <c r="F14">
        <f>VLOOKUP(A14, 'all median'!A:L,6,FALSE)</f>
        <v>-4.1912340079572202E-2</v>
      </c>
      <c r="G14">
        <f>VLOOKUP(A14, 'all median'!A:L,7,FALSE)</f>
        <v>3.2397427503553199E-2</v>
      </c>
      <c r="H14">
        <f>VLOOKUP(A14, 'all median'!A:L,8,FALSE)</f>
        <v>0.60228551357589299</v>
      </c>
      <c r="I14">
        <f>VLOOKUP(A14, 'all median'!A:L,9,FALSE)</f>
        <v>-0.133977955584791</v>
      </c>
      <c r="J14">
        <f>VLOOKUP(A14, 'all median'!A:L,10,FALSE)</f>
        <v>6.7002411681885199E-2</v>
      </c>
      <c r="K14">
        <f>VLOOKUP(A14, 'all median'!A:L,11,FALSE)</f>
        <v>0.31448204412182001</v>
      </c>
      <c r="L14">
        <f>VLOOKUP(A14, 'all median'!A:L,12,FALSE)</f>
        <v>0.27939727199481001</v>
      </c>
    </row>
    <row r="15" spans="1:12">
      <c r="A15" t="s">
        <v>72</v>
      </c>
      <c r="B15">
        <f>VLOOKUP(A15, 'all median'!A:L,2,FALSE)</f>
        <v>2</v>
      </c>
      <c r="C15">
        <f>VLOOKUP(A15, 'all median'!A:L,3,FALSE)</f>
        <v>6</v>
      </c>
      <c r="D15">
        <f>VLOOKUP(A15, 'all median'!A:L,4,FALSE)</f>
        <v>0</v>
      </c>
      <c r="E15">
        <f>VLOOKUP(A15, 'all median'!A:L,5,FALSE)</f>
        <v>0.28797286668750599</v>
      </c>
      <c r="F15">
        <f>VLOOKUP(A15, 'all median'!A:L,6,FALSE)</f>
        <v>0.10089879000063399</v>
      </c>
      <c r="G15">
        <f>VLOOKUP(A15, 'all median'!A:L,7,FALSE)</f>
        <v>0.13992112119289701</v>
      </c>
      <c r="H15">
        <f>VLOOKUP(A15, 'all median'!A:L,8,FALSE)</f>
        <v>-7.89151711940239E-2</v>
      </c>
      <c r="I15">
        <f>VLOOKUP(A15, 'all median'!A:L,9,FALSE)</f>
        <v>-0.44812199199394198</v>
      </c>
      <c r="J15">
        <f>VLOOKUP(A15, 'all median'!A:L,10,FALSE)</f>
        <v>0.23214340299144801</v>
      </c>
      <c r="K15">
        <f>VLOOKUP(A15, 'all median'!A:L,11,FALSE)</f>
        <v>3.1525360193003102E-2</v>
      </c>
      <c r="L15">
        <f>VLOOKUP(A15, 'all median'!A:L,12,FALSE)</f>
        <v>0.336569673302624</v>
      </c>
    </row>
    <row r="16" spans="1:12">
      <c r="A16" t="s">
        <v>45</v>
      </c>
      <c r="B16">
        <f>VLOOKUP(A16, 'all median'!A:L,2,FALSE)</f>
        <v>3</v>
      </c>
      <c r="C16">
        <f>VLOOKUP(A16, 'all median'!A:L,3,FALSE)</f>
        <v>5</v>
      </c>
      <c r="D16">
        <f>VLOOKUP(A16, 'all median'!A:L,4,FALSE)</f>
        <v>0</v>
      </c>
      <c r="E16">
        <f>VLOOKUP(A16, 'all median'!A:L,5,FALSE)</f>
        <v>-1.0085694774736999E-2</v>
      </c>
      <c r="F16">
        <f>VLOOKUP(A16, 'all median'!A:L,6,FALSE)</f>
        <v>0.27585006609979601</v>
      </c>
      <c r="G16">
        <f>VLOOKUP(A16, 'all median'!A:L,7,FALSE)</f>
        <v>0.75051809391950997</v>
      </c>
      <c r="H16">
        <f>VLOOKUP(A16, 'all median'!A:L,8,FALSE)</f>
        <v>0.53703897921127597</v>
      </c>
      <c r="I16">
        <f>VLOOKUP(A16, 'all median'!A:L,9,FALSE)</f>
        <v>-0.94148407162342396</v>
      </c>
      <c r="J16">
        <f>VLOOKUP(A16, 'all median'!A:L,10,FALSE)</f>
        <v>0.19994024908407501</v>
      </c>
      <c r="K16">
        <f>VLOOKUP(A16, 'all median'!A:L,11,FALSE)</f>
        <v>-2.0873694353475299E-2</v>
      </c>
      <c r="L16">
        <f>VLOOKUP(A16, 'all median'!A:L,12,FALSE)</f>
        <v>0.193968737127547</v>
      </c>
    </row>
    <row r="17" spans="1:12">
      <c r="A17" s="1" t="s">
        <v>21</v>
      </c>
      <c r="B17">
        <f>VLOOKUP(A17, 'all median'!A:L,2,FALSE)</f>
        <v>3</v>
      </c>
      <c r="C17">
        <f>VLOOKUP(A17, 'all median'!A:L,3,FALSE)</f>
        <v>5</v>
      </c>
      <c r="D17">
        <f>VLOOKUP(A17, 'all median'!A:L,4,FALSE)</f>
        <v>0</v>
      </c>
      <c r="E17">
        <f>VLOOKUP(A17, 'all median'!A:L,5,FALSE)</f>
        <v>0.46310054847327298</v>
      </c>
      <c r="F17">
        <f>VLOOKUP(A17, 'all median'!A:L,6,FALSE)</f>
        <v>9.6953723397635305E-2</v>
      </c>
      <c r="G17">
        <f>VLOOKUP(A17, 'all median'!A:L,7,FALSE)</f>
        <v>-6.6190341358190297E-2</v>
      </c>
      <c r="H17">
        <f>VLOOKUP(A17, 'all median'!A:L,8,FALSE)</f>
        <v>0.389950648358246</v>
      </c>
      <c r="I17">
        <f>VLOOKUP(A17, 'all median'!A:L,9,FALSE)</f>
        <v>-0.46426746325693302</v>
      </c>
      <c r="J17">
        <f>VLOOKUP(A17, 'all median'!A:L,10,FALSE)</f>
        <v>0.33659807788570401</v>
      </c>
      <c r="K17">
        <f>VLOOKUP(A17, 'all median'!A:L,11,FALSE)</f>
        <v>-0.18874162616965601</v>
      </c>
      <c r="L17">
        <f>VLOOKUP(A17, 'all median'!A:L,12,FALSE)</f>
        <v>0.26983450688463301</v>
      </c>
    </row>
    <row r="18" spans="1:12">
      <c r="A18" t="s">
        <v>67</v>
      </c>
      <c r="B18">
        <f>VLOOKUP(A18, 'all median'!A:L,2,FALSE)</f>
        <v>3</v>
      </c>
      <c r="C18">
        <f>VLOOKUP(A18, 'all median'!A:L,3,FALSE)</f>
        <v>5</v>
      </c>
      <c r="D18">
        <f>VLOOKUP(A18, 'all median'!A:L,4,FALSE)</f>
        <v>0</v>
      </c>
      <c r="E18">
        <f>VLOOKUP(A18, 'all median'!A:L,5,FALSE)</f>
        <v>-0.64950716247366702</v>
      </c>
      <c r="F18">
        <f>VLOOKUP(A18, 'all median'!A:L,6,FALSE)</f>
        <v>6.8142286048758502E-3</v>
      </c>
      <c r="G18">
        <f>VLOOKUP(A18, 'all median'!A:L,7,FALSE)</f>
        <v>-0.29496031148388802</v>
      </c>
      <c r="H18">
        <f>VLOOKUP(A18, 'all median'!A:L,8,FALSE)</f>
        <v>1.12415072081565</v>
      </c>
      <c r="I18">
        <f>VLOOKUP(A18, 'all median'!A:L,9,FALSE)</f>
        <v>-0.223695526635904</v>
      </c>
      <c r="J18">
        <f>VLOOKUP(A18, 'all median'!A:L,10,FALSE)</f>
        <v>0.43990359551999902</v>
      </c>
      <c r="K18">
        <f>VLOOKUP(A18, 'all median'!A:L,11,FALSE)</f>
        <v>0.199871213040828</v>
      </c>
      <c r="L18">
        <f>VLOOKUP(A18, 'all median'!A:L,12,FALSE)</f>
        <v>0.50266634407867705</v>
      </c>
    </row>
    <row r="19" spans="1:12">
      <c r="A19" t="s">
        <v>70</v>
      </c>
      <c r="B19">
        <f>VLOOKUP(A19, 'all median'!A:L,2,FALSE)</f>
        <v>4</v>
      </c>
      <c r="C19">
        <f>VLOOKUP(A19, 'all median'!A:L,3,FALSE)</f>
        <v>4</v>
      </c>
      <c r="D19">
        <f>VLOOKUP(A19, 'all median'!A:L,4,FALSE)</f>
        <v>0</v>
      </c>
      <c r="E19">
        <f>VLOOKUP(A19, 'all median'!A:L,5,FALSE)</f>
        <v>-0.49823222841086101</v>
      </c>
      <c r="F19">
        <f>VLOOKUP(A19, 'all median'!A:L,6,FALSE)</f>
        <v>0.25918847527279298</v>
      </c>
      <c r="G19">
        <f>VLOOKUP(A19, 'all median'!A:L,7,FALSE)</f>
        <v>0.46808592769771101</v>
      </c>
      <c r="H19">
        <f>VLOOKUP(A19, 'all median'!A:L,8,FALSE)</f>
        <v>9.3625880591720598E-2</v>
      </c>
      <c r="I19">
        <f>VLOOKUP(A19, 'all median'!A:L,9,FALSE)</f>
        <v>-1.3572220774907899</v>
      </c>
      <c r="J19">
        <f>VLOOKUP(A19, 'all median'!A:L,10,FALSE)</f>
        <v>3.0986782463265999E-2</v>
      </c>
      <c r="K19">
        <f>VLOOKUP(A19, 'all median'!A:L,11,FALSE)</f>
        <v>-0.70342929549357003</v>
      </c>
      <c r="L19">
        <f>VLOOKUP(A19, 'all median'!A:L,12,FALSE)</f>
        <v>-0.35981002043438298</v>
      </c>
    </row>
    <row r="20" spans="1:12">
      <c r="A20" t="s">
        <v>58</v>
      </c>
      <c r="B20">
        <f>VLOOKUP(A20, 'all median'!A:L,2,FALSE)</f>
        <v>4</v>
      </c>
      <c r="C20">
        <f>VLOOKUP(A20, 'all median'!A:L,3,FALSE)</f>
        <v>4</v>
      </c>
      <c r="D20">
        <f>VLOOKUP(A20, 'all median'!A:L,4,FALSE)</f>
        <v>0</v>
      </c>
      <c r="E20">
        <f>VLOOKUP(A20, 'all median'!A:L,5,FALSE)</f>
        <v>0.58519928266395804</v>
      </c>
      <c r="F20">
        <f>VLOOKUP(A20, 'all median'!A:L,6,FALSE)</f>
        <v>-0.16681069769682499</v>
      </c>
      <c r="G20">
        <f>VLOOKUP(A20, 'all median'!A:L,7,FALSE)</f>
        <v>5.8067264309613897E-2</v>
      </c>
      <c r="H20">
        <f>VLOOKUP(A20, 'all median'!A:L,8,FALSE)</f>
        <v>0.52698831281782499</v>
      </c>
      <c r="I20">
        <f>VLOOKUP(A20, 'all median'!A:L,9,FALSE)</f>
        <v>-0.15449794110724299</v>
      </c>
      <c r="J20">
        <f>VLOOKUP(A20, 'all median'!A:L,10,FALSE)</f>
        <v>-2.32794470185796E-3</v>
      </c>
      <c r="K20">
        <f>VLOOKUP(A20, 'all median'!A:L,11,FALSE)</f>
        <v>-0.167630905864846</v>
      </c>
      <c r="L20">
        <f>VLOOKUP(A20, 'all median'!A:L,12,FALSE)</f>
        <v>0.37367161492246398</v>
      </c>
    </row>
    <row r="21" spans="1:12">
      <c r="A21" s="1" t="s">
        <v>30</v>
      </c>
      <c r="B21">
        <f>VLOOKUP(A21, 'all median'!A:L,2,FALSE)</f>
        <v>4</v>
      </c>
      <c r="C21">
        <f>VLOOKUP(A21, 'all median'!A:L,3,FALSE)</f>
        <v>4</v>
      </c>
      <c r="D21">
        <f>VLOOKUP(A21, 'all median'!A:L,4,FALSE)</f>
        <v>0</v>
      </c>
      <c r="E21">
        <f>VLOOKUP(A21, 'all median'!A:L,5,FALSE)</f>
        <v>-0.81507189512364697</v>
      </c>
      <c r="F21">
        <f>VLOOKUP(A21, 'all median'!A:L,6,FALSE)</f>
        <v>3.1558999339566497E-2</v>
      </c>
      <c r="G21">
        <f>VLOOKUP(A21, 'all median'!A:L,7,FALSE)</f>
        <v>6.3016132861543006E-2</v>
      </c>
      <c r="H21">
        <f>VLOOKUP(A21, 'all median'!A:L,8,FALSE)</f>
        <v>0.19063097403759499</v>
      </c>
      <c r="I21">
        <f>VLOOKUP(A21, 'all median'!A:L,9,FALSE)</f>
        <v>-0.58933101552809197</v>
      </c>
      <c r="J21">
        <f>VLOOKUP(A21, 'all median'!A:L,10,FALSE)</f>
        <v>0.16336569193019199</v>
      </c>
      <c r="K21">
        <f>VLOOKUP(A21, 'all median'!A:L,11,FALSE)</f>
        <v>-0.81561547540302504</v>
      </c>
      <c r="L21">
        <f>VLOOKUP(A21, 'all median'!A:L,12,FALSE)</f>
        <v>-0.50677053325365595</v>
      </c>
    </row>
    <row r="22" spans="1:12">
      <c r="A22" s="1" t="s">
        <v>17</v>
      </c>
      <c r="B22">
        <f>VLOOKUP(A22, 'all median'!A:L,2,FALSE)</f>
        <v>4</v>
      </c>
      <c r="C22">
        <f>VLOOKUP(A22, 'all median'!A:L,3,FALSE)</f>
        <v>4</v>
      </c>
      <c r="D22">
        <f>VLOOKUP(A22, 'all median'!A:L,4,FALSE)</f>
        <v>0</v>
      </c>
      <c r="E22">
        <f>VLOOKUP(A22, 'all median'!A:L,5,FALSE)</f>
        <v>-0.65672161126057504</v>
      </c>
      <c r="F22">
        <f>VLOOKUP(A22, 'all median'!A:L,6,FALSE)</f>
        <v>-0.59911838079047897</v>
      </c>
      <c r="G22">
        <f>VLOOKUP(A22, 'all median'!A:L,7,FALSE)</f>
        <v>9.7689945677610496E-2</v>
      </c>
      <c r="H22">
        <f>VLOOKUP(A22, 'all median'!A:L,8,FALSE)</f>
        <v>0.97275511950311799</v>
      </c>
      <c r="I22">
        <f>VLOOKUP(A22, 'all median'!A:L,9,FALSE)</f>
        <v>0.226432617148248</v>
      </c>
      <c r="J22">
        <f>VLOOKUP(A22, 'all median'!A:L,10,FALSE)</f>
        <v>3.8869736495079701E-3</v>
      </c>
      <c r="K22">
        <f>VLOOKUP(A22, 'all median'!A:L,11,FALSE)</f>
        <v>-0.88739410627016502</v>
      </c>
      <c r="L22">
        <f>VLOOKUP(A22, 'all median'!A:L,12,FALSE)</f>
        <v>-0.56464786763899899</v>
      </c>
    </row>
    <row r="23" spans="1:12">
      <c r="A23" t="s">
        <v>59</v>
      </c>
      <c r="B23">
        <f>VLOOKUP(A23, 'all median'!A:L,2,FALSE)</f>
        <v>4</v>
      </c>
      <c r="C23">
        <f>VLOOKUP(A23, 'all median'!A:L,3,FALSE)</f>
        <v>4</v>
      </c>
      <c r="D23">
        <f>VLOOKUP(A23, 'all median'!A:L,4,FALSE)</f>
        <v>0</v>
      </c>
      <c r="E23">
        <f>VLOOKUP(A23, 'all median'!A:L,5,FALSE)</f>
        <v>-0.60717645175609802</v>
      </c>
      <c r="F23">
        <f>VLOOKUP(A23, 'all median'!A:L,6,FALSE)</f>
        <v>0.29460644260156399</v>
      </c>
      <c r="G23">
        <f>VLOOKUP(A23, 'all median'!A:L,7,FALSE)</f>
        <v>-0.19096971913825</v>
      </c>
      <c r="H23">
        <f>VLOOKUP(A23, 'all median'!A:L,8,FALSE)</f>
        <v>1.14435104535905</v>
      </c>
      <c r="I23">
        <f>VLOOKUP(A23, 'all median'!A:L,9,FALSE)</f>
        <v>0.44227469400429897</v>
      </c>
      <c r="J23">
        <f>VLOOKUP(A23, 'all median'!A:L,10,FALSE)</f>
        <v>5.7213381258482597E-2</v>
      </c>
      <c r="K23">
        <f>VLOOKUP(A23, 'all median'!A:L,11,FALSE)</f>
        <v>-0.69570253936003701</v>
      </c>
      <c r="L23">
        <f>VLOOKUP(A23, 'all median'!A:L,12,FALSE)</f>
        <v>-0.68221663422707401</v>
      </c>
    </row>
    <row r="24" spans="1:12">
      <c r="A24" t="s">
        <v>50</v>
      </c>
      <c r="B24">
        <f>VLOOKUP(A24, 'all median'!A:L,2,FALSE)</f>
        <v>4</v>
      </c>
      <c r="C24">
        <f>VLOOKUP(A24, 'all median'!A:L,3,FALSE)</f>
        <v>4</v>
      </c>
      <c r="D24">
        <f>VLOOKUP(A24, 'all median'!A:L,4,FALSE)</f>
        <v>0</v>
      </c>
      <c r="E24">
        <f>VLOOKUP(A24, 'all median'!A:L,5,FALSE)</f>
        <v>-0.66447836633709001</v>
      </c>
      <c r="F24">
        <f>VLOOKUP(A24, 'all median'!A:L,6,FALSE)</f>
        <v>0.27407254957371202</v>
      </c>
      <c r="G24">
        <f>VLOOKUP(A24, 'all median'!A:L,7,FALSE)</f>
        <v>9.8397148430465597E-2</v>
      </c>
      <c r="H24">
        <f>VLOOKUP(A24, 'all median'!A:L,8,FALSE)</f>
        <v>0.68105342465866403</v>
      </c>
      <c r="I24">
        <f>VLOOKUP(A24, 'all median'!A:L,9,FALSE)</f>
        <v>-0.68527270108370097</v>
      </c>
      <c r="J24">
        <f>VLOOKUP(A24, 'all median'!A:L,10,FALSE)</f>
        <v>4.8264370365881798E-2</v>
      </c>
      <c r="K24">
        <f>VLOOKUP(A24, 'all median'!A:L,11,FALSE)</f>
        <v>-0.68754210950042305</v>
      </c>
      <c r="L24">
        <f>VLOOKUP(A24, 'all median'!A:L,12,FALSE)</f>
        <v>-0.36222902288148801</v>
      </c>
    </row>
    <row r="25" spans="1:12">
      <c r="A25" t="s">
        <v>71</v>
      </c>
      <c r="B25">
        <f>VLOOKUP(A25, 'all median'!A:L,2,FALSE)</f>
        <v>4</v>
      </c>
      <c r="C25">
        <f>VLOOKUP(A25, 'all median'!A:L,3,FALSE)</f>
        <v>4</v>
      </c>
      <c r="D25">
        <f>VLOOKUP(A25, 'all median'!A:L,4,FALSE)</f>
        <v>0</v>
      </c>
      <c r="E25">
        <f>VLOOKUP(A25, 'all median'!A:L,5,FALSE)</f>
        <v>0.651862679129252</v>
      </c>
      <c r="F25">
        <f>VLOOKUP(A25, 'all median'!A:L,6,FALSE)</f>
        <v>-0.20646805927040299</v>
      </c>
      <c r="G25">
        <f>VLOOKUP(A25, 'all median'!A:L,7,FALSE)</f>
        <v>-2.6268222317629001E-3</v>
      </c>
      <c r="H25">
        <f>VLOOKUP(A25, 'all median'!A:L,8,FALSE)</f>
        <v>-2.4637187031434998E-2</v>
      </c>
      <c r="I25">
        <f>VLOOKUP(A25, 'all median'!A:L,9,FALSE)</f>
        <v>-0.36290577559290099</v>
      </c>
      <c r="J25">
        <f>VLOOKUP(A25, 'all median'!A:L,10,FALSE)</f>
        <v>0.30466179346420902</v>
      </c>
      <c r="K25">
        <f>VLOOKUP(A25, 'all median'!A:L,11,FALSE)</f>
        <v>8.8981018029271206E-2</v>
      </c>
      <c r="L25">
        <f>VLOOKUP(A25, 'all median'!A:L,12,FALSE)</f>
        <v>3.8567300249855302E-2</v>
      </c>
    </row>
    <row r="26" spans="1:12">
      <c r="A26" t="s">
        <v>38</v>
      </c>
      <c r="B26">
        <f>VLOOKUP(A26, 'all median'!A:L,2,FALSE)</f>
        <v>4</v>
      </c>
      <c r="C26">
        <f>VLOOKUP(A26, 'all median'!A:L,3,FALSE)</f>
        <v>4</v>
      </c>
      <c r="D26">
        <f>VLOOKUP(A26, 'all median'!A:L,4,FALSE)</f>
        <v>0</v>
      </c>
      <c r="E26">
        <f>VLOOKUP(A26, 'all median'!A:L,5,FALSE)</f>
        <v>0.78897514083461096</v>
      </c>
      <c r="F26">
        <f>VLOOKUP(A26, 'all median'!A:L,6,FALSE)</f>
        <v>-0.20195019365537401</v>
      </c>
      <c r="G26">
        <f>VLOOKUP(A26, 'all median'!A:L,7,FALSE)</f>
        <v>-0.14384203926248701</v>
      </c>
      <c r="H26">
        <f>VLOOKUP(A26, 'all median'!A:L,8,FALSE)</f>
        <v>0.38076494012630102</v>
      </c>
      <c r="I26">
        <f>VLOOKUP(A26, 'all median'!A:L,9,FALSE)</f>
        <v>-0.194146318386271</v>
      </c>
      <c r="J26">
        <f>VLOOKUP(A26, 'all median'!A:L,10,FALSE)</f>
        <v>0.37293061273416001</v>
      </c>
      <c r="K26">
        <f>VLOOKUP(A26, 'all median'!A:L,11,FALSE)</f>
        <v>-0.20019001706442299</v>
      </c>
      <c r="L26">
        <f>VLOOKUP(A26, 'all median'!A:L,12,FALSE)</f>
        <v>0.219614902856273</v>
      </c>
    </row>
    <row r="27" spans="1:12">
      <c r="A27" t="s">
        <v>47</v>
      </c>
      <c r="B27">
        <f>VLOOKUP(A27, 'all median'!A:L,2,FALSE)</f>
        <v>5</v>
      </c>
      <c r="C27">
        <f>VLOOKUP(A27, 'all median'!A:L,3,FALSE)</f>
        <v>3</v>
      </c>
      <c r="D27">
        <f>VLOOKUP(A27, 'all median'!A:L,4,FALSE)</f>
        <v>0</v>
      </c>
      <c r="E27">
        <f>VLOOKUP(A27, 'all median'!A:L,5,FALSE)</f>
        <v>-0.47471043546275998</v>
      </c>
      <c r="F27">
        <f>VLOOKUP(A27, 'all median'!A:L,6,FALSE)</f>
        <v>-0.60304041340674797</v>
      </c>
      <c r="G27">
        <f>VLOOKUP(A27, 'all median'!A:L,7,FALSE)</f>
        <v>0.15855730217375899</v>
      </c>
      <c r="H27">
        <f>VLOOKUP(A27, 'all median'!A:L,8,FALSE)</f>
        <v>0.16887189953722501</v>
      </c>
      <c r="I27">
        <f>VLOOKUP(A27, 'all median'!A:L,9,FALSE)</f>
        <v>-0.55576206951754703</v>
      </c>
      <c r="J27">
        <f>VLOOKUP(A27, 'all median'!A:L,10,FALSE)</f>
        <v>3.2743625144559203E-2</v>
      </c>
      <c r="K27">
        <f>VLOOKUP(A27, 'all median'!A:L,11,FALSE)</f>
        <v>-0.37472633643772502</v>
      </c>
      <c r="L27">
        <f>VLOOKUP(A27, 'all median'!A:L,12,FALSE)</f>
        <v>-0.545233767220906</v>
      </c>
    </row>
    <row r="28" spans="1:12">
      <c r="A28" t="s">
        <v>53</v>
      </c>
      <c r="B28">
        <f>VLOOKUP(A28, 'all median'!A:L,2,FALSE)</f>
        <v>5</v>
      </c>
      <c r="C28">
        <f>VLOOKUP(A28, 'all median'!A:L,3,FALSE)</f>
        <v>3</v>
      </c>
      <c r="D28">
        <f>VLOOKUP(A28, 'all median'!A:L,4,FALSE)</f>
        <v>0</v>
      </c>
      <c r="E28">
        <f>VLOOKUP(A28, 'all median'!A:L,5,FALSE)</f>
        <v>-0.40702278866587399</v>
      </c>
      <c r="F28">
        <f>VLOOKUP(A28, 'all median'!A:L,6,FALSE)</f>
        <v>-0.37185963477746897</v>
      </c>
      <c r="G28">
        <f>VLOOKUP(A28, 'all median'!A:L,7,FALSE)</f>
        <v>7.7388912223904996E-2</v>
      </c>
      <c r="H28">
        <f>VLOOKUP(A28, 'all median'!A:L,8,FALSE)</f>
        <v>0.16548300910400801</v>
      </c>
      <c r="I28">
        <f>VLOOKUP(A28, 'all median'!A:L,9,FALSE)</f>
        <v>-0.37212137906187098</v>
      </c>
      <c r="J28">
        <f>VLOOKUP(A28, 'all median'!A:L,10,FALSE)</f>
        <v>9.7694541578139199E-2</v>
      </c>
      <c r="K28">
        <f>VLOOKUP(A28, 'all median'!A:L,11,FALSE)</f>
        <v>-0.60446386226663096</v>
      </c>
      <c r="L28">
        <f>VLOOKUP(A28, 'all median'!A:L,12,FALSE)</f>
        <v>-0.44055770619794299</v>
      </c>
    </row>
    <row r="29" spans="1:12">
      <c r="A29" s="1" t="s">
        <v>25</v>
      </c>
      <c r="B29">
        <f>VLOOKUP(A29, 'all median'!A:L,2,FALSE)</f>
        <v>5</v>
      </c>
      <c r="C29">
        <f>VLOOKUP(A29, 'all median'!A:L,3,FALSE)</f>
        <v>3</v>
      </c>
      <c r="D29">
        <f>VLOOKUP(A29, 'all median'!A:L,4,FALSE)</f>
        <v>0</v>
      </c>
      <c r="E29">
        <f>VLOOKUP(A29, 'all median'!A:L,5,FALSE)</f>
        <v>-0.91697534027713601</v>
      </c>
      <c r="F29">
        <f>VLOOKUP(A29, 'all median'!A:L,6,FALSE)</f>
        <v>-0.84149160863697603</v>
      </c>
      <c r="G29">
        <f>VLOOKUP(A29, 'all median'!A:L,7,FALSE)</f>
        <v>0.35217687153333899</v>
      </c>
      <c r="H29">
        <f>VLOOKUP(A29, 'all median'!A:L,8,FALSE)</f>
        <v>0.23854761851698</v>
      </c>
      <c r="I29">
        <f>VLOOKUP(A29, 'all median'!A:L,9,FALSE)</f>
        <v>-4.6150913543512397E-2</v>
      </c>
      <c r="J29">
        <f>VLOOKUP(A29, 'all median'!A:L,10,FALSE)</f>
        <v>0.20110677688477299</v>
      </c>
      <c r="K29">
        <f>VLOOKUP(A29, 'all median'!A:L,11,FALSE)</f>
        <v>-1.0299478390819199</v>
      </c>
      <c r="L29">
        <f>VLOOKUP(A29, 'all median'!A:L,12,FALSE)</f>
        <v>-0.42900203500441098</v>
      </c>
    </row>
    <row r="30" spans="1:12">
      <c r="A30" s="1" t="s">
        <v>31</v>
      </c>
      <c r="B30">
        <f>VLOOKUP(A30, 'all median'!A:L,2,FALSE)</f>
        <v>5</v>
      </c>
      <c r="C30">
        <f>VLOOKUP(A30, 'all median'!A:L,3,FALSE)</f>
        <v>3</v>
      </c>
      <c r="D30">
        <f>VLOOKUP(A30, 'all median'!A:L,4,FALSE)</f>
        <v>0</v>
      </c>
      <c r="E30">
        <f>VLOOKUP(A30, 'all median'!A:L,5,FALSE)</f>
        <v>-0.70247384670190405</v>
      </c>
      <c r="F30">
        <f>VLOOKUP(A30, 'all median'!A:L,6,FALSE)</f>
        <v>0.16006011300569101</v>
      </c>
      <c r="G30">
        <f>VLOOKUP(A30, 'all median'!A:L,7,FALSE)</f>
        <v>-0.23271343116155199</v>
      </c>
      <c r="H30">
        <f>VLOOKUP(A30, 'all median'!A:L,8,FALSE)</f>
        <v>0.22138873296626399</v>
      </c>
      <c r="I30">
        <f>VLOOKUP(A30, 'all median'!A:L,9,FALSE)</f>
        <v>-0.707119701793122</v>
      </c>
      <c r="J30">
        <f>VLOOKUP(A30, 'all median'!A:L,10,FALSE)</f>
        <v>0.105490987963078</v>
      </c>
      <c r="K30">
        <f>VLOOKUP(A30, 'all median'!A:L,11,FALSE)</f>
        <v>-0.63163318351606101</v>
      </c>
      <c r="L30">
        <f>VLOOKUP(A30, 'all median'!A:L,12,FALSE)</f>
        <v>-0.31794296711569697</v>
      </c>
    </row>
    <row r="31" spans="1:12">
      <c r="A31" t="s">
        <v>41</v>
      </c>
      <c r="B31">
        <f>VLOOKUP(A31, 'all median'!A:L,2,FALSE)</f>
        <v>5</v>
      </c>
      <c r="C31">
        <f>VLOOKUP(A31, 'all median'!A:L,3,FALSE)</f>
        <v>3</v>
      </c>
      <c r="D31">
        <f>VLOOKUP(A31, 'all median'!A:L,4,FALSE)</f>
        <v>0</v>
      </c>
      <c r="E31">
        <f>VLOOKUP(A31, 'all median'!A:L,5,FALSE)</f>
        <v>-0.80312630556624398</v>
      </c>
      <c r="F31">
        <f>VLOOKUP(A31, 'all median'!A:L,6,FALSE)</f>
        <v>-0.55810002084555299</v>
      </c>
      <c r="G31">
        <f>VLOOKUP(A31, 'all median'!A:L,7,FALSE)</f>
        <v>0.21894973625584199</v>
      </c>
      <c r="H31">
        <f>VLOOKUP(A31, 'all median'!A:L,8,FALSE)</f>
        <v>0.81067589733210899</v>
      </c>
      <c r="I31">
        <f>VLOOKUP(A31, 'all median'!A:L,9,FALSE)</f>
        <v>-1.0088193332482001</v>
      </c>
      <c r="J31">
        <f>VLOOKUP(A31, 'all median'!A:L,10,FALSE)</f>
        <v>0.14318266674680899</v>
      </c>
      <c r="K31">
        <f>VLOOKUP(A31, 'all median'!A:L,11,FALSE)</f>
        <v>-0.80664463241228801</v>
      </c>
      <c r="L31">
        <f>VLOOKUP(A31, 'all median'!A:L,12,FALSE)</f>
        <v>-0.60099171560328801</v>
      </c>
    </row>
    <row r="32" spans="1:12">
      <c r="A32" s="1" t="s">
        <v>9</v>
      </c>
      <c r="B32">
        <f>VLOOKUP(A32, 'all median'!A:L,2,FALSE)</f>
        <v>5</v>
      </c>
      <c r="C32">
        <f>VLOOKUP(A32, 'all median'!A:L,3,FALSE)</f>
        <v>3</v>
      </c>
      <c r="D32">
        <f>VLOOKUP(A32, 'all median'!A:L,4,FALSE)</f>
        <v>0</v>
      </c>
      <c r="E32">
        <f>VLOOKUP(A32, 'all median'!A:L,5,FALSE)</f>
        <v>-0.81252683275345505</v>
      </c>
      <c r="F32">
        <f>VLOOKUP(A32, 'all median'!A:L,6,FALSE)</f>
        <v>1.3566877621476301E-2</v>
      </c>
      <c r="G32">
        <f>VLOOKUP(A32, 'all median'!A:L,7,FALSE)</f>
        <v>-0.833287766301267</v>
      </c>
      <c r="H32">
        <f>VLOOKUP(A32, 'all median'!A:L,8,FALSE)</f>
        <v>1.21375695083762</v>
      </c>
      <c r="I32">
        <f>VLOOKUP(A32, 'all median'!A:L,9,FALSE)</f>
        <v>-0.10212902780871901</v>
      </c>
      <c r="J32">
        <f>VLOOKUP(A32, 'all median'!A:L,10,FALSE)</f>
        <v>6.5211941340102803E-2</v>
      </c>
      <c r="K32">
        <f>VLOOKUP(A32, 'all median'!A:L,11,FALSE)</f>
        <v>-0.95906331873639405</v>
      </c>
      <c r="L32">
        <f>VLOOKUP(A32, 'all median'!A:L,12,FALSE)</f>
        <v>-0.76445574976501096</v>
      </c>
    </row>
    <row r="33" spans="1:12">
      <c r="A33" t="s">
        <v>62</v>
      </c>
      <c r="B33">
        <f>VLOOKUP(A33, 'all median'!A:L,2,FALSE)</f>
        <v>5</v>
      </c>
      <c r="C33">
        <f>VLOOKUP(A33, 'all median'!A:L,3,FALSE)</f>
        <v>3</v>
      </c>
      <c r="D33">
        <f>VLOOKUP(A33, 'all median'!A:L,4,FALSE)</f>
        <v>0</v>
      </c>
      <c r="E33">
        <f>VLOOKUP(A33, 'all median'!A:L,5,FALSE)</f>
        <v>-0.57998183028367201</v>
      </c>
      <c r="F33">
        <f>VLOOKUP(A33, 'all median'!A:L,6,FALSE)</f>
        <v>0.52391754763057097</v>
      </c>
      <c r="G33">
        <f>VLOOKUP(A33, 'all median'!A:L,7,FALSE)</f>
        <v>-0.24974110980836101</v>
      </c>
      <c r="H33">
        <f>VLOOKUP(A33, 'all median'!A:L,8,FALSE)</f>
        <v>0.26516670133980103</v>
      </c>
      <c r="I33">
        <f>VLOOKUP(A33, 'all median'!A:L,9,FALSE)</f>
        <v>-0.52075952578815099</v>
      </c>
      <c r="J33">
        <f>VLOOKUP(A33, 'all median'!A:L,10,FALSE)</f>
        <v>0.119811164650286</v>
      </c>
      <c r="K33">
        <f>VLOOKUP(A33, 'all median'!A:L,11,FALSE)</f>
        <v>-0.88264124779608899</v>
      </c>
      <c r="L33">
        <f>VLOOKUP(A33, 'all median'!A:L,12,FALSE)</f>
        <v>-0.57374205445644699</v>
      </c>
    </row>
    <row r="34" spans="1:12">
      <c r="A34" t="s">
        <v>61</v>
      </c>
      <c r="B34">
        <f>VLOOKUP(A34, 'all median'!A:L,2,FALSE)</f>
        <v>5</v>
      </c>
      <c r="C34">
        <f>VLOOKUP(A34, 'all median'!A:L,3,FALSE)</f>
        <v>3</v>
      </c>
      <c r="D34">
        <f>VLOOKUP(A34, 'all median'!A:L,4,FALSE)</f>
        <v>0</v>
      </c>
      <c r="E34">
        <f>VLOOKUP(A34, 'all median'!A:L,5,FALSE)</f>
        <v>-0.35760665365653299</v>
      </c>
      <c r="F34">
        <f>VLOOKUP(A34, 'all median'!A:L,6,FALSE)</f>
        <v>-0.11576706477544201</v>
      </c>
      <c r="G34">
        <f>VLOOKUP(A34, 'all median'!A:L,7,FALSE)</f>
        <v>0.124887471432548</v>
      </c>
      <c r="H34">
        <f>VLOOKUP(A34, 'all median'!A:L,8,FALSE)</f>
        <v>0.265602625052339</v>
      </c>
      <c r="I34">
        <f>VLOOKUP(A34, 'all median'!A:L,9,FALSE)</f>
        <v>-0.66386768887880998</v>
      </c>
      <c r="J34">
        <f>VLOOKUP(A34, 'all median'!A:L,10,FALSE)</f>
        <v>0.203313938290659</v>
      </c>
      <c r="K34">
        <f>VLOOKUP(A34, 'all median'!A:L,11,FALSE)</f>
        <v>-0.59222711875452405</v>
      </c>
      <c r="L34">
        <f>VLOOKUP(A34, 'all median'!A:L,12,FALSE)</f>
        <v>-0.68014358898753402</v>
      </c>
    </row>
    <row r="35" spans="1:12">
      <c r="A35" t="s">
        <v>35</v>
      </c>
      <c r="B35">
        <f>VLOOKUP(A35, 'all median'!A:L,2,FALSE)</f>
        <v>5</v>
      </c>
      <c r="C35">
        <f>VLOOKUP(A35, 'all median'!A:L,3,FALSE)</f>
        <v>3</v>
      </c>
      <c r="D35">
        <f>VLOOKUP(A35, 'all median'!A:L,4,FALSE)</f>
        <v>0</v>
      </c>
      <c r="E35">
        <f>VLOOKUP(A35, 'all median'!A:L,5,FALSE)</f>
        <v>-0.32047467245950001</v>
      </c>
      <c r="F35">
        <f>VLOOKUP(A35, 'all median'!A:L,6,FALSE)</f>
        <v>7.9086603821490797E-2</v>
      </c>
      <c r="G35">
        <f>VLOOKUP(A35, 'all median'!A:L,7,FALSE)</f>
        <v>-6.7714206360653201E-2</v>
      </c>
      <c r="H35">
        <f>VLOOKUP(A35, 'all median'!A:L,8,FALSE)</f>
        <v>0.109804454553453</v>
      </c>
      <c r="I35">
        <f>VLOOKUP(A35, 'all median'!A:L,9,FALSE)</f>
        <v>-0.72580303699583104</v>
      </c>
      <c r="J35">
        <f>VLOOKUP(A35, 'all median'!A:L,10,FALSE)</f>
        <v>7.5837222720199604E-2</v>
      </c>
      <c r="K35">
        <f>VLOOKUP(A35, 'all median'!A:L,11,FALSE)</f>
        <v>-0.66999238366610503</v>
      </c>
      <c r="L35">
        <f>VLOOKUP(A35, 'all median'!A:L,12,FALSE)</f>
        <v>-0.32243338600670601</v>
      </c>
    </row>
    <row r="36" spans="1:12">
      <c r="A36" t="s">
        <v>57</v>
      </c>
      <c r="B36">
        <f>VLOOKUP(A36, 'all median'!A:L,2,FALSE)</f>
        <v>5</v>
      </c>
      <c r="C36">
        <f>VLOOKUP(A36, 'all median'!A:L,3,FALSE)</f>
        <v>3</v>
      </c>
      <c r="D36">
        <f>VLOOKUP(A36, 'all median'!A:L,4,FALSE)</f>
        <v>0</v>
      </c>
      <c r="E36">
        <f>VLOOKUP(A36, 'all median'!A:L,5,FALSE)</f>
        <v>-0.70880180237030699</v>
      </c>
      <c r="F36">
        <f>VLOOKUP(A36, 'all median'!A:L,6,FALSE)</f>
        <v>-0.24438327382434999</v>
      </c>
      <c r="G36">
        <f>VLOOKUP(A36, 'all median'!A:L,7,FALSE)</f>
        <v>7.0788122432487693E-2</v>
      </c>
      <c r="H36">
        <f>VLOOKUP(A36, 'all median'!A:L,8,FALSE)</f>
        <v>0.29619043130867201</v>
      </c>
      <c r="I36">
        <f>VLOOKUP(A36, 'all median'!A:L,9,FALSE)</f>
        <v>-0.42427583659046098</v>
      </c>
      <c r="J36">
        <f>VLOOKUP(A36, 'all median'!A:L,10,FALSE)</f>
        <v>0.11808954250864399</v>
      </c>
      <c r="K36">
        <f>VLOOKUP(A36, 'all median'!A:L,11,FALSE)</f>
        <v>-0.90635345637394704</v>
      </c>
      <c r="L36">
        <f>VLOOKUP(A36, 'all median'!A:L,12,FALSE)</f>
        <v>-0.16415459950785199</v>
      </c>
    </row>
    <row r="37" spans="1:12">
      <c r="A37" t="s">
        <v>60</v>
      </c>
      <c r="B37">
        <f>VLOOKUP(A37, 'all median'!A:L,2,FALSE)</f>
        <v>5</v>
      </c>
      <c r="C37">
        <f>VLOOKUP(A37, 'all median'!A:L,3,FALSE)</f>
        <v>3</v>
      </c>
      <c r="D37">
        <f>VLOOKUP(A37, 'all median'!A:L,4,FALSE)</f>
        <v>0</v>
      </c>
      <c r="E37">
        <f>VLOOKUP(A37, 'all median'!A:L,5,FALSE)</f>
        <v>-0.40334335493842599</v>
      </c>
      <c r="F37">
        <f>VLOOKUP(A37, 'all median'!A:L,6,FALSE)</f>
        <v>0.17065781810331199</v>
      </c>
      <c r="G37">
        <f>VLOOKUP(A37, 'all median'!A:L,7,FALSE)</f>
        <v>-0.56614772642047895</v>
      </c>
      <c r="H37">
        <f>VLOOKUP(A37, 'all median'!A:L,8,FALSE)</f>
        <v>7.4331162437643997E-2</v>
      </c>
      <c r="I37">
        <f>VLOOKUP(A37, 'all median'!A:L,9,FALSE)</f>
        <v>-0.98788599610854999</v>
      </c>
      <c r="J37">
        <f>VLOOKUP(A37, 'all median'!A:L,10,FALSE)</f>
        <v>0.101964796696716</v>
      </c>
      <c r="K37">
        <f>VLOOKUP(A37, 'all median'!A:L,11,FALSE)</f>
        <v>-0.37066511184234002</v>
      </c>
      <c r="L37">
        <f>VLOOKUP(A37, 'all median'!A:L,12,FALSE)</f>
        <v>-0.18253393739134199</v>
      </c>
    </row>
    <row r="38" spans="1:12">
      <c r="A38" t="s">
        <v>52</v>
      </c>
      <c r="B38">
        <f>VLOOKUP(A38, 'all median'!A:L,2,FALSE)</f>
        <v>5</v>
      </c>
      <c r="C38">
        <f>VLOOKUP(A38, 'all median'!A:L,3,FALSE)</f>
        <v>3</v>
      </c>
      <c r="D38">
        <f>VLOOKUP(A38, 'all median'!A:L,4,FALSE)</f>
        <v>0</v>
      </c>
      <c r="E38">
        <f>VLOOKUP(A38, 'all median'!A:L,5,FALSE)</f>
        <v>-0.61186426937328897</v>
      </c>
      <c r="F38">
        <f>VLOOKUP(A38, 'all median'!A:L,6,FALSE)</f>
        <v>4.7271923530151101E-3</v>
      </c>
      <c r="G38">
        <f>VLOOKUP(A38, 'all median'!A:L,7,FALSE)</f>
        <v>0.166860586841479</v>
      </c>
      <c r="H38">
        <f>VLOOKUP(A38, 'all median'!A:L,8,FALSE)</f>
        <v>1.2066473405448599</v>
      </c>
      <c r="I38">
        <f>VLOOKUP(A38, 'all median'!A:L,9,FALSE)</f>
        <v>-0.67575132509638103</v>
      </c>
      <c r="J38">
        <f>VLOOKUP(A38, 'all median'!A:L,10,FALSE)</f>
        <v>-7.6922785298009097E-2</v>
      </c>
      <c r="K38">
        <f>VLOOKUP(A38, 'all median'!A:L,11,FALSE)</f>
        <v>-0.67084687371197405</v>
      </c>
      <c r="L38">
        <f>VLOOKUP(A38, 'all median'!A:L,12,FALSE)</f>
        <v>-0.47783910922762901</v>
      </c>
    </row>
    <row r="39" spans="1:12">
      <c r="A39" t="s">
        <v>605</v>
      </c>
      <c r="B39">
        <f>VLOOKUP(A39, 'all median'!A:L,2,FALSE)</f>
        <v>5</v>
      </c>
      <c r="C39">
        <f>VLOOKUP(A39, 'all median'!A:L,3,FALSE)</f>
        <v>3</v>
      </c>
      <c r="D39">
        <f>VLOOKUP(A39, 'all median'!A:L,4,FALSE)</f>
        <v>0</v>
      </c>
      <c r="E39">
        <f>VLOOKUP(A39, 'all median'!A:L,5,FALSE)</f>
        <v>-0.42653475513011002</v>
      </c>
      <c r="F39">
        <f>VLOOKUP(A39, 'all median'!A:L,6,FALSE)</f>
        <v>-0.70960123425645505</v>
      </c>
      <c r="G39">
        <f>VLOOKUP(A39, 'all median'!A:L,7,FALSE)</f>
        <v>0.20135198491760201</v>
      </c>
      <c r="H39">
        <f>VLOOKUP(A39, 'all median'!A:L,8,FALSE)</f>
        <v>3.45530809457451E-2</v>
      </c>
      <c r="I39">
        <f>VLOOKUP(A39, 'all median'!A:L,9,FALSE)</f>
        <v>-0.60329758015588097</v>
      </c>
      <c r="J39">
        <f>VLOOKUP(A39, 'all median'!A:L,10,FALSE)</f>
        <v>6.9616522870555295E-2</v>
      </c>
      <c r="K39">
        <f>VLOOKUP(A39, 'all median'!A:L,11,FALSE)</f>
        <v>-0.18721805950895601</v>
      </c>
      <c r="L39">
        <f>VLOOKUP(A39, 'all median'!A:L,12,FALSE)</f>
        <v>-0.51835299136656299</v>
      </c>
    </row>
    <row r="40" spans="1:12">
      <c r="A40" t="s">
        <v>68</v>
      </c>
      <c r="B40">
        <f>VLOOKUP(A40, 'all median'!A:L,2,FALSE)</f>
        <v>5</v>
      </c>
      <c r="C40">
        <f>VLOOKUP(A40, 'all median'!A:L,3,FALSE)</f>
        <v>3</v>
      </c>
      <c r="D40">
        <f>VLOOKUP(A40, 'all median'!A:L,4,FALSE)</f>
        <v>0</v>
      </c>
      <c r="E40">
        <f>VLOOKUP(A40, 'all median'!A:L,5,FALSE)</f>
        <v>-0.37067832381271398</v>
      </c>
      <c r="F40">
        <f>VLOOKUP(A40, 'all median'!A:L,6,FALSE)</f>
        <v>3.11669107445495E-3</v>
      </c>
      <c r="G40">
        <f>VLOOKUP(A40, 'all median'!A:L,7,FALSE)</f>
        <v>-7.9485688077555294E-2</v>
      </c>
      <c r="H40">
        <f>VLOOKUP(A40, 'all median'!A:L,8,FALSE)</f>
        <v>0.56639471731354496</v>
      </c>
      <c r="I40">
        <f>VLOOKUP(A40, 'all median'!A:L,9,FALSE)</f>
        <v>0.501756764166296</v>
      </c>
      <c r="J40">
        <f>VLOOKUP(A40, 'all median'!A:L,10,FALSE)</f>
        <v>-5.9891621799988297E-2</v>
      </c>
      <c r="K40">
        <f>VLOOKUP(A40, 'all median'!A:L,11,FALSE)</f>
        <v>-2.57560524233971</v>
      </c>
      <c r="L40">
        <f>VLOOKUP(A40, 'all median'!A:L,12,FALSE)</f>
        <v>-0.69403611402620802</v>
      </c>
    </row>
    <row r="41" spans="1:12">
      <c r="A41" s="1" t="s">
        <v>10</v>
      </c>
      <c r="B41">
        <f>VLOOKUP(A41, 'all median'!A:L,2,FALSE)</f>
        <v>5</v>
      </c>
      <c r="C41">
        <f>VLOOKUP(A41, 'all median'!A:L,3,FALSE)</f>
        <v>3</v>
      </c>
      <c r="D41">
        <f>VLOOKUP(A41, 'all median'!A:L,4,FALSE)</f>
        <v>0</v>
      </c>
      <c r="E41">
        <f>VLOOKUP(A41, 'all median'!A:L,5,FALSE)</f>
        <v>-0.50765405531553398</v>
      </c>
      <c r="F41">
        <f>VLOOKUP(A41, 'all median'!A:L,6,FALSE)</f>
        <v>-0.594061345071216</v>
      </c>
      <c r="G41">
        <f>VLOOKUP(A41, 'all median'!A:L,7,FALSE)</f>
        <v>6.9062871699351602E-2</v>
      </c>
      <c r="H41">
        <f>VLOOKUP(A41, 'all median'!A:L,8,FALSE)</f>
        <v>2.30997705041012E-2</v>
      </c>
      <c r="I41">
        <f>VLOOKUP(A41, 'all median'!A:L,9,FALSE)</f>
        <v>-0.71537015013812999</v>
      </c>
      <c r="J41">
        <f>VLOOKUP(A41, 'all median'!A:L,10,FALSE)</f>
        <v>6.4644874726922999E-2</v>
      </c>
      <c r="K41">
        <f>VLOOKUP(A41, 'all median'!A:L,11,FALSE)</f>
        <v>-0.46630789853534899</v>
      </c>
      <c r="L41">
        <f>VLOOKUP(A41, 'all median'!A:L,12,FALSE)</f>
        <v>-0.92567153764677601</v>
      </c>
    </row>
    <row r="42" spans="1:12">
      <c r="A42" t="s">
        <v>65</v>
      </c>
      <c r="B42">
        <f>VLOOKUP(A42, 'all median'!A:L,2,FALSE)</f>
        <v>5</v>
      </c>
      <c r="C42">
        <f>VLOOKUP(A42, 'all median'!A:L,3,FALSE)</f>
        <v>3</v>
      </c>
      <c r="D42">
        <f>VLOOKUP(A42, 'all median'!A:L,4,FALSE)</f>
        <v>0</v>
      </c>
      <c r="E42">
        <f>VLOOKUP(A42, 'all median'!A:L,5,FALSE)</f>
        <v>-0.413994029204037</v>
      </c>
      <c r="F42">
        <f>VLOOKUP(A42, 'all median'!A:L,6,FALSE)</f>
        <v>9.2629867530475002E-2</v>
      </c>
      <c r="G42">
        <f>VLOOKUP(A42, 'all median'!A:L,7,FALSE)</f>
        <v>-0.217365227470384</v>
      </c>
      <c r="H42">
        <f>VLOOKUP(A42, 'all median'!A:L,8,FALSE)</f>
        <v>0.40061335328194397</v>
      </c>
      <c r="I42">
        <f>VLOOKUP(A42, 'all median'!A:L,9,FALSE)</f>
        <v>-9.1757064172494199E-2</v>
      </c>
      <c r="J42">
        <f>VLOOKUP(A42, 'all median'!A:L,10,FALSE)</f>
        <v>7.9244784847742306E-2</v>
      </c>
      <c r="K42">
        <f>VLOOKUP(A42, 'all median'!A:L,11,FALSE)</f>
        <v>-0.343728161702815</v>
      </c>
      <c r="L42">
        <f>VLOOKUP(A42, 'all median'!A:L,12,FALSE)</f>
        <v>-0.34701487010166798</v>
      </c>
    </row>
    <row r="43" spans="1:12">
      <c r="A43" s="1" t="s">
        <v>24</v>
      </c>
      <c r="B43">
        <f>VLOOKUP(A43, 'all median'!A:L,2,FALSE)</f>
        <v>6</v>
      </c>
      <c r="C43">
        <f>VLOOKUP(A43, 'all median'!A:L,3,FALSE)</f>
        <v>2</v>
      </c>
      <c r="D43">
        <f>VLOOKUP(A43, 'all median'!A:L,4,FALSE)</f>
        <v>0</v>
      </c>
      <c r="E43">
        <f>VLOOKUP(A43, 'all median'!A:L,5,FALSE)</f>
        <v>-0.82439090904807599</v>
      </c>
      <c r="F43">
        <f>VLOOKUP(A43, 'all median'!A:L,6,FALSE)</f>
        <v>-0.185968284374744</v>
      </c>
      <c r="G43">
        <f>VLOOKUP(A43, 'all median'!A:L,7,FALSE)</f>
        <v>-0.38669586243521398</v>
      </c>
      <c r="H43">
        <f>VLOOKUP(A43, 'all median'!A:L,8,FALSE)</f>
        <v>0.78084089489133102</v>
      </c>
      <c r="I43">
        <f>VLOOKUP(A43, 'all median'!A:L,9,FALSE)</f>
        <v>-0.27046813208079901</v>
      </c>
      <c r="J43">
        <f>VLOOKUP(A43, 'all median'!A:L,10,FALSE)</f>
        <v>8.3608979228506394E-2</v>
      </c>
      <c r="K43">
        <f>VLOOKUP(A43, 'all median'!A:L,11,FALSE)</f>
        <v>-0.84446707405553501</v>
      </c>
      <c r="L43">
        <f>VLOOKUP(A43, 'all median'!A:L,12,FALSE)</f>
        <v>-0.60595626623257903</v>
      </c>
    </row>
    <row r="44" spans="1:12">
      <c r="A44" s="1" t="s">
        <v>15</v>
      </c>
      <c r="B44">
        <f>VLOOKUP(A44, 'all median'!A:L,2,FALSE)</f>
        <v>6</v>
      </c>
      <c r="C44">
        <f>VLOOKUP(A44, 'all median'!A:L,3,FALSE)</f>
        <v>2</v>
      </c>
      <c r="D44">
        <f>VLOOKUP(A44, 'all median'!A:L,4,FALSE)</f>
        <v>0</v>
      </c>
      <c r="E44">
        <f>VLOOKUP(A44, 'all median'!A:L,5,FALSE)</f>
        <v>-0.57035587933881104</v>
      </c>
      <c r="F44">
        <f>VLOOKUP(A44, 'all median'!A:L,6,FALSE)</f>
        <v>-0.27574947301291097</v>
      </c>
      <c r="G44">
        <f>VLOOKUP(A44, 'all median'!A:L,7,FALSE)</f>
        <v>3.3855320741460602E-2</v>
      </c>
      <c r="H44">
        <f>VLOOKUP(A44, 'all median'!A:L,8,FALSE)</f>
        <v>0.80574068538933896</v>
      </c>
      <c r="I44">
        <f>VLOOKUP(A44, 'all median'!A:L,9,FALSE)</f>
        <v>-1.19945637420463</v>
      </c>
      <c r="J44">
        <f>VLOOKUP(A44, 'all median'!A:L,10,FALSE)</f>
        <v>-5.1654608086583099E-2</v>
      </c>
      <c r="K44">
        <f>VLOOKUP(A44, 'all median'!A:L,11,FALSE)</f>
        <v>-0.83735568125827797</v>
      </c>
      <c r="L44">
        <f>VLOOKUP(A44, 'all median'!A:L,12,FALSE)</f>
        <v>-0.547318167860817</v>
      </c>
    </row>
    <row r="45" spans="1:12">
      <c r="A45" s="1" t="s">
        <v>7</v>
      </c>
      <c r="B45">
        <f>VLOOKUP(A45, 'all median'!A:L,2,FALSE)</f>
        <v>6</v>
      </c>
      <c r="C45">
        <f>VLOOKUP(A45, 'all median'!A:L,3,FALSE)</f>
        <v>2</v>
      </c>
      <c r="D45">
        <f>VLOOKUP(A45, 'all median'!A:L,4,FALSE)</f>
        <v>0</v>
      </c>
      <c r="E45">
        <f>VLOOKUP(A45, 'all median'!A:L,5,FALSE)</f>
        <v>-1.4651212306044299</v>
      </c>
      <c r="F45">
        <f>VLOOKUP(A45, 'all median'!A:L,6,FALSE)</f>
        <v>0.80567222309338604</v>
      </c>
      <c r="G45">
        <f>VLOOKUP(A45, 'all median'!A:L,7,FALSE)</f>
        <v>-2.0195118835803401</v>
      </c>
      <c r="H45">
        <f>VLOOKUP(A45, 'all median'!A:L,8,FALSE)</f>
        <v>0.19090931404332101</v>
      </c>
      <c r="I45">
        <f>VLOOKUP(A45, 'all median'!A:L,9,FALSE)</f>
        <v>-2.6409461485156802</v>
      </c>
      <c r="J45">
        <f>VLOOKUP(A45, 'all median'!A:L,10,FALSE)</f>
        <v>-0.38965869973442602</v>
      </c>
      <c r="K45">
        <f>VLOOKUP(A45, 'all median'!A:L,11,FALSE)</f>
        <v>-1.8362178865465599</v>
      </c>
      <c r="L45">
        <f>VLOOKUP(A45, 'all median'!A:L,12,FALSE)</f>
        <v>-1.59792691894835</v>
      </c>
    </row>
    <row r="46" spans="1:12">
      <c r="A46" t="s">
        <v>56</v>
      </c>
      <c r="B46">
        <f>VLOOKUP(A46, 'all median'!A:L,2,FALSE)</f>
        <v>6</v>
      </c>
      <c r="C46">
        <f>VLOOKUP(A46, 'all median'!A:L,3,FALSE)</f>
        <v>2</v>
      </c>
      <c r="D46">
        <f>VLOOKUP(A46, 'all median'!A:L,4,FALSE)</f>
        <v>0</v>
      </c>
      <c r="E46">
        <f>VLOOKUP(A46, 'all median'!A:L,5,FALSE)</f>
        <v>-2.0737242092334799E-2</v>
      </c>
      <c r="F46">
        <f>VLOOKUP(A46, 'all median'!A:L,6,FALSE)</f>
        <v>-0.37771318623658201</v>
      </c>
      <c r="G46">
        <f>VLOOKUP(A46, 'all median'!A:L,7,FALSE)</f>
        <v>-9.7146096754336803E-2</v>
      </c>
      <c r="H46">
        <f>VLOOKUP(A46, 'all median'!A:L,8,FALSE)</f>
        <v>0.105925182607484</v>
      </c>
      <c r="I46">
        <f>VLOOKUP(A46, 'all median'!A:L,9,FALSE)</f>
        <v>-0.15984028593209901</v>
      </c>
      <c r="J46">
        <f>VLOOKUP(A46, 'all median'!A:L,10,FALSE)</f>
        <v>3.0676772886902501E-2</v>
      </c>
      <c r="K46">
        <f>VLOOKUP(A46, 'all median'!A:L,11,FALSE)</f>
        <v>-0.45092569772956098</v>
      </c>
      <c r="L46">
        <f>VLOOKUP(A46, 'all median'!A:L,12,FALSE)</f>
        <v>-0.52033667785879301</v>
      </c>
    </row>
    <row r="47" spans="1:12">
      <c r="A47" t="s">
        <v>69</v>
      </c>
      <c r="B47">
        <f>VLOOKUP(A47, 'all median'!A:L,2,FALSE)</f>
        <v>6</v>
      </c>
      <c r="C47">
        <f>VLOOKUP(A47, 'all median'!A:L,3,FALSE)</f>
        <v>2</v>
      </c>
      <c r="D47">
        <f>VLOOKUP(A47, 'all median'!A:L,4,FALSE)</f>
        <v>0</v>
      </c>
      <c r="E47">
        <f>VLOOKUP(A47, 'all median'!A:L,5,FALSE)</f>
        <v>-0.400009679454913</v>
      </c>
      <c r="F47">
        <f>VLOOKUP(A47, 'all median'!A:L,6,FALSE)</f>
        <v>1.5815891814184E-2</v>
      </c>
      <c r="G47">
        <f>VLOOKUP(A47, 'all median'!A:L,7,FALSE)</f>
        <v>-0.392558379901223</v>
      </c>
      <c r="H47">
        <f>VLOOKUP(A47, 'all median'!A:L,8,FALSE)</f>
        <v>-0.176728102086636</v>
      </c>
      <c r="I47">
        <f>VLOOKUP(A47, 'all median'!A:L,9,FALSE)</f>
        <v>-0.48115384327281002</v>
      </c>
      <c r="J47">
        <f>VLOOKUP(A47, 'all median'!A:L,10,FALSE)</f>
        <v>0.191327559137912</v>
      </c>
      <c r="K47">
        <f>VLOOKUP(A47, 'all median'!A:L,11,FALSE)</f>
        <v>-0.57582637191168695</v>
      </c>
      <c r="L47">
        <f>VLOOKUP(A47, 'all median'!A:L,12,FALSE)</f>
        <v>-0.32491903777282699</v>
      </c>
    </row>
    <row r="48" spans="1:12">
      <c r="A48" t="s">
        <v>40</v>
      </c>
      <c r="B48">
        <f>VLOOKUP(A48, 'all median'!A:L,2,FALSE)</f>
        <v>6</v>
      </c>
      <c r="C48">
        <f>VLOOKUP(A48, 'all median'!A:L,3,FALSE)</f>
        <v>2</v>
      </c>
      <c r="D48">
        <f>VLOOKUP(A48, 'all median'!A:L,4,FALSE)</f>
        <v>0</v>
      </c>
      <c r="E48">
        <f>VLOOKUP(A48, 'all median'!A:L,5,FALSE)</f>
        <v>-0.51679734493043095</v>
      </c>
      <c r="F48">
        <f>VLOOKUP(A48, 'all median'!A:L,6,FALSE)</f>
        <v>-0.103700725249339</v>
      </c>
      <c r="G48">
        <f>VLOOKUP(A48, 'all median'!A:L,7,FALSE)</f>
        <v>-0.15830253944716999</v>
      </c>
      <c r="H48">
        <f>VLOOKUP(A48, 'all median'!A:L,8,FALSE)</f>
        <v>0.58384112614708705</v>
      </c>
      <c r="I48">
        <f>VLOOKUP(A48, 'all median'!A:L,9,FALSE)</f>
        <v>-9.2897633473824501E-2</v>
      </c>
      <c r="J48">
        <f>VLOOKUP(A48, 'all median'!A:L,10,FALSE)</f>
        <v>0.106221791951556</v>
      </c>
      <c r="K48">
        <f>VLOOKUP(A48, 'all median'!A:L,11,FALSE)</f>
        <v>-0.75197942145309604</v>
      </c>
      <c r="L48">
        <f>VLOOKUP(A48, 'all median'!A:L,12,FALSE)</f>
        <v>-0.257859148576216</v>
      </c>
    </row>
    <row r="49" spans="1:12">
      <c r="A49" t="s">
        <v>55</v>
      </c>
      <c r="B49">
        <f>VLOOKUP(A49, 'all median'!A:L,2,FALSE)</f>
        <v>6</v>
      </c>
      <c r="C49">
        <f>VLOOKUP(A49, 'all median'!A:L,3,FALSE)</f>
        <v>2</v>
      </c>
      <c r="D49">
        <f>VLOOKUP(A49, 'all median'!A:L,4,FALSE)</f>
        <v>0</v>
      </c>
      <c r="E49">
        <f>VLOOKUP(A49, 'all median'!A:L,5,FALSE)</f>
        <v>8.6036389942693303E-2</v>
      </c>
      <c r="F49">
        <f>VLOOKUP(A49, 'all median'!A:L,6,FALSE)</f>
        <v>-0.226243939841135</v>
      </c>
      <c r="G49">
        <f>VLOOKUP(A49, 'all median'!A:L,7,FALSE)</f>
        <v>4.6193626563839699E-2</v>
      </c>
      <c r="H49">
        <f>VLOOKUP(A49, 'all median'!A:L,8,FALSE)</f>
        <v>-0.118142632652707</v>
      </c>
      <c r="I49">
        <f>VLOOKUP(A49, 'all median'!A:L,9,FALSE)</f>
        <v>-0.28299368253971402</v>
      </c>
      <c r="J49">
        <f>VLOOKUP(A49, 'all median'!A:L,10,FALSE)</f>
        <v>-0.283141085431732</v>
      </c>
      <c r="K49">
        <f>VLOOKUP(A49, 'all median'!A:L,11,FALSE)</f>
        <v>-0.432601625866671</v>
      </c>
      <c r="L49">
        <f>VLOOKUP(A49, 'all median'!A:L,12,FALSE)</f>
        <v>-0.30242798038290503</v>
      </c>
    </row>
    <row r="50" spans="1:12">
      <c r="A50" t="s">
        <v>64</v>
      </c>
      <c r="B50">
        <f>VLOOKUP(A50, 'all median'!A:L,2,FALSE)</f>
        <v>6</v>
      </c>
      <c r="C50">
        <f>VLOOKUP(A50, 'all median'!A:L,3,FALSE)</f>
        <v>2</v>
      </c>
      <c r="D50">
        <f>VLOOKUP(A50, 'all median'!A:L,4,FALSE)</f>
        <v>0</v>
      </c>
      <c r="E50">
        <f>VLOOKUP(A50, 'all median'!A:L,5,FALSE)</f>
        <v>-0.29679454764517199</v>
      </c>
      <c r="F50">
        <f>VLOOKUP(A50, 'all median'!A:L,6,FALSE)</f>
        <v>-1.6881402903361299E-2</v>
      </c>
      <c r="G50">
        <f>VLOOKUP(A50, 'all median'!A:L,7,FALSE)</f>
        <v>-0.11753540723155199</v>
      </c>
      <c r="H50">
        <f>VLOOKUP(A50, 'all median'!A:L,8,FALSE)</f>
        <v>0.34059664118189997</v>
      </c>
      <c r="I50">
        <f>VLOOKUP(A50, 'all median'!A:L,9,FALSE)</f>
        <v>-0.45394151052291798</v>
      </c>
      <c r="J50">
        <f>VLOOKUP(A50, 'all median'!A:L,10,FALSE)</f>
        <v>9.0532424504256095E-2</v>
      </c>
      <c r="K50">
        <f>VLOOKUP(A50, 'all median'!A:L,11,FALSE)</f>
        <v>-0.30000684959298601</v>
      </c>
      <c r="L50">
        <f>VLOOKUP(A50, 'all median'!A:L,12,FALSE)</f>
        <v>-0.40516140998322903</v>
      </c>
    </row>
    <row r="51" spans="1:12">
      <c r="A51" s="1" t="s">
        <v>26</v>
      </c>
      <c r="B51">
        <f>VLOOKUP(A51, 'all median'!A:L,2,FALSE)</f>
        <v>6</v>
      </c>
      <c r="C51">
        <f>VLOOKUP(A51, 'all median'!A:L,3,FALSE)</f>
        <v>2</v>
      </c>
      <c r="D51">
        <f>VLOOKUP(A51, 'all median'!A:L,4,FALSE)</f>
        <v>0</v>
      </c>
      <c r="E51">
        <f>VLOOKUP(A51, 'all median'!A:L,5,FALSE)</f>
        <v>-0.57102836448100003</v>
      </c>
      <c r="F51">
        <f>VLOOKUP(A51, 'all median'!A:L,6,FALSE)</f>
        <v>-0.22169272841563401</v>
      </c>
      <c r="G51">
        <f>VLOOKUP(A51, 'all median'!A:L,7,FALSE)</f>
        <v>5.9441982342079799E-2</v>
      </c>
      <c r="H51">
        <f>VLOOKUP(A51, 'all median'!A:L,8,FALSE)</f>
        <v>-0.23132389310449999</v>
      </c>
      <c r="I51">
        <f>VLOOKUP(A51, 'all median'!A:L,9,FALSE)</f>
        <v>-0.35303548509407301</v>
      </c>
      <c r="J51">
        <f>VLOOKUP(A51, 'all median'!A:L,10,FALSE)</f>
        <v>0.150309575217489</v>
      </c>
      <c r="K51">
        <f>VLOOKUP(A51, 'all median'!A:L,11,FALSE)</f>
        <v>-0.53979143419958298</v>
      </c>
      <c r="L51">
        <f>VLOOKUP(A51, 'all median'!A:L,12,FALSE)</f>
        <v>-0.38479149749105801</v>
      </c>
    </row>
    <row r="52" spans="1:12">
      <c r="A52" s="1" t="s">
        <v>22</v>
      </c>
      <c r="B52">
        <f>VLOOKUP(A52, 'all median'!A:L,2,FALSE)</f>
        <v>6</v>
      </c>
      <c r="C52">
        <f>VLOOKUP(A52, 'all median'!A:L,3,FALSE)</f>
        <v>2</v>
      </c>
      <c r="D52">
        <f>VLOOKUP(A52, 'all median'!A:L,4,FALSE)</f>
        <v>0</v>
      </c>
      <c r="E52">
        <f>VLOOKUP(A52, 'all median'!A:L,5,FALSE)</f>
        <v>-0.49831489147421498</v>
      </c>
      <c r="F52">
        <f>VLOOKUP(A52, 'all median'!A:L,6,FALSE)</f>
        <v>-0.29198289639444303</v>
      </c>
      <c r="G52">
        <f>VLOOKUP(A52, 'all median'!A:L,7,FALSE)</f>
        <v>-0.12394797801054</v>
      </c>
      <c r="H52">
        <f>VLOOKUP(A52, 'all median'!A:L,8,FALSE)</f>
        <v>9.7045631966320905E-2</v>
      </c>
      <c r="I52">
        <f>VLOOKUP(A52, 'all median'!A:L,9,FALSE)</f>
        <v>-0.77937361949385697</v>
      </c>
      <c r="J52">
        <f>VLOOKUP(A52, 'all median'!A:L,10,FALSE)</f>
        <v>0.191211506372158</v>
      </c>
      <c r="K52">
        <f>VLOOKUP(A52, 'all median'!A:L,11,FALSE)</f>
        <v>-0.73736325885390397</v>
      </c>
      <c r="L52">
        <f>VLOOKUP(A52, 'all median'!A:L,12,FALSE)</f>
        <v>-0.59720015699585005</v>
      </c>
    </row>
    <row r="53" spans="1:12">
      <c r="A53" s="1" t="s">
        <v>16</v>
      </c>
      <c r="B53">
        <f>VLOOKUP(A53, 'all median'!A:L,2,FALSE)</f>
        <v>6</v>
      </c>
      <c r="C53">
        <f>VLOOKUP(A53, 'all median'!A:L,3,FALSE)</f>
        <v>2</v>
      </c>
      <c r="D53">
        <f>VLOOKUP(A53, 'all median'!A:L,4,FALSE)</f>
        <v>0</v>
      </c>
      <c r="E53">
        <f>VLOOKUP(A53, 'all median'!A:L,5,FALSE)</f>
        <v>-0.64604945714017803</v>
      </c>
      <c r="F53">
        <f>VLOOKUP(A53, 'all median'!A:L,6,FALSE)</f>
        <v>6.39002061401793E-2</v>
      </c>
      <c r="G53">
        <f>VLOOKUP(A53, 'all median'!A:L,7,FALSE)</f>
        <v>0.24311982500407001</v>
      </c>
      <c r="H53">
        <f>VLOOKUP(A53, 'all median'!A:L,8,FALSE)</f>
        <v>-3.2736825505662301E-2</v>
      </c>
      <c r="I53">
        <f>VLOOKUP(A53, 'all median'!A:L,9,FALSE)</f>
        <v>-1.1279266130516401</v>
      </c>
      <c r="J53">
        <f>VLOOKUP(A53, 'all median'!A:L,10,FALSE)</f>
        <v>-4.8171243769600898E-3</v>
      </c>
      <c r="K53">
        <f>VLOOKUP(A53, 'all median'!A:L,11,FALSE)</f>
        <v>-0.81169117841711202</v>
      </c>
      <c r="L53">
        <f>VLOOKUP(A53, 'all median'!A:L,12,FALSE)</f>
        <v>-0.52198974506560802</v>
      </c>
    </row>
    <row r="54" spans="1:12">
      <c r="A54" t="s">
        <v>39</v>
      </c>
      <c r="B54">
        <f>VLOOKUP(A54, 'all median'!A:L,2,FALSE)</f>
        <v>6</v>
      </c>
      <c r="C54">
        <f>VLOOKUP(A54, 'all median'!A:L,3,FALSE)</f>
        <v>2</v>
      </c>
      <c r="D54">
        <f>VLOOKUP(A54, 'all median'!A:L,4,FALSE)</f>
        <v>0</v>
      </c>
      <c r="E54">
        <f>VLOOKUP(A54, 'all median'!A:L,5,FALSE)</f>
        <v>-0.34731963828904999</v>
      </c>
      <c r="F54">
        <f>VLOOKUP(A54, 'all median'!A:L,6,FALSE)</f>
        <v>-0.146753244080122</v>
      </c>
      <c r="G54">
        <f>VLOOKUP(A54, 'all median'!A:L,7,FALSE)</f>
        <v>-0.114878197469786</v>
      </c>
      <c r="H54">
        <f>VLOOKUP(A54, 'all median'!A:L,8,FALSE)</f>
        <v>0.32528929589952998</v>
      </c>
      <c r="I54">
        <f>VLOOKUP(A54, 'all median'!A:L,9,FALSE)</f>
        <v>0.147577523222646</v>
      </c>
      <c r="J54">
        <f>VLOOKUP(A54, 'all median'!A:L,10,FALSE)</f>
        <v>-9.4627876189010099E-2</v>
      </c>
      <c r="K54">
        <f>VLOOKUP(A54, 'all median'!A:L,11,FALSE)</f>
        <v>-0.42353683991785701</v>
      </c>
      <c r="L54">
        <f>VLOOKUP(A54, 'all median'!A:L,12,FALSE)</f>
        <v>-0.32501278973387099</v>
      </c>
    </row>
    <row r="55" spans="1:12">
      <c r="A55" t="s">
        <v>66</v>
      </c>
      <c r="B55">
        <f>VLOOKUP(A55, 'all median'!A:L,2,FALSE)</f>
        <v>6</v>
      </c>
      <c r="C55">
        <f>VLOOKUP(A55, 'all median'!A:L,3,FALSE)</f>
        <v>2</v>
      </c>
      <c r="D55">
        <f>VLOOKUP(A55, 'all median'!A:L,4,FALSE)</f>
        <v>0</v>
      </c>
      <c r="E55">
        <f>VLOOKUP(A55, 'all median'!A:L,5,FALSE)</f>
        <v>-0.330873548740372</v>
      </c>
      <c r="F55">
        <f>VLOOKUP(A55, 'all median'!A:L,6,FALSE)</f>
        <v>-0.20428799186053301</v>
      </c>
      <c r="G55">
        <f>VLOOKUP(A55, 'all median'!A:L,7,FALSE)</f>
        <v>0.10884154920503999</v>
      </c>
      <c r="H55">
        <f>VLOOKUP(A55, 'all median'!A:L,8,FALSE)</f>
        <v>0.32171607237517202</v>
      </c>
      <c r="I55">
        <f>VLOOKUP(A55, 'all median'!A:L,9,FALSE)</f>
        <v>-0.51963760906888801</v>
      </c>
      <c r="J55">
        <f>VLOOKUP(A55, 'all median'!A:L,10,FALSE)</f>
        <v>-5.5316971181749702E-3</v>
      </c>
      <c r="K55">
        <f>VLOOKUP(A55, 'all median'!A:L,11,FALSE)</f>
        <v>-0.14108701065635501</v>
      </c>
      <c r="L55">
        <f>VLOOKUP(A55, 'all median'!A:L,12,FALSE)</f>
        <v>-0.32598638543623298</v>
      </c>
    </row>
    <row r="56" spans="1:12">
      <c r="A56" t="s">
        <v>34</v>
      </c>
      <c r="B56">
        <f>VLOOKUP(A56, 'all median'!A:L,2,FALSE)</f>
        <v>6</v>
      </c>
      <c r="C56">
        <f>VLOOKUP(A56, 'all median'!A:L,3,FALSE)</f>
        <v>2</v>
      </c>
      <c r="D56">
        <f>VLOOKUP(A56, 'all median'!A:L,4,FALSE)</f>
        <v>0</v>
      </c>
      <c r="E56">
        <f>VLOOKUP(A56, 'all median'!A:L,5,FALSE)</f>
        <v>-0.68889746097888305</v>
      </c>
      <c r="F56">
        <f>VLOOKUP(A56, 'all median'!A:L,6,FALSE)</f>
        <v>3.46825126316649E-2</v>
      </c>
      <c r="G56">
        <f>VLOOKUP(A56, 'all median'!A:L,7,FALSE)</f>
        <v>-0.36316141743317598</v>
      </c>
      <c r="H56">
        <f>VLOOKUP(A56, 'all median'!A:L,8,FALSE)</f>
        <v>1.1091098216722499</v>
      </c>
      <c r="I56">
        <f>VLOOKUP(A56, 'all median'!A:L,9,FALSE)</f>
        <v>-0.44291383605398099</v>
      </c>
      <c r="J56">
        <f>VLOOKUP(A56, 'all median'!A:L,10,FALSE)</f>
        <v>-5.2845761742965097E-2</v>
      </c>
      <c r="K56">
        <f>VLOOKUP(A56, 'all median'!A:L,11,FALSE)</f>
        <v>-0.51077662702758797</v>
      </c>
      <c r="L56">
        <f>VLOOKUP(A56, 'all median'!A:L,12,FALSE)</f>
        <v>-0.38538082412796798</v>
      </c>
    </row>
    <row r="57" spans="1:12">
      <c r="A57" t="s">
        <v>49</v>
      </c>
      <c r="B57">
        <f>VLOOKUP(A57, 'all median'!A:L,2,FALSE)</f>
        <v>6</v>
      </c>
      <c r="C57">
        <f>VLOOKUP(A57, 'all median'!A:L,3,FALSE)</f>
        <v>2</v>
      </c>
      <c r="D57">
        <f>VLOOKUP(A57, 'all median'!A:L,4,FALSE)</f>
        <v>0</v>
      </c>
      <c r="E57">
        <f>VLOOKUP(A57, 'all median'!A:L,5,FALSE)</f>
        <v>-0.62491888498324999</v>
      </c>
      <c r="F57">
        <f>VLOOKUP(A57, 'all median'!A:L,6,FALSE)</f>
        <v>-7.16340268762201E-2</v>
      </c>
      <c r="G57">
        <f>VLOOKUP(A57, 'all median'!A:L,7,FALSE)</f>
        <v>0.392586889571169</v>
      </c>
      <c r="H57">
        <f>VLOOKUP(A57, 'all median'!A:L,8,FALSE)</f>
        <v>-4.6200523061360799E-2</v>
      </c>
      <c r="I57">
        <f>VLOOKUP(A57, 'all median'!A:L,9,FALSE)</f>
        <v>-0.52595027062792399</v>
      </c>
      <c r="J57">
        <f>VLOOKUP(A57, 'all median'!A:L,10,FALSE)</f>
        <v>0.33541931496494298</v>
      </c>
      <c r="K57">
        <f>VLOOKUP(A57, 'all median'!A:L,11,FALSE)</f>
        <v>-1.06853781970467</v>
      </c>
      <c r="L57">
        <f>VLOOKUP(A57, 'all median'!A:L,12,FALSE)</f>
        <v>-0.58518253869405501</v>
      </c>
    </row>
    <row r="58" spans="1:12">
      <c r="A58" s="1" t="s">
        <v>11</v>
      </c>
      <c r="B58">
        <f>VLOOKUP(A58, 'all median'!A:L,2,FALSE)</f>
        <v>6</v>
      </c>
      <c r="C58">
        <f>VLOOKUP(A58, 'all median'!A:L,3,FALSE)</f>
        <v>2</v>
      </c>
      <c r="D58">
        <f>VLOOKUP(A58, 'all median'!A:L,4,FALSE)</f>
        <v>0</v>
      </c>
      <c r="E58">
        <f>VLOOKUP(A58, 'all median'!A:L,5,FALSE)</f>
        <v>-0.40350315636997902</v>
      </c>
      <c r="F58">
        <f>VLOOKUP(A58, 'all median'!A:L,6,FALSE)</f>
        <v>-0.59874964183355095</v>
      </c>
      <c r="G58">
        <f>VLOOKUP(A58, 'all median'!A:L,7,FALSE)</f>
        <v>-0.25918087249745098</v>
      </c>
      <c r="H58">
        <f>VLOOKUP(A58, 'all median'!A:L,8,FALSE)</f>
        <v>0.24929039669875</v>
      </c>
      <c r="I58">
        <f>VLOOKUP(A58, 'all median'!A:L,9,FALSE)</f>
        <v>-0.80599224679888004</v>
      </c>
      <c r="J58">
        <f>VLOOKUP(A58, 'all median'!A:L,10,FALSE)</f>
        <v>0.12528530200670401</v>
      </c>
      <c r="K58">
        <f>VLOOKUP(A58, 'all median'!A:L,11,FALSE)</f>
        <v>-0.80256987417932901</v>
      </c>
      <c r="L58">
        <f>VLOOKUP(A58, 'all median'!A:L,12,FALSE)</f>
        <v>-0.52493151478378297</v>
      </c>
    </row>
    <row r="59" spans="1:12">
      <c r="A59" t="s">
        <v>51</v>
      </c>
      <c r="B59">
        <f>VLOOKUP(A59, 'all median'!A:L,2,FALSE)</f>
        <v>6</v>
      </c>
      <c r="C59">
        <f>VLOOKUP(A59, 'all median'!A:L,3,FALSE)</f>
        <v>2</v>
      </c>
      <c r="D59">
        <f>VLOOKUP(A59, 'all median'!A:L,4,FALSE)</f>
        <v>0</v>
      </c>
      <c r="E59">
        <f>VLOOKUP(A59, 'all median'!A:L,5,FALSE)</f>
        <v>-0.320075679844261</v>
      </c>
      <c r="F59">
        <f>VLOOKUP(A59, 'all median'!A:L,6,FALSE)</f>
        <v>0.17942553346215101</v>
      </c>
      <c r="G59">
        <f>VLOOKUP(A59, 'all median'!A:L,7,FALSE)</f>
        <v>-9.5563635738386096E-2</v>
      </c>
      <c r="H59">
        <f>VLOOKUP(A59, 'all median'!A:L,8,FALSE)</f>
        <v>-0.42606936263326001</v>
      </c>
      <c r="I59">
        <f>VLOOKUP(A59, 'all median'!A:L,9,FALSE)</f>
        <v>-0.34715560391313699</v>
      </c>
      <c r="J59">
        <f>VLOOKUP(A59, 'all median'!A:L,10,FALSE)</f>
        <v>4.4520783616581398E-2</v>
      </c>
      <c r="K59">
        <f>VLOOKUP(A59, 'all median'!A:L,11,FALSE)</f>
        <v>-0.48382721806825801</v>
      </c>
      <c r="L59">
        <f>VLOOKUP(A59, 'all median'!A:L,12,FALSE)</f>
        <v>-0.46774381419223798</v>
      </c>
    </row>
    <row r="60" spans="1:12">
      <c r="A60" s="1" t="s">
        <v>12</v>
      </c>
      <c r="B60">
        <f>VLOOKUP(A60, 'all median'!A:L,2,FALSE)</f>
        <v>6</v>
      </c>
      <c r="C60">
        <f>VLOOKUP(A60, 'all median'!A:L,3,FALSE)</f>
        <v>2</v>
      </c>
      <c r="D60">
        <f>VLOOKUP(A60, 'all median'!A:L,4,FALSE)</f>
        <v>0</v>
      </c>
      <c r="E60">
        <f>VLOOKUP(A60, 'all median'!A:L,5,FALSE)</f>
        <v>-0.651774666148773</v>
      </c>
      <c r="F60">
        <f>VLOOKUP(A60, 'all median'!A:L,6,FALSE)</f>
        <v>-0.30583163844887901</v>
      </c>
      <c r="G60">
        <f>VLOOKUP(A60, 'all median'!A:L,7,FALSE)</f>
        <v>-0.15176377808973099</v>
      </c>
      <c r="H60">
        <f>VLOOKUP(A60, 'all median'!A:L,8,FALSE)</f>
        <v>0.57972959843893701</v>
      </c>
      <c r="I60">
        <f>VLOOKUP(A60, 'all median'!A:L,9,FALSE)</f>
        <v>-0.69991565476586404</v>
      </c>
      <c r="J60">
        <f>VLOOKUP(A60, 'all median'!A:L,10,FALSE)</f>
        <v>0.10080870143836</v>
      </c>
      <c r="K60">
        <f>VLOOKUP(A60, 'all median'!A:L,11,FALSE)</f>
        <v>-0.78483429074298605</v>
      </c>
      <c r="L60">
        <f>VLOOKUP(A60, 'all median'!A:L,12,FALSE)</f>
        <v>-0.34375666451123199</v>
      </c>
    </row>
    <row r="61" spans="1:12">
      <c r="A61" s="1" t="s">
        <v>1</v>
      </c>
      <c r="B61">
        <f>VLOOKUP(A61, 'all median'!A:L,2,FALSE)</f>
        <v>6</v>
      </c>
      <c r="C61">
        <f>VLOOKUP(A61, 'all median'!A:L,3,FALSE)</f>
        <v>2</v>
      </c>
      <c r="D61">
        <f>VLOOKUP(A61, 'all median'!A:L,4,FALSE)</f>
        <v>0</v>
      </c>
      <c r="E61">
        <f>VLOOKUP(A61, 'all median'!A:L,5,FALSE)</f>
        <v>-0.72814426256341702</v>
      </c>
      <c r="F61">
        <f>VLOOKUP(A61, 'all median'!A:L,6,FALSE)</f>
        <v>5.3888620081421298E-2</v>
      </c>
      <c r="G61">
        <f>VLOOKUP(A61, 'all median'!A:L,7,FALSE)</f>
        <v>-0.205331160702071</v>
      </c>
      <c r="H61">
        <f>VLOOKUP(A61, 'all median'!A:L,8,FALSE)</f>
        <v>0.43516059801508999</v>
      </c>
      <c r="I61">
        <f>VLOOKUP(A61, 'all median'!A:L,9,FALSE)</f>
        <v>-0.77135435895415605</v>
      </c>
      <c r="J61">
        <f>VLOOKUP(A61, 'all median'!A:L,10,FALSE)</f>
        <v>-0.36658626983768</v>
      </c>
      <c r="K61">
        <f>VLOOKUP(A61, 'all median'!A:L,11,FALSE)</f>
        <v>-0.35503684807725899</v>
      </c>
      <c r="L61">
        <f>VLOOKUP(A61, 'all median'!A:L,12,FALSE)</f>
        <v>-0.47861431483168898</v>
      </c>
    </row>
    <row r="62" spans="1:12">
      <c r="A62" s="1" t="s">
        <v>27</v>
      </c>
      <c r="B62">
        <f>VLOOKUP(A62, 'all median'!A:L,2,FALSE)</f>
        <v>6</v>
      </c>
      <c r="C62">
        <f>VLOOKUP(A62, 'all median'!A:L,3,FALSE)</f>
        <v>2</v>
      </c>
      <c r="D62">
        <f>VLOOKUP(A62, 'all median'!A:L,4,FALSE)</f>
        <v>0</v>
      </c>
      <c r="E62">
        <f>VLOOKUP(A62, 'all median'!A:L,5,FALSE)</f>
        <v>-0.83628560439001698</v>
      </c>
      <c r="F62">
        <f>VLOOKUP(A62, 'all median'!A:L,6,FALSE)</f>
        <v>-0.36562353766119599</v>
      </c>
      <c r="G62">
        <f>VLOOKUP(A62, 'all median'!A:L,7,FALSE)</f>
        <v>-0.30119159960833702</v>
      </c>
      <c r="H62">
        <f>VLOOKUP(A62, 'all median'!A:L,8,FALSE)</f>
        <v>1.0144964611577501</v>
      </c>
      <c r="I62">
        <f>VLOOKUP(A62, 'all median'!A:L,9,FALSE)</f>
        <v>-0.53882634649165295</v>
      </c>
      <c r="J62">
        <f>VLOOKUP(A62, 'all median'!A:L,10,FALSE)</f>
        <v>0.17832989890645901</v>
      </c>
      <c r="K62">
        <f>VLOOKUP(A62, 'all median'!A:L,11,FALSE)</f>
        <v>-0.58748850352306903</v>
      </c>
      <c r="L62">
        <f>VLOOKUP(A62, 'all median'!A:L,12,FALSE)</f>
        <v>-0.54932811336556098</v>
      </c>
    </row>
    <row r="63" spans="1:12">
      <c r="A63" t="s">
        <v>63</v>
      </c>
      <c r="B63">
        <f>VLOOKUP(A63, 'all median'!A:L,2,FALSE)</f>
        <v>6</v>
      </c>
      <c r="C63">
        <f>VLOOKUP(A63, 'all median'!A:L,3,FALSE)</f>
        <v>2</v>
      </c>
      <c r="D63">
        <f>VLOOKUP(A63, 'all median'!A:L,4,FALSE)</f>
        <v>0</v>
      </c>
      <c r="E63">
        <f>VLOOKUP(A63, 'all median'!A:L,5,FALSE)</f>
        <v>-0.26334629174497698</v>
      </c>
      <c r="F63">
        <f>VLOOKUP(A63, 'all median'!A:L,6,FALSE)</f>
        <v>0.45379387563204199</v>
      </c>
      <c r="G63">
        <f>VLOOKUP(A63, 'all median'!A:L,7,FALSE)</f>
        <v>-0.14075195870291801</v>
      </c>
      <c r="H63">
        <f>VLOOKUP(A63, 'all median'!A:L,8,FALSE)</f>
        <v>-0.29848193623521602</v>
      </c>
      <c r="I63">
        <f>VLOOKUP(A63, 'all median'!A:L,9,FALSE)</f>
        <v>-0.37393334750574903</v>
      </c>
      <c r="J63">
        <f>VLOOKUP(A63, 'all median'!A:L,10,FALSE)</f>
        <v>0.14046986026543701</v>
      </c>
      <c r="K63">
        <f>VLOOKUP(A63, 'all median'!A:L,11,FALSE)</f>
        <v>-0.37427365708426802</v>
      </c>
      <c r="L63">
        <f>VLOOKUP(A63, 'all median'!A:L,12,FALSE)</f>
        <v>-0.649198636075902</v>
      </c>
    </row>
    <row r="64" spans="1:12">
      <c r="A64" s="1" t="s">
        <v>28</v>
      </c>
      <c r="B64">
        <f>VLOOKUP(A64, 'all median'!A:L,2,FALSE)</f>
        <v>6</v>
      </c>
      <c r="C64">
        <f>VLOOKUP(A64, 'all median'!A:L,3,FALSE)</f>
        <v>2</v>
      </c>
      <c r="D64">
        <f>VLOOKUP(A64, 'all median'!A:L,4,FALSE)</f>
        <v>0</v>
      </c>
      <c r="E64">
        <f>VLOOKUP(A64, 'all median'!A:L,5,FALSE)</f>
        <v>-0.22562210696211199</v>
      </c>
      <c r="F64">
        <f>VLOOKUP(A64, 'all median'!A:L,6,FALSE)</f>
        <v>-0.50922182911214198</v>
      </c>
      <c r="G64">
        <f>VLOOKUP(A64, 'all median'!A:L,7,FALSE)</f>
        <v>0.12685462334575201</v>
      </c>
      <c r="H64">
        <f>VLOOKUP(A64, 'all median'!A:L,8,FALSE)</f>
        <v>0.62210271689705299</v>
      </c>
      <c r="I64">
        <f>VLOOKUP(A64, 'all median'!A:L,9,FALSE)</f>
        <v>-0.93950335344208802</v>
      </c>
      <c r="J64">
        <f>VLOOKUP(A64, 'all median'!A:L,10,FALSE)</f>
        <v>-5.8920370617849001E-2</v>
      </c>
      <c r="K64">
        <f>VLOOKUP(A64, 'all median'!A:L,11,FALSE)</f>
        <v>-0.397340626274791</v>
      </c>
      <c r="L64">
        <f>VLOOKUP(A64, 'all median'!A:L,12,FALSE)</f>
        <v>-0.31732561264491099</v>
      </c>
    </row>
    <row r="65" spans="1:12">
      <c r="A65" s="1" t="s">
        <v>20</v>
      </c>
      <c r="B65">
        <f>VLOOKUP(A65, 'all median'!A:L,2,FALSE)</f>
        <v>7</v>
      </c>
      <c r="C65">
        <f>VLOOKUP(A65, 'all median'!A:L,3,FALSE)</f>
        <v>1</v>
      </c>
      <c r="D65">
        <f>VLOOKUP(A65, 'all median'!A:L,4,FALSE)</f>
        <v>0</v>
      </c>
      <c r="E65">
        <f>VLOOKUP(A65, 'all median'!A:L,5,FALSE)</f>
        <v>0.107709369256586</v>
      </c>
      <c r="F65">
        <f>VLOOKUP(A65, 'all median'!A:L,6,FALSE)</f>
        <v>-0.55904060204728001</v>
      </c>
      <c r="G65">
        <f>VLOOKUP(A65, 'all median'!A:L,7,FALSE)</f>
        <v>-0.351734183622819</v>
      </c>
      <c r="H65">
        <f>VLOOKUP(A65, 'all median'!A:L,8,FALSE)</f>
        <v>-0.191030997726126</v>
      </c>
      <c r="I65">
        <f>VLOOKUP(A65, 'all median'!A:L,9,FALSE)</f>
        <v>-0.56177266771333101</v>
      </c>
      <c r="J65">
        <f>VLOOKUP(A65, 'all median'!A:L,10,FALSE)</f>
        <v>-5.3973585340746498E-2</v>
      </c>
      <c r="K65">
        <f>VLOOKUP(A65, 'all median'!A:L,11,FALSE)</f>
        <v>-0.62895251051926004</v>
      </c>
      <c r="L65">
        <f>VLOOKUP(A65, 'all median'!A:L,12,FALSE)</f>
        <v>-0.48447888451955801</v>
      </c>
    </row>
    <row r="66" spans="1:12">
      <c r="A66" s="1" t="s">
        <v>23</v>
      </c>
      <c r="B66">
        <f>VLOOKUP(A66, 'all median'!A:L,2,FALSE)</f>
        <v>7</v>
      </c>
      <c r="C66">
        <f>VLOOKUP(A66, 'all median'!A:L,3,FALSE)</f>
        <v>1</v>
      </c>
      <c r="D66">
        <f>VLOOKUP(A66, 'all median'!A:L,4,FALSE)</f>
        <v>0</v>
      </c>
      <c r="E66">
        <f>VLOOKUP(A66, 'all median'!A:L,5,FALSE)</f>
        <v>0.18579932759225001</v>
      </c>
      <c r="F66">
        <f>VLOOKUP(A66, 'all median'!A:L,6,FALSE)</f>
        <v>-0.43792675351893101</v>
      </c>
      <c r="G66">
        <f>VLOOKUP(A66, 'all median'!A:L,7,FALSE)</f>
        <v>-0.60130997918232898</v>
      </c>
      <c r="H66">
        <f>VLOOKUP(A66, 'all median'!A:L,8,FALSE)</f>
        <v>-0.17909315821872801</v>
      </c>
      <c r="I66">
        <f>VLOOKUP(A66, 'all median'!A:L,9,FALSE)</f>
        <v>-0.52892727352699698</v>
      </c>
      <c r="J66">
        <f>VLOOKUP(A66, 'all median'!A:L,10,FALSE)</f>
        <v>-0.165055350158023</v>
      </c>
      <c r="K66">
        <f>VLOOKUP(A66, 'all median'!A:L,11,FALSE)</f>
        <v>-0.61862041884721597</v>
      </c>
      <c r="L66">
        <f>VLOOKUP(A66, 'all median'!A:L,12,FALSE)</f>
        <v>-0.45535003717547901</v>
      </c>
    </row>
    <row r="67" spans="1:12">
      <c r="A67" t="s">
        <v>37</v>
      </c>
      <c r="B67">
        <f>VLOOKUP(A67, 'all median'!A:L,2,FALSE)</f>
        <v>7</v>
      </c>
      <c r="C67">
        <f>VLOOKUP(A67, 'all median'!A:L,3,FALSE)</f>
        <v>1</v>
      </c>
      <c r="D67">
        <f>VLOOKUP(A67, 'all median'!A:L,4,FALSE)</f>
        <v>0</v>
      </c>
      <c r="E67">
        <f>VLOOKUP(A67, 'all median'!A:L,5,FALSE)</f>
        <v>-0.343602492223331</v>
      </c>
      <c r="F67">
        <f>VLOOKUP(A67, 'all median'!A:L,6,FALSE)</f>
        <v>0.16924995732595299</v>
      </c>
      <c r="G67">
        <f>VLOOKUP(A67, 'all median'!A:L,7,FALSE)</f>
        <v>-0.30914684433318801</v>
      </c>
      <c r="H67">
        <f>VLOOKUP(A67, 'all median'!A:L,8,FALSE)</f>
        <v>-0.35913511492591799</v>
      </c>
      <c r="I67">
        <f>VLOOKUP(A67, 'all median'!A:L,9,FALSE)</f>
        <v>-0.16868231182202101</v>
      </c>
      <c r="J67">
        <f>VLOOKUP(A67, 'all median'!A:L,10,FALSE)</f>
        <v>-0.264138689061992</v>
      </c>
      <c r="K67">
        <f>VLOOKUP(A67, 'all median'!A:L,11,FALSE)</f>
        <v>-0.36153874597298502</v>
      </c>
      <c r="L67">
        <f>VLOOKUP(A67, 'all median'!A:L,12,FALSE)</f>
        <v>-7.6168980385059398E-2</v>
      </c>
    </row>
    <row r="68" spans="1:12">
      <c r="A68" s="1" t="s">
        <v>14</v>
      </c>
      <c r="B68">
        <f>VLOOKUP(A68, 'all median'!A:L,2,FALSE)</f>
        <v>7</v>
      </c>
      <c r="C68">
        <f>VLOOKUP(A68, 'all median'!A:L,3,FALSE)</f>
        <v>1</v>
      </c>
      <c r="D68">
        <f>VLOOKUP(A68, 'all median'!A:L,4,FALSE)</f>
        <v>0</v>
      </c>
      <c r="E68">
        <f>VLOOKUP(A68, 'all median'!A:L,5,FALSE)</f>
        <v>-0.38792325220463197</v>
      </c>
      <c r="F68">
        <f>VLOOKUP(A68, 'all median'!A:L,6,FALSE)</f>
        <v>0.22300867017058101</v>
      </c>
      <c r="G68">
        <f>VLOOKUP(A68, 'all median'!A:L,7,FALSE)</f>
        <v>-0.32945021992829898</v>
      </c>
      <c r="H68">
        <f>VLOOKUP(A68, 'all median'!A:L,8,FALSE)</f>
        <v>-5.4870771123301403E-2</v>
      </c>
      <c r="I68">
        <f>VLOOKUP(A68, 'all median'!A:L,9,FALSE)</f>
        <v>-1.0121832965761901</v>
      </c>
      <c r="J68">
        <f>VLOOKUP(A68, 'all median'!A:L,10,FALSE)</f>
        <v>-5.9065807516766197E-2</v>
      </c>
      <c r="K68">
        <f>VLOOKUP(A68, 'all median'!A:L,11,FALSE)</f>
        <v>-0.719637726462105</v>
      </c>
      <c r="L68">
        <f>VLOOKUP(A68, 'all median'!A:L,12,FALSE)</f>
        <v>-0.38440414146983498</v>
      </c>
    </row>
    <row r="69" spans="1:12">
      <c r="A69" s="1" t="s">
        <v>13</v>
      </c>
      <c r="B69">
        <f>VLOOKUP(A69, 'all median'!A:L,2,FALSE)</f>
        <v>7</v>
      </c>
      <c r="C69">
        <f>VLOOKUP(A69, 'all median'!A:L,3,FALSE)</f>
        <v>1</v>
      </c>
      <c r="D69">
        <f>VLOOKUP(A69, 'all median'!A:L,4,FALSE)</f>
        <v>0</v>
      </c>
      <c r="E69">
        <f>VLOOKUP(A69, 'all median'!A:L,5,FALSE)</f>
        <v>-0.81241626456709504</v>
      </c>
      <c r="F69">
        <f>VLOOKUP(A69, 'all median'!A:L,6,FALSE)</f>
        <v>-0.21648011240068801</v>
      </c>
      <c r="G69">
        <f>VLOOKUP(A69, 'all median'!A:L,7,FALSE)</f>
        <v>-9.5959459572805994E-2</v>
      </c>
      <c r="H69">
        <f>VLOOKUP(A69, 'all median'!A:L,8,FALSE)</f>
        <v>1.8379728832629301</v>
      </c>
      <c r="I69">
        <f>VLOOKUP(A69, 'all median'!A:L,9,FALSE)</f>
        <v>-0.85045588325006405</v>
      </c>
      <c r="J69">
        <f>VLOOKUP(A69, 'all median'!A:L,10,FALSE)</f>
        <v>-6.3851836827599803E-2</v>
      </c>
      <c r="K69">
        <f>VLOOKUP(A69, 'all median'!A:L,11,FALSE)</f>
        <v>-0.81089635820886397</v>
      </c>
      <c r="L69">
        <f>VLOOKUP(A69, 'all median'!A:L,12,FALSE)</f>
        <v>-0.78171255012489704</v>
      </c>
    </row>
    <row r="70" spans="1:12">
      <c r="A70" s="1" t="s">
        <v>8</v>
      </c>
      <c r="B70">
        <f>VLOOKUP(A70, 'all median'!A:L,2,FALSE)</f>
        <v>7</v>
      </c>
      <c r="C70">
        <f>VLOOKUP(A70, 'all median'!A:L,3,FALSE)</f>
        <v>1</v>
      </c>
      <c r="D70">
        <f>VLOOKUP(A70, 'all median'!A:L,4,FALSE)</f>
        <v>0</v>
      </c>
      <c r="E70">
        <f>VLOOKUP(A70, 'all median'!A:L,5,FALSE)</f>
        <v>-0.97988243753775195</v>
      </c>
      <c r="F70">
        <f>VLOOKUP(A70, 'all median'!A:L,6,FALSE)</f>
        <v>-6.8884224377554398E-2</v>
      </c>
      <c r="G70">
        <f>VLOOKUP(A70, 'all median'!A:L,7,FALSE)</f>
        <v>-0.38886059444946502</v>
      </c>
      <c r="H70">
        <f>VLOOKUP(A70, 'all median'!A:L,8,FALSE)</f>
        <v>0.79273875776666003</v>
      </c>
      <c r="I70">
        <f>VLOOKUP(A70, 'all median'!A:L,9,FALSE)</f>
        <v>-1.63033071374922</v>
      </c>
      <c r="J70">
        <f>VLOOKUP(A70, 'all median'!A:L,10,FALSE)</f>
        <v>-5.4003820820803697E-2</v>
      </c>
      <c r="K70">
        <f>VLOOKUP(A70, 'all median'!A:L,11,FALSE)</f>
        <v>-1.0064719790663601</v>
      </c>
      <c r="L70">
        <f>VLOOKUP(A70, 'all median'!A:L,12,FALSE)</f>
        <v>-0.66920262422082899</v>
      </c>
    </row>
    <row r="71" spans="1:12">
      <c r="A71" t="s">
        <v>46</v>
      </c>
      <c r="B71">
        <f>VLOOKUP(A71, 'all median'!A:L,2,FALSE)</f>
        <v>7</v>
      </c>
      <c r="C71">
        <f>VLOOKUP(A71, 'all median'!A:L,3,FALSE)</f>
        <v>1</v>
      </c>
      <c r="D71">
        <f>VLOOKUP(A71, 'all median'!A:L,4,FALSE)</f>
        <v>0</v>
      </c>
      <c r="E71">
        <f>VLOOKUP(A71, 'all median'!A:L,5,FALSE)</f>
        <v>-0.39453511823406601</v>
      </c>
      <c r="F71">
        <f>VLOOKUP(A71, 'all median'!A:L,6,FALSE)</f>
        <v>-0.20475030884380499</v>
      </c>
      <c r="G71">
        <f>VLOOKUP(A71, 'all median'!A:L,7,FALSE)</f>
        <v>-1.4054242270760599E-2</v>
      </c>
      <c r="H71">
        <f>VLOOKUP(A71, 'all median'!A:L,8,FALSE)</f>
        <v>0.56081370697692001</v>
      </c>
      <c r="I71">
        <f>VLOOKUP(A71, 'all median'!A:L,9,FALSE)</f>
        <v>-0.74380072711865997</v>
      </c>
      <c r="J71">
        <f>VLOOKUP(A71, 'all median'!A:L,10,FALSE)</f>
        <v>-3.1399265117625398E-2</v>
      </c>
      <c r="K71">
        <f>VLOOKUP(A71, 'all median'!A:L,11,FALSE)</f>
        <v>-0.293571926758457</v>
      </c>
      <c r="L71">
        <f>VLOOKUP(A71, 'all median'!A:L,12,FALSE)</f>
        <v>-0.33615825850172698</v>
      </c>
    </row>
    <row r="72" spans="1:12">
      <c r="A72" t="s">
        <v>54</v>
      </c>
      <c r="B72">
        <f>VLOOKUP(A72, 'all median'!A:L,2,FALSE)</f>
        <v>7</v>
      </c>
      <c r="C72">
        <f>VLOOKUP(A72, 'all median'!A:L,3,FALSE)</f>
        <v>1</v>
      </c>
      <c r="D72">
        <f>VLOOKUP(A72, 'all median'!A:L,4,FALSE)</f>
        <v>0</v>
      </c>
      <c r="E72">
        <f>VLOOKUP(A72, 'all median'!A:L,5,FALSE)</f>
        <v>-0.35311349793150199</v>
      </c>
      <c r="F72">
        <f>VLOOKUP(A72, 'all median'!A:L,6,FALSE)</f>
        <v>-0.31534791074760699</v>
      </c>
      <c r="G72">
        <f>VLOOKUP(A72, 'all median'!A:L,7,FALSE)</f>
        <v>-0.186450325149145</v>
      </c>
      <c r="H72">
        <f>VLOOKUP(A72, 'all median'!A:L,8,FALSE)</f>
        <v>4.4526276553891402E-2</v>
      </c>
      <c r="I72">
        <f>VLOOKUP(A72, 'all median'!A:L,9,FALSE)</f>
        <v>-0.23130116591626099</v>
      </c>
      <c r="J72">
        <f>VLOOKUP(A72, 'all median'!A:L,10,FALSE)</f>
        <v>-5.3722833163069202E-3</v>
      </c>
      <c r="K72">
        <f>VLOOKUP(A72, 'all median'!A:L,11,FALSE)</f>
        <v>-0.13182637308127501</v>
      </c>
      <c r="L72">
        <f>VLOOKUP(A72, 'all median'!A:L,12,FALSE)</f>
        <v>-0.29149801827393901</v>
      </c>
    </row>
    <row r="73" spans="1:12">
      <c r="A73" t="s">
        <v>42</v>
      </c>
      <c r="B73">
        <f>VLOOKUP(A73, 'all median'!A:L,2,FALSE)</f>
        <v>7</v>
      </c>
      <c r="C73">
        <f>VLOOKUP(A73, 'all median'!A:L,3,FALSE)</f>
        <v>1</v>
      </c>
      <c r="D73">
        <f>VLOOKUP(A73, 'all median'!A:L,4,FALSE)</f>
        <v>0</v>
      </c>
      <c r="E73">
        <f>VLOOKUP(A73, 'all median'!A:L,5,FALSE)</f>
        <v>-0.101652462249369</v>
      </c>
      <c r="F73">
        <f>VLOOKUP(A73, 'all median'!A:L,6,FALSE)</f>
        <v>-3.2995880981233502E-2</v>
      </c>
      <c r="G73">
        <f>VLOOKUP(A73, 'all median'!A:L,7,FALSE)</f>
        <v>-0.143401181179861</v>
      </c>
      <c r="H73">
        <f>VLOOKUP(A73, 'all median'!A:L,8,FALSE)</f>
        <v>-4.4901193473613203E-2</v>
      </c>
      <c r="I73">
        <f>VLOOKUP(A73, 'all median'!A:L,9,FALSE)</f>
        <v>-8.4817925476188896E-2</v>
      </c>
      <c r="J73">
        <f>VLOOKUP(A73, 'all median'!A:L,10,FALSE)</f>
        <v>4.52993959116108E-2</v>
      </c>
      <c r="K73">
        <f>VLOOKUP(A73, 'all median'!A:L,11,FALSE)</f>
        <v>-0.46456573959094399</v>
      </c>
      <c r="L73">
        <f>VLOOKUP(A73, 'all median'!A:L,12,FALSE)</f>
        <v>-0.390135157882599</v>
      </c>
    </row>
    <row r="74" spans="1:12">
      <c r="A74" t="s">
        <v>43</v>
      </c>
      <c r="B74">
        <f>VLOOKUP(A74, 'all median'!A:L,2,FALSE)</f>
        <v>7</v>
      </c>
      <c r="C74">
        <f>VLOOKUP(A74, 'all median'!A:L,3,FALSE)</f>
        <v>1</v>
      </c>
      <c r="D74">
        <f>VLOOKUP(A74, 'all median'!A:L,4,FALSE)</f>
        <v>0</v>
      </c>
      <c r="E74">
        <f>VLOOKUP(A74, 'all median'!A:L,5,FALSE)</f>
        <v>-0.19198259394648101</v>
      </c>
      <c r="F74">
        <f>VLOOKUP(A74, 'all median'!A:L,6,FALSE)</f>
        <v>-0.14157623721339299</v>
      </c>
      <c r="G74">
        <f>VLOOKUP(A74, 'all median'!A:L,7,FALSE)</f>
        <v>-0.35047161452630199</v>
      </c>
      <c r="H74">
        <f>VLOOKUP(A74, 'all median'!A:L,8,FALSE)</f>
        <v>1.01623203159724E-2</v>
      </c>
      <c r="I74">
        <f>VLOOKUP(A74, 'all median'!A:L,9,FALSE)</f>
        <v>-0.38264043633101202</v>
      </c>
      <c r="J74">
        <f>VLOOKUP(A74, 'all median'!A:L,10,FALSE)</f>
        <v>-0.21837989157499499</v>
      </c>
      <c r="K74">
        <f>VLOOKUP(A74, 'all median'!A:L,11,FALSE)</f>
        <v>-0.572469001544893</v>
      </c>
      <c r="L74">
        <f>VLOOKUP(A74, 'all median'!A:L,12,FALSE)</f>
        <v>-0.34791000035867697</v>
      </c>
    </row>
    <row r="75" spans="1:12">
      <c r="A75" s="1" t="s">
        <v>606</v>
      </c>
      <c r="B75">
        <f>VLOOKUP(A75, 'all median'!A:L,2,FALSE)</f>
        <v>8</v>
      </c>
      <c r="C75">
        <f>VLOOKUP(A75, 'all median'!A:L,3,FALSE)</f>
        <v>0</v>
      </c>
      <c r="D75">
        <f>VLOOKUP(A75, 'all median'!A:L,4,FALSE)</f>
        <v>0</v>
      </c>
      <c r="E75">
        <f>VLOOKUP(A75, 'all median'!A:L,5,FALSE)</f>
        <v>-1.5373304019871299</v>
      </c>
      <c r="F75">
        <f>VLOOKUP(A75, 'all median'!A:L,6,FALSE)</f>
        <v>-0.12987789018419399</v>
      </c>
      <c r="G75">
        <f>VLOOKUP(A75, 'all median'!A:L,7,FALSE)</f>
        <v>-0.45412333461318399</v>
      </c>
      <c r="H75">
        <f>VLOOKUP(A75, 'all median'!A:L,8,FALSE)</f>
        <v>-0.110929226253659</v>
      </c>
      <c r="I75">
        <f>VLOOKUP(A75, 'all median'!A:L,9,FALSE)</f>
        <v>-1.8724788559032901</v>
      </c>
      <c r="J75">
        <f>VLOOKUP(A75, 'all median'!A:L,10,FALSE)</f>
        <v>-0.136276051284905</v>
      </c>
      <c r="K75">
        <f>VLOOKUP(A75, 'all median'!A:L,11,FALSE)</f>
        <v>-0.51389061954324899</v>
      </c>
      <c r="L75">
        <f>VLOOKUP(A75, 'all median'!A:L,12,FALSE)</f>
        <v>-0.57131380216636796</v>
      </c>
    </row>
  </sheetData>
  <sortState xmlns:xlrd2="http://schemas.microsoft.com/office/spreadsheetml/2017/richdata2" ref="A2:L75">
    <sortCondition ref="B5:B75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75BC-2DF0-4CA1-A5D3-97CF3B5DEB7C}">
  <dimension ref="A1:W75"/>
  <sheetViews>
    <sheetView workbookViewId="0">
      <selection activeCell="C2" sqref="C2:C34"/>
    </sheetView>
  </sheetViews>
  <sheetFormatPr defaultRowHeight="14.25"/>
  <cols>
    <col min="1" max="1" width="32.75" bestFit="1" customWidth="1"/>
    <col min="2" max="2" width="32.75" customWidth="1"/>
    <col min="18" max="19" width="13" bestFit="1" customWidth="1"/>
  </cols>
  <sheetData>
    <row r="1" spans="1:23">
      <c r="B1" t="s">
        <v>635</v>
      </c>
      <c r="C1" t="s">
        <v>625</v>
      </c>
      <c r="D1" t="s">
        <v>626</v>
      </c>
      <c r="E1" t="s">
        <v>627</v>
      </c>
      <c r="F1" t="s">
        <v>628</v>
      </c>
      <c r="G1" t="s">
        <v>629</v>
      </c>
      <c r="H1" t="s">
        <v>610</v>
      </c>
      <c r="I1" t="s">
        <v>611</v>
      </c>
      <c r="J1" t="s">
        <v>612</v>
      </c>
      <c r="K1" t="s">
        <v>613</v>
      </c>
      <c r="L1" t="s">
        <v>614</v>
      </c>
      <c r="M1" t="s">
        <v>615</v>
      </c>
      <c r="N1" t="s">
        <v>630</v>
      </c>
      <c r="O1" t="s">
        <v>616</v>
      </c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</row>
    <row r="2" spans="1:23">
      <c r="A2" s="1" t="s">
        <v>0</v>
      </c>
      <c r="B2" s="1">
        <f>VLOOKUP(A2, '74 combine wilcox'!A:C,3,FALSE)</f>
        <v>5.1280948281340699E-18</v>
      </c>
      <c r="C2">
        <f>VLOOKUP(A2, 'all wilcoxon'!A:V,2,FALSE)</f>
        <v>7</v>
      </c>
      <c r="D2">
        <f>VLOOKUP(A2, 'all wilcoxon'!A:V,3,FALSE)</f>
        <v>5</v>
      </c>
      <c r="E2">
        <f>VLOOKUP(A2, 'all wilcoxon'!A:V,4,FALSE)</f>
        <v>5</v>
      </c>
      <c r="F2">
        <f>VLOOKUP(A2, 'all wilcoxon'!A:V,5,FALSE)</f>
        <v>5</v>
      </c>
      <c r="G2">
        <f>VLOOKUP(A2, 'all wilcoxon'!A:V,6,FALSE)</f>
        <v>4</v>
      </c>
      <c r="H2">
        <f>VLOOKUP(A2, 'all wilcoxon'!A:V,7,FALSE)</f>
        <v>2.5769206955551902E-4</v>
      </c>
      <c r="I2">
        <f>VLOOKUP(A2, 'all wilcoxon'!A:V,8,FALSE)</f>
        <v>2.54237107194406E-3</v>
      </c>
      <c r="J2">
        <f>VLOOKUP(A2, 'all wilcoxon'!A:V,9,FALSE)</f>
        <v>1.7720679916772501E-2</v>
      </c>
      <c r="K2">
        <f>VLOOKUP(A2, 'all wilcoxon'!A:V,10,FALSE)</f>
        <v>0.131133031384116</v>
      </c>
      <c r="L2">
        <f>VLOOKUP(A2, 'all wilcoxon'!A:V,11,FALSE)</f>
        <v>2.00432044976974E-4</v>
      </c>
      <c r="M2">
        <f>VLOOKUP(A2, 'all wilcoxon'!A:V,12,FALSE)</f>
        <v>1.48319713282961E-2</v>
      </c>
      <c r="N2">
        <f>VLOOKUP(A2, 'all wilcoxon'!A:V,13,FALSE)</f>
        <v>0.33832122768186901</v>
      </c>
      <c r="O2">
        <f>VLOOKUP(A2, 'all wilcoxon'!A:V,14,FALSE)</f>
        <v>0.64194284226816201</v>
      </c>
      <c r="P2">
        <f>VLOOKUP(A2, 'all wilcoxon'!A:V,15,FALSE)</f>
        <v>1.83454680317423E-2</v>
      </c>
      <c r="Q2">
        <f>VLOOKUP(A2, 'all wilcoxon'!A:V,16,FALSE)</f>
        <v>0.131118379248989</v>
      </c>
      <c r="R2">
        <f>VLOOKUP(A2, 'all wilcoxon'!A:V,17,FALSE)</f>
        <v>4.4062636442393198E-7</v>
      </c>
      <c r="S2">
        <f>VLOOKUP(A2, 'all wilcoxon'!A:V,18,FALSE)</f>
        <v>3.2606350967370901E-5</v>
      </c>
      <c r="T2">
        <f>VLOOKUP(A2, 'all wilcoxon'!A:V,19,FALSE)</f>
        <v>1.2832938240292099E-3</v>
      </c>
      <c r="U2">
        <f>VLOOKUP(A2, 'all wilcoxon'!A:V,20,FALSE)</f>
        <v>7.9136452481801105E-3</v>
      </c>
      <c r="V2">
        <f>VLOOKUP(A2, 'all wilcoxon'!A:V,21,FALSE)</f>
        <v>1.18004124134894E-4</v>
      </c>
      <c r="W2">
        <f>VLOOKUP(A2, 'all wilcoxon'!A:V,22,FALSE)</f>
        <v>1.3541940337545499E-3</v>
      </c>
    </row>
    <row r="3" spans="1:23">
      <c r="A3" s="1" t="s">
        <v>1</v>
      </c>
      <c r="B3" s="1">
        <f>VLOOKUP(A3, '74 combine wilcox'!A:C,3,FALSE)</f>
        <v>1.0721246240776401E-7</v>
      </c>
      <c r="C3">
        <f>VLOOKUP(A3, 'all wilcoxon'!A:V,2,FALSE)</f>
        <v>3</v>
      </c>
      <c r="D3">
        <f>VLOOKUP(A3, 'all wilcoxon'!A:V,3,FALSE)</f>
        <v>3</v>
      </c>
      <c r="E3">
        <f>VLOOKUP(A3, 'all wilcoxon'!A:V,4,FALSE)</f>
        <v>3</v>
      </c>
      <c r="F3">
        <f>VLOOKUP(A3, 'all wilcoxon'!A:V,5,FALSE)</f>
        <v>3</v>
      </c>
      <c r="G3">
        <f>VLOOKUP(A3, 'all wilcoxon'!A:V,6,FALSE)</f>
        <v>3</v>
      </c>
      <c r="H3">
        <f>VLOOKUP(A3, 'all wilcoxon'!A:V,7,FALSE)</f>
        <v>3.0691347043266101E-5</v>
      </c>
      <c r="I3">
        <f>VLOOKUP(A3, 'all wilcoxon'!A:V,8,FALSE)</f>
        <v>7.5705322706723203E-4</v>
      </c>
      <c r="J3">
        <f>VLOOKUP(A3, 'all wilcoxon'!A:V,9,FALSE)</f>
        <v>0.84689727820663996</v>
      </c>
      <c r="K3">
        <f>VLOOKUP(A3, 'all wilcoxon'!A:V,10,FALSE)</f>
        <v>0.97838926716400798</v>
      </c>
      <c r="L3">
        <f>VLOOKUP(A3, 'all wilcoxon'!A:V,11,FALSE)</f>
        <v>0.151011011539428</v>
      </c>
      <c r="M3">
        <f>VLOOKUP(A3, 'all wilcoxon'!A:V,12,FALSE)</f>
        <v>0.53238932813985396</v>
      </c>
      <c r="N3">
        <f>VLOOKUP(A3, 'all wilcoxon'!A:V,13,FALSE)</f>
        <v>0.113771024455441</v>
      </c>
      <c r="O3">
        <f>VLOOKUP(A3, 'all wilcoxon'!A:V,14,FALSE)</f>
        <v>0.43674897773323301</v>
      </c>
      <c r="P3">
        <f>VLOOKUP(A3, 'all wilcoxon'!A:V,15,FALSE)</f>
        <v>9.7242812324280406E-2</v>
      </c>
      <c r="Q3">
        <f>VLOOKUP(A3, 'all wilcoxon'!A:V,16,FALSE)</f>
        <v>0.31146872833968903</v>
      </c>
      <c r="R3">
        <f>VLOOKUP(A3, 'all wilcoxon'!A:V,17,FALSE)</f>
        <v>1.4752831268462501E-4</v>
      </c>
      <c r="S3">
        <f>VLOOKUP(A3, 'all wilcoxon'!A:V,18,FALSE)</f>
        <v>3.6390317128874102E-3</v>
      </c>
      <c r="T3">
        <f>VLOOKUP(A3, 'all wilcoxon'!A:V,19,FALSE)</f>
        <v>5.8291172361960401E-2</v>
      </c>
      <c r="U3">
        <f>VLOOKUP(A3, 'all wilcoxon'!A:V,20,FALSE)</f>
        <v>0.102703494161549</v>
      </c>
      <c r="V3">
        <f>VLOOKUP(A3, 'all wilcoxon'!A:V,21,FALSE)</f>
        <v>3.3988101431772799E-5</v>
      </c>
      <c r="W3">
        <f>VLOOKUP(A3, 'all wilcoxon'!A:V,22,FALSE)</f>
        <v>6.2877987648779705E-4</v>
      </c>
    </row>
    <row r="4" spans="1:23">
      <c r="A4" s="1" t="s">
        <v>2</v>
      </c>
      <c r="B4" s="1">
        <f>VLOOKUP(A4, '74 combine wilcox'!A:C,3,FALSE)</f>
        <v>7.2825468000985401E-6</v>
      </c>
      <c r="C4">
        <f>VLOOKUP(A4, 'all wilcoxon'!A:V,2,FALSE)</f>
        <v>4</v>
      </c>
      <c r="D4">
        <f>VLOOKUP(A4, 'all wilcoxon'!A:V,3,FALSE)</f>
        <v>3</v>
      </c>
      <c r="E4">
        <f>VLOOKUP(A4, 'all wilcoxon'!A:V,4,FALSE)</f>
        <v>2</v>
      </c>
      <c r="F4">
        <f>VLOOKUP(A4, 'all wilcoxon'!A:V,5,FALSE)</f>
        <v>2</v>
      </c>
      <c r="G4">
        <f>VLOOKUP(A4, 'all wilcoxon'!A:V,6,FALSE)</f>
        <v>2</v>
      </c>
      <c r="H4">
        <f>VLOOKUP(A4, 'all wilcoxon'!A:V,7,FALSE)</f>
        <v>2.7179279486497702E-5</v>
      </c>
      <c r="I4">
        <f>VLOOKUP(A4, 'all wilcoxon'!A:V,8,FALSE)</f>
        <v>7.5705322706723203E-4</v>
      </c>
      <c r="J4">
        <f>VLOOKUP(A4, 'all wilcoxon'!A:V,9,FALSE)</f>
        <v>0.48514341296808899</v>
      </c>
      <c r="K4">
        <f>VLOOKUP(A4, 'all wilcoxon'!A:V,10,FALSE)</f>
        <v>0.77362548322034397</v>
      </c>
      <c r="L4">
        <f>VLOOKUP(A4, 'all wilcoxon'!A:V,11,FALSE)</f>
        <v>1.6889605851116801E-2</v>
      </c>
      <c r="M4">
        <f>VLOOKUP(A4, 'all wilcoxon'!A:V,12,FALSE)</f>
        <v>0.15622885412283</v>
      </c>
      <c r="N4">
        <f>VLOOKUP(A4, 'all wilcoxon'!A:V,13,FALSE)</f>
        <v>0.471029354776068</v>
      </c>
      <c r="O4">
        <f>VLOOKUP(A4, 'all wilcoxon'!A:V,14,FALSE)</f>
        <v>0.75774287507454396</v>
      </c>
      <c r="P4">
        <f>VLOOKUP(A4, 'all wilcoxon'!A:V,15,FALSE)</f>
        <v>7.9687275108340505E-3</v>
      </c>
      <c r="Q4">
        <f>VLOOKUP(A4, 'all wilcoxon'!A:V,16,FALSE)</f>
        <v>0.115609768588757</v>
      </c>
      <c r="R4">
        <f>VLOOKUP(A4, 'all wilcoxon'!A:V,17,FALSE)</f>
        <v>2.55952162498715E-5</v>
      </c>
      <c r="S4">
        <f>VLOOKUP(A4, 'all wilcoxon'!A:V,18,FALSE)</f>
        <v>9.4702300124524595E-4</v>
      </c>
      <c r="T4">
        <f>VLOOKUP(A4, 'all wilcoxon'!A:V,19,FALSE)</f>
        <v>0.134746093137498</v>
      </c>
      <c r="U4">
        <f>VLOOKUP(A4, 'all wilcoxon'!A:V,20,FALSE)</f>
        <v>0.19551393906225201</v>
      </c>
      <c r="V4">
        <f>VLOOKUP(A4, 'all wilcoxon'!A:V,21,FALSE)</f>
        <v>0.95881652290445196</v>
      </c>
      <c r="W4">
        <f>VLOOKUP(A4, 'all wilcoxon'!A:V,22,FALSE)</f>
        <v>0.95881652290445196</v>
      </c>
    </row>
    <row r="5" spans="1:23">
      <c r="A5" s="1" t="s">
        <v>3</v>
      </c>
      <c r="B5" s="1">
        <f>VLOOKUP(A5, '74 combine wilcox'!A:C,3,FALSE)</f>
        <v>1.04947887898382E-5</v>
      </c>
      <c r="C5">
        <f>VLOOKUP(A5, 'all wilcoxon'!A:V,2,FALSE)</f>
        <v>4</v>
      </c>
      <c r="D5">
        <f>VLOOKUP(A5, 'all wilcoxon'!A:V,3,FALSE)</f>
        <v>3</v>
      </c>
      <c r="E5">
        <f>VLOOKUP(A5, 'all wilcoxon'!A:V,4,FALSE)</f>
        <v>5</v>
      </c>
      <c r="F5">
        <f>VLOOKUP(A5, 'all wilcoxon'!A:V,5,FALSE)</f>
        <v>1</v>
      </c>
      <c r="G5">
        <f>VLOOKUP(A5, 'all wilcoxon'!A:V,6,FALSE)</f>
        <v>0</v>
      </c>
      <c r="H5">
        <f>VLOOKUP(A5, 'all wilcoxon'!A:V,7,FALSE)</f>
        <v>0.57497336142757105</v>
      </c>
      <c r="I5">
        <f>VLOOKUP(A5, 'all wilcoxon'!A:V,8,FALSE)</f>
        <v>0.590944843689448</v>
      </c>
      <c r="J5">
        <f>VLOOKUP(A5, 'all wilcoxon'!A:V,9,FALSE)</f>
        <v>1.6125895629743401E-3</v>
      </c>
      <c r="K5">
        <f>VLOOKUP(A5, 'all wilcoxon'!A:V,10,FALSE)</f>
        <v>3.9777209220033603E-2</v>
      </c>
      <c r="L5">
        <f>VLOOKUP(A5, 'all wilcoxon'!A:V,11,FALSE)</f>
        <v>2.7799207368618701E-3</v>
      </c>
      <c r="M5">
        <f>VLOOKUP(A5, 'all wilcoxon'!A:V,12,FALSE)</f>
        <v>6.8571378175926206E-2</v>
      </c>
      <c r="N5">
        <f>VLOOKUP(A5, 'all wilcoxon'!A:V,13,FALSE)</f>
        <v>0.118771313207891</v>
      </c>
      <c r="O5">
        <f>VLOOKUP(A5, 'all wilcoxon'!A:V,14,FALSE)</f>
        <v>0.43674897773323301</v>
      </c>
      <c r="P5">
        <f>VLOOKUP(A5, 'all wilcoxon'!A:V,15,FALSE)</f>
        <v>0.825002114617576</v>
      </c>
      <c r="Q5">
        <f>VLOOKUP(A5, 'all wilcoxon'!A:V,16,FALSE)</f>
        <v>0.88478487654638605</v>
      </c>
      <c r="R5">
        <f>VLOOKUP(A5, 'all wilcoxon'!A:V,17,FALSE)</f>
        <v>4.3085979268778999E-3</v>
      </c>
      <c r="S5">
        <f>VLOOKUP(A5, 'all wilcoxon'!A:V,18,FALSE)</f>
        <v>5.3139374431494101E-2</v>
      </c>
      <c r="T5">
        <f>VLOOKUP(A5, 'all wilcoxon'!A:V,19,FALSE)</f>
        <v>3.6400069516625402E-2</v>
      </c>
      <c r="U5">
        <f>VLOOKUP(A5, 'all wilcoxon'!A:V,20,FALSE)</f>
        <v>6.9066798570007096E-2</v>
      </c>
      <c r="V5">
        <f>VLOOKUP(A5, 'all wilcoxon'!A:V,21,FALSE)</f>
        <v>6.5753129190748494E-2</v>
      </c>
      <c r="W5">
        <f>VLOOKUP(A5, 'all wilcoxon'!A:V,22,FALSE)</f>
        <v>8.8467846547552506E-2</v>
      </c>
    </row>
    <row r="6" spans="1:23">
      <c r="A6" s="1" t="s">
        <v>4</v>
      </c>
      <c r="B6" s="1">
        <f>VLOOKUP(A6, '74 combine wilcox'!A:C,3,FALSE)</f>
        <v>1.8342736368943799E-5</v>
      </c>
      <c r="C6">
        <f>VLOOKUP(A6, 'all wilcoxon'!A:V,2,FALSE)</f>
        <v>3</v>
      </c>
      <c r="D6">
        <f>VLOOKUP(A6, 'all wilcoxon'!A:V,3,FALSE)</f>
        <v>2</v>
      </c>
      <c r="E6">
        <f>VLOOKUP(A6, 'all wilcoxon'!A:V,4,FALSE)</f>
        <v>2</v>
      </c>
      <c r="F6">
        <f>VLOOKUP(A6, 'all wilcoxon'!A:V,5,FALSE)</f>
        <v>2</v>
      </c>
      <c r="G6">
        <f>VLOOKUP(A6, 'all wilcoxon'!A:V,6,FALSE)</f>
        <v>1</v>
      </c>
      <c r="H6">
        <f>VLOOKUP(A6, 'all wilcoxon'!A:V,7,FALSE)</f>
        <v>3.7790767638399203E-4</v>
      </c>
      <c r="I6">
        <f>VLOOKUP(A6, 'all wilcoxon'!A:V,8,FALSE)</f>
        <v>2.7057980959640498E-3</v>
      </c>
      <c r="J6">
        <f>VLOOKUP(A6, 'all wilcoxon'!A:V,9,FALSE)</f>
        <v>0.87022370152558604</v>
      </c>
      <c r="K6">
        <f>VLOOKUP(A6, 'all wilcoxon'!A:V,10,FALSE)</f>
        <v>0.97838926716400798</v>
      </c>
      <c r="L6">
        <f>VLOOKUP(A6, 'all wilcoxon'!A:V,11,FALSE)</f>
        <v>1.6321612128537E-2</v>
      </c>
      <c r="M6">
        <f>VLOOKUP(A6, 'all wilcoxon'!A:V,12,FALSE)</f>
        <v>0.15622885412283</v>
      </c>
      <c r="N6">
        <f>VLOOKUP(A6, 'all wilcoxon'!A:V,13,FALSE)</f>
        <v>0.53972931983809602</v>
      </c>
      <c r="O6">
        <f>VLOOKUP(A6, 'all wilcoxon'!A:V,14,FALSE)</f>
        <v>0.849786588681257</v>
      </c>
      <c r="P6">
        <f>VLOOKUP(A6, 'all wilcoxon'!A:V,15,FALSE)</f>
        <v>0.36658410778005901</v>
      </c>
      <c r="Q6">
        <f>VLOOKUP(A6, 'all wilcoxon'!A:V,16,FALSE)</f>
        <v>0.53190635246518403</v>
      </c>
      <c r="R6">
        <f>VLOOKUP(A6, 'all wilcoxon'!A:V,17,FALSE)</f>
        <v>8.6113363137117899E-2</v>
      </c>
      <c r="S6">
        <f>VLOOKUP(A6, 'all wilcoxon'!A:V,18,FALSE)</f>
        <v>0.28965403964303299</v>
      </c>
      <c r="T6">
        <f>VLOOKUP(A6, 'all wilcoxon'!A:V,19,FALSE)</f>
        <v>6.12898470447533E-2</v>
      </c>
      <c r="U6">
        <f>VLOOKUP(A6, 'all wilcoxon'!A:V,20,FALSE)</f>
        <v>0.10547555072818</v>
      </c>
      <c r="V6">
        <f>VLOOKUP(A6, 'all wilcoxon'!A:V,21,FALSE)</f>
        <v>9.2317953920558297E-3</v>
      </c>
      <c r="W6">
        <f>VLOOKUP(A6, 'all wilcoxon'!A:V,22,FALSE)</f>
        <v>2.13485268441291E-2</v>
      </c>
    </row>
    <row r="7" spans="1:23">
      <c r="A7" s="1" t="s">
        <v>5</v>
      </c>
      <c r="B7" s="1">
        <f>VLOOKUP(A7, '74 combine wilcox'!A:C,3,FALSE)</f>
        <v>7.81714546774895E-5</v>
      </c>
      <c r="C7">
        <f>VLOOKUP(A7, 'all wilcoxon'!A:V,2,FALSE)</f>
        <v>3</v>
      </c>
      <c r="D7">
        <f>VLOOKUP(A7, 'all wilcoxon'!A:V,3,FALSE)</f>
        <v>2</v>
      </c>
      <c r="E7">
        <f>VLOOKUP(A7, 'all wilcoxon'!A:V,4,FALSE)</f>
        <v>3</v>
      </c>
      <c r="F7">
        <f>VLOOKUP(A7, 'all wilcoxon'!A:V,5,FALSE)</f>
        <v>2</v>
      </c>
      <c r="G7">
        <f>VLOOKUP(A7, 'all wilcoxon'!A:V,6,FALSE)</f>
        <v>1</v>
      </c>
      <c r="H7">
        <f>VLOOKUP(A7, 'all wilcoxon'!A:V,7,FALSE)</f>
        <v>1.6853984966827499E-3</v>
      </c>
      <c r="I7">
        <f>VLOOKUP(A7, 'all wilcoxon'!A:V,8,FALSE)</f>
        <v>6.5641836186591399E-3</v>
      </c>
      <c r="J7">
        <f>VLOOKUP(A7, 'all wilcoxon'!A:V,9,FALSE)</f>
        <v>0.98025143089062905</v>
      </c>
      <c r="K7">
        <f>VLOOKUP(A7, 'all wilcoxon'!A:V,10,FALSE)</f>
        <v>0.99604989894874996</v>
      </c>
      <c r="L7">
        <f>VLOOKUP(A7, 'all wilcoxon'!A:V,11,FALSE)</f>
        <v>0.14059115694853899</v>
      </c>
      <c r="M7">
        <f>VLOOKUP(A7, 'all wilcoxon'!A:V,12,FALSE)</f>
        <v>0.53238932813985396</v>
      </c>
      <c r="N7">
        <f>VLOOKUP(A7, 'all wilcoxon'!A:V,13,FALSE)</f>
        <v>0.108938015739744</v>
      </c>
      <c r="O7">
        <f>VLOOKUP(A7, 'all wilcoxon'!A:V,14,FALSE)</f>
        <v>0.43674897773323301</v>
      </c>
      <c r="P7">
        <f>VLOOKUP(A7, 'all wilcoxon'!A:V,15,FALSE)</f>
        <v>0.83937760239877801</v>
      </c>
      <c r="Q7">
        <f>VLOOKUP(A7, 'all wilcoxon'!A:V,16,FALSE)</f>
        <v>0.88734203682156598</v>
      </c>
      <c r="R7">
        <f>VLOOKUP(A7, 'all wilcoxon'!A:V,17,FALSE)</f>
        <v>2.1326122976572499E-3</v>
      </c>
      <c r="S7">
        <f>VLOOKUP(A7, 'all wilcoxon'!A:V,18,FALSE)</f>
        <v>3.9453327506659197E-2</v>
      </c>
      <c r="T7">
        <f>VLOOKUP(A7, 'all wilcoxon'!A:V,19,FALSE)</f>
        <v>0.20244588716783701</v>
      </c>
      <c r="U7">
        <f>VLOOKUP(A7, 'all wilcoxon'!A:V,20,FALSE)</f>
        <v>0.25720296203516801</v>
      </c>
      <c r="V7">
        <f>VLOOKUP(A7, 'all wilcoxon'!A:V,21,FALSE)</f>
        <v>4.2712935601094001E-2</v>
      </c>
      <c r="W7">
        <f>VLOOKUP(A7, 'all wilcoxon'!A:V,22,FALSE)</f>
        <v>6.3215144689619002E-2</v>
      </c>
    </row>
    <row r="8" spans="1:23">
      <c r="A8" s="1" t="s">
        <v>7</v>
      </c>
      <c r="B8" s="1">
        <f>VLOOKUP(A8, '74 combine wilcox'!A:C,3,FALSE)</f>
        <v>5.7146433197443301E-4</v>
      </c>
      <c r="C8">
        <f>VLOOKUP(A8, 'all wilcoxon'!A:V,2,FALSE)</f>
        <v>4</v>
      </c>
      <c r="D8">
        <f>VLOOKUP(A8, 'all wilcoxon'!A:V,3,FALSE)</f>
        <v>1</v>
      </c>
      <c r="E8">
        <f>VLOOKUP(A8, 'all wilcoxon'!A:V,4,FALSE)</f>
        <v>3</v>
      </c>
      <c r="F8">
        <f>VLOOKUP(A8, 'all wilcoxon'!A:V,5,FALSE)</f>
        <v>3</v>
      </c>
      <c r="G8">
        <f>VLOOKUP(A8, 'all wilcoxon'!A:V,6,FALSE)</f>
        <v>0</v>
      </c>
      <c r="H8">
        <f>VLOOKUP(A8, 'all wilcoxon'!A:V,7,FALSE)</f>
        <v>1.6130793979942201E-2</v>
      </c>
      <c r="I8">
        <f>VLOOKUP(A8, 'all wilcoxon'!A:V,8,FALSE)</f>
        <v>3.5108198662227197E-2</v>
      </c>
      <c r="J8">
        <f>VLOOKUP(A8, 'all wilcoxon'!A:V,9,FALSE)</f>
        <v>0.26531523073461799</v>
      </c>
      <c r="K8">
        <f>VLOOKUP(A8, 'all wilcoxon'!A:V,10,FALSE)</f>
        <v>0.64468204428124398</v>
      </c>
      <c r="L8">
        <f>VLOOKUP(A8, 'all wilcoxon'!A:V,11,FALSE)</f>
        <v>1.2350330399336499E-2</v>
      </c>
      <c r="M8">
        <f>VLOOKUP(A8, 'all wilcoxon'!A:V,12,FALSE)</f>
        <v>0.15622885412283</v>
      </c>
      <c r="N8">
        <f>VLOOKUP(A8, 'all wilcoxon'!A:V,13,FALSE)</f>
        <v>0.16519215781979599</v>
      </c>
      <c r="O8">
        <f>VLOOKUP(A8, 'all wilcoxon'!A:V,14,FALSE)</f>
        <v>0.52985248676701602</v>
      </c>
      <c r="P8">
        <f>VLOOKUP(A8, 'all wilcoxon'!A:V,15,FALSE)</f>
        <v>5.0796930644565398E-2</v>
      </c>
      <c r="Q8">
        <f>VLOOKUP(A8, 'all wilcoxon'!A:V,16,FALSE)</f>
        <v>0.23493580423111499</v>
      </c>
      <c r="R8">
        <f>VLOOKUP(A8, 'all wilcoxon'!A:V,17,FALSE)</f>
        <v>0.178056944498315</v>
      </c>
      <c r="S8">
        <f>VLOOKUP(A8, 'all wilcoxon'!A:V,18,FALSE)</f>
        <v>0.48775607758975897</v>
      </c>
      <c r="T8">
        <f>VLOOKUP(A8, 'all wilcoxon'!A:V,19,FALSE)</f>
        <v>2.0296073387288002E-2</v>
      </c>
      <c r="U8">
        <f>VLOOKUP(A8, 'all wilcoxon'!A:V,20,FALSE)</f>
        <v>4.6934669708103401E-2</v>
      </c>
      <c r="V8">
        <f>VLOOKUP(A8, 'all wilcoxon'!A:V,21,FALSE)</f>
        <v>6.0156005874254098E-3</v>
      </c>
      <c r="W8">
        <f>VLOOKUP(A8, 'all wilcoxon'!A:V,22,FALSE)</f>
        <v>1.49528387910634E-2</v>
      </c>
    </row>
    <row r="9" spans="1:23">
      <c r="A9" s="1" t="s">
        <v>6</v>
      </c>
      <c r="B9" s="1">
        <f>VLOOKUP(A9, '74 combine wilcox'!A:C,3,FALSE)</f>
        <v>5.7146433197443301E-4</v>
      </c>
      <c r="C9">
        <f>VLOOKUP(A9, 'all wilcoxon'!A:V,2,FALSE)</f>
        <v>1</v>
      </c>
      <c r="D9">
        <f>VLOOKUP(A9, 'all wilcoxon'!A:V,3,FALSE)</f>
        <v>0</v>
      </c>
      <c r="E9">
        <f>VLOOKUP(A9, 'all wilcoxon'!A:V,4,FALSE)</f>
        <v>1</v>
      </c>
      <c r="F9">
        <f>VLOOKUP(A9, 'all wilcoxon'!A:V,5,FALSE)</f>
        <v>1</v>
      </c>
      <c r="G9">
        <f>VLOOKUP(A9, 'all wilcoxon'!A:V,6,FALSE)</f>
        <v>0</v>
      </c>
      <c r="H9">
        <f>VLOOKUP(A9, 'all wilcoxon'!A:V,7,FALSE)</f>
        <v>2.3004889073810601E-2</v>
      </c>
      <c r="I9">
        <f>VLOOKUP(A9, 'all wilcoxon'!A:V,8,FALSE)</f>
        <v>4.1122218501951198E-2</v>
      </c>
      <c r="J9">
        <f>VLOOKUP(A9, 'all wilcoxon'!A:V,9,FALSE)</f>
        <v>0.86243462901840995</v>
      </c>
      <c r="K9">
        <f>VLOOKUP(A9, 'all wilcoxon'!A:V,10,FALSE)</f>
        <v>0.97838926716400798</v>
      </c>
      <c r="L9">
        <f>VLOOKUP(A9, 'all wilcoxon'!A:V,11,FALSE)</f>
        <v>0.33107818865301503</v>
      </c>
      <c r="M9">
        <f>VLOOKUP(A9, 'all wilcoxon'!A:V,12,FALSE)</f>
        <v>0.76561831126009805</v>
      </c>
      <c r="N9">
        <f>VLOOKUP(A9, 'all wilcoxon'!A:V,13,FALSE)</f>
        <v>0.25863631974661</v>
      </c>
      <c r="O9">
        <f>VLOOKUP(A9, 'all wilcoxon'!A:V,14,FALSE)</f>
        <v>0.57997235337118702</v>
      </c>
      <c r="P9">
        <f>VLOOKUP(A9, 'all wilcoxon'!A:V,15,FALSE)</f>
        <v>0.101016884866926</v>
      </c>
      <c r="Q9">
        <f>VLOOKUP(A9, 'all wilcoxon'!A:V,16,FALSE)</f>
        <v>0.31146872833968903</v>
      </c>
      <c r="R9">
        <f>VLOOKUP(A9, 'all wilcoxon'!A:V,17,FALSE)</f>
        <v>8.6113363137117899E-2</v>
      </c>
      <c r="S9">
        <f>VLOOKUP(A9, 'all wilcoxon'!A:V,18,FALSE)</f>
        <v>0.28965403964303299</v>
      </c>
      <c r="T9">
        <f>VLOOKUP(A9, 'all wilcoxon'!A:V,19,FALSE)</f>
        <v>0.205067226487499</v>
      </c>
      <c r="U9">
        <f>VLOOKUP(A9, 'all wilcoxon'!A:V,20,FALSE)</f>
        <v>0.25720296203516801</v>
      </c>
      <c r="V9">
        <f>VLOOKUP(A9, 'all wilcoxon'!A:V,21,FALSE)</f>
        <v>8.0654466711056402E-2</v>
      </c>
      <c r="W9">
        <f>VLOOKUP(A9, 'all wilcoxon'!A:V,22,FALSE)</f>
        <v>0.101159839603698</v>
      </c>
    </row>
    <row r="10" spans="1:23">
      <c r="A10" s="1" t="s">
        <v>9</v>
      </c>
      <c r="B10" s="1">
        <f>VLOOKUP(A10, '74 combine wilcox'!A:C,3,FALSE)</f>
        <v>7.2088623788555003E-4</v>
      </c>
      <c r="C10">
        <f>VLOOKUP(A10, 'all wilcoxon'!A:V,2,FALSE)</f>
        <v>4</v>
      </c>
      <c r="D10">
        <f>VLOOKUP(A10, 'all wilcoxon'!A:V,3,FALSE)</f>
        <v>3</v>
      </c>
      <c r="E10">
        <f>VLOOKUP(A10, 'all wilcoxon'!A:V,4,FALSE)</f>
        <v>3</v>
      </c>
      <c r="F10">
        <f>VLOOKUP(A10, 'all wilcoxon'!A:V,5,FALSE)</f>
        <v>3</v>
      </c>
      <c r="G10">
        <f>VLOOKUP(A10, 'all wilcoxon'!A:V,6,FALSE)</f>
        <v>2</v>
      </c>
      <c r="H10">
        <f>VLOOKUP(A10, 'all wilcoxon'!A:V,7,FALSE)</f>
        <v>5.2276380207898002E-3</v>
      </c>
      <c r="I10">
        <f>VLOOKUP(A10, 'all wilcoxon'!A:V,8,FALSE)</f>
        <v>1.4878662059171001E-2</v>
      </c>
      <c r="J10">
        <f>VLOOKUP(A10, 'all wilcoxon'!A:V,9,FALSE)</f>
        <v>0.79302147617701302</v>
      </c>
      <c r="K10">
        <f>VLOOKUP(A10, 'all wilcoxon'!A:V,10,FALSE)</f>
        <v>0.97805982061831598</v>
      </c>
      <c r="L10">
        <f>VLOOKUP(A10, 'all wilcoxon'!A:V,11,FALSE)</f>
        <v>1.6321612128537E-2</v>
      </c>
      <c r="M10">
        <f>VLOOKUP(A10, 'all wilcoxon'!A:V,12,FALSE)</f>
        <v>0.15622885412283</v>
      </c>
      <c r="N10">
        <f>VLOOKUP(A10, 'all wilcoxon'!A:V,13,FALSE)</f>
        <v>9.9760069213380195E-2</v>
      </c>
      <c r="O10">
        <f>VLOOKUP(A10, 'all wilcoxon'!A:V,14,FALSE)</f>
        <v>0.43674897773323301</v>
      </c>
      <c r="P10">
        <f>VLOOKUP(A10, 'all wilcoxon'!A:V,15,FALSE)</f>
        <v>1</v>
      </c>
      <c r="Q10">
        <f>VLOOKUP(A10, 'all wilcoxon'!A:V,16,FALSE)</f>
        <v>1</v>
      </c>
      <c r="R10">
        <f>VLOOKUP(A10, 'all wilcoxon'!A:V,17,FALSE)</f>
        <v>0.66549989531452103</v>
      </c>
      <c r="S10">
        <f>VLOOKUP(A10, 'all wilcoxon'!A:V,18,FALSE)</f>
        <v>0.855882485767955</v>
      </c>
      <c r="T10">
        <f>VLOOKUP(A10, 'all wilcoxon'!A:V,19,FALSE)</f>
        <v>4.1692250137295001E-4</v>
      </c>
      <c r="U10">
        <f>VLOOKUP(A10, 'all wilcoxon'!A:V,20,FALSE)</f>
        <v>4.4074664430854699E-3</v>
      </c>
      <c r="V10">
        <f>VLOOKUP(A10, 'all wilcoxon'!A:V,21,FALSE)</f>
        <v>2.7407849696825E-4</v>
      </c>
      <c r="W10">
        <f>VLOOKUP(A10, 'all wilcoxon'!A:V,22,FALSE)</f>
        <v>2.0281808775650498E-3</v>
      </c>
    </row>
    <row r="11" spans="1:23">
      <c r="A11" s="1" t="s">
        <v>8</v>
      </c>
      <c r="B11" s="1">
        <f>VLOOKUP(A11, '74 combine wilcox'!A:C,3,FALSE)</f>
        <v>7.2088623788555003E-4</v>
      </c>
      <c r="C11">
        <f>VLOOKUP(A11, 'all wilcoxon'!A:V,2,FALSE)</f>
        <v>3</v>
      </c>
      <c r="D11">
        <f>VLOOKUP(A11, 'all wilcoxon'!A:V,3,FALSE)</f>
        <v>3</v>
      </c>
      <c r="E11">
        <f>VLOOKUP(A11, 'all wilcoxon'!A:V,4,FALSE)</f>
        <v>3</v>
      </c>
      <c r="F11">
        <f>VLOOKUP(A11, 'all wilcoxon'!A:V,5,FALSE)</f>
        <v>3</v>
      </c>
      <c r="G11">
        <f>VLOOKUP(A11, 'all wilcoxon'!A:V,6,FALSE)</f>
        <v>3</v>
      </c>
      <c r="H11">
        <f>VLOOKUP(A11, 'all wilcoxon'!A:V,7,FALSE)</f>
        <v>2.7485092669665598E-4</v>
      </c>
      <c r="I11">
        <f>VLOOKUP(A11, 'all wilcoxon'!A:V,8,FALSE)</f>
        <v>2.54237107194406E-3</v>
      </c>
      <c r="J11">
        <f>VLOOKUP(A11, 'all wilcoxon'!A:V,9,FALSE)</f>
        <v>0.69571720097321899</v>
      </c>
      <c r="K11">
        <f>VLOOKUP(A11, 'all wilcoxon'!A:V,10,FALSE)</f>
        <v>0.88763918744859005</v>
      </c>
      <c r="L11">
        <f>VLOOKUP(A11, 'all wilcoxon'!A:V,11,FALSE)</f>
        <v>0.158277908365903</v>
      </c>
      <c r="M11">
        <f>VLOOKUP(A11, 'all wilcoxon'!A:V,12,FALSE)</f>
        <v>0.53238932813985396</v>
      </c>
      <c r="N11">
        <f>VLOOKUP(A11, 'all wilcoxon'!A:V,13,FALSE)</f>
        <v>0.25863631974661</v>
      </c>
      <c r="O11">
        <f>VLOOKUP(A11, 'all wilcoxon'!A:V,14,FALSE)</f>
        <v>0.57997235337118702</v>
      </c>
      <c r="P11">
        <f>VLOOKUP(A11, 'all wilcoxon'!A:V,15,FALSE)</f>
        <v>0.21699269590599399</v>
      </c>
      <c r="Q11">
        <f>VLOOKUP(A11, 'all wilcoxon'!A:V,16,FALSE)</f>
        <v>0.411729730693425</v>
      </c>
      <c r="R11">
        <f>VLOOKUP(A11, 'all wilcoxon'!A:V,17,FALSE)</f>
        <v>0.92417557438598297</v>
      </c>
      <c r="S11">
        <f>VLOOKUP(A11, 'all wilcoxon'!A:V,18,FALSE)</f>
        <v>0.93683551376113405</v>
      </c>
      <c r="T11">
        <f>VLOOKUP(A11, 'all wilcoxon'!A:V,19,FALSE)</f>
        <v>1.45832521581548E-3</v>
      </c>
      <c r="U11">
        <f>VLOOKUP(A11, 'all wilcoxon'!A:V,20,FALSE)</f>
        <v>7.9619734032405805E-3</v>
      </c>
      <c r="V11">
        <f>VLOOKUP(A11, 'all wilcoxon'!A:V,21,FALSE)</f>
        <v>1.63290586039759E-3</v>
      </c>
      <c r="W11">
        <f>VLOOKUP(A11, 'all wilcoxon'!A:V,22,FALSE)</f>
        <v>8.0556689112947794E-3</v>
      </c>
    </row>
    <row r="12" spans="1:23">
      <c r="A12" s="1" t="s">
        <v>10</v>
      </c>
      <c r="B12" s="1">
        <f>VLOOKUP(A12, '74 combine wilcox'!A:C,3,FALSE)</f>
        <v>1.3192100933707E-3</v>
      </c>
      <c r="C12">
        <f>VLOOKUP(A12, 'all wilcoxon'!A:V,2,FALSE)</f>
        <v>3</v>
      </c>
      <c r="D12">
        <f>VLOOKUP(A12, 'all wilcoxon'!A:V,3,FALSE)</f>
        <v>2</v>
      </c>
      <c r="E12">
        <f>VLOOKUP(A12, 'all wilcoxon'!A:V,4,FALSE)</f>
        <v>2</v>
      </c>
      <c r="F12">
        <f>VLOOKUP(A12, 'all wilcoxon'!A:V,5,FALSE)</f>
        <v>2</v>
      </c>
      <c r="G12">
        <f>VLOOKUP(A12, 'all wilcoxon'!A:V,6,FALSE)</f>
        <v>1</v>
      </c>
      <c r="H12">
        <f>VLOOKUP(A12, 'all wilcoxon'!A:V,7,FALSE)</f>
        <v>1.06155575827669E-2</v>
      </c>
      <c r="I12">
        <f>VLOOKUP(A12, 'all wilcoxon'!A:V,8,FALSE)</f>
        <v>2.5340363262088699E-2</v>
      </c>
      <c r="J12">
        <f>VLOOKUP(A12, 'all wilcoxon'!A:V,9,FALSE)</f>
        <v>8.8203394915528695E-3</v>
      </c>
      <c r="K12">
        <f>VLOOKUP(A12, 'all wilcoxon'!A:V,10,FALSE)</f>
        <v>0.120523559377526</v>
      </c>
      <c r="L12">
        <f>VLOOKUP(A12, 'all wilcoxon'!A:V,11,FALSE)</f>
        <v>0.58538010838385102</v>
      </c>
      <c r="M12">
        <f>VLOOKUP(A12, 'all wilcoxon'!A:V,12,FALSE)</f>
        <v>0.79145963300514099</v>
      </c>
      <c r="N12">
        <f>VLOOKUP(A12, 'all wilcoxon'!A:V,13,FALSE)</f>
        <v>0.95710133323102797</v>
      </c>
      <c r="O12">
        <f>VLOOKUP(A12, 'all wilcoxon'!A:V,14,FALSE)</f>
        <v>0.98368748137633399</v>
      </c>
      <c r="P12">
        <f>VLOOKUP(A12, 'all wilcoxon'!A:V,15,FALSE)</f>
        <v>8.3260154386225499E-2</v>
      </c>
      <c r="Q12">
        <f>VLOOKUP(A12, 'all wilcoxon'!A:V,16,FALSE)</f>
        <v>0.28005688293548597</v>
      </c>
      <c r="R12">
        <f>VLOOKUP(A12, 'all wilcoxon'!A:V,17,FALSE)</f>
        <v>0.73552968381272299</v>
      </c>
      <c r="S12">
        <f>VLOOKUP(A12, 'all wilcoxon'!A:V,18,FALSE)</f>
        <v>0.855882485767955</v>
      </c>
      <c r="T12">
        <f>VLOOKUP(A12, 'all wilcoxon'!A:V,19,FALSE)</f>
        <v>9.1563774624648403E-2</v>
      </c>
      <c r="U12">
        <f>VLOOKUP(A12, 'all wilcoxon'!A:V,20,FALSE)</f>
        <v>0.14729824613530401</v>
      </c>
      <c r="V12">
        <f>VLOOKUP(A12, 'all wilcoxon'!A:V,21,FALSE)</f>
        <v>3.10330854049991E-6</v>
      </c>
      <c r="W12">
        <f>VLOOKUP(A12, 'all wilcoxon'!A:V,22,FALSE)</f>
        <v>2.2964483199699299E-4</v>
      </c>
    </row>
    <row r="13" spans="1:23">
      <c r="A13" s="1" t="s">
        <v>11</v>
      </c>
      <c r="B13" s="1">
        <f>VLOOKUP(A13, '74 combine wilcox'!A:C,3,FALSE)</f>
        <v>1.3194223538413501E-3</v>
      </c>
      <c r="C13">
        <f>VLOOKUP(A13, 'all wilcoxon'!A:V,2,FALSE)</f>
        <v>5</v>
      </c>
      <c r="D13">
        <f>VLOOKUP(A13, 'all wilcoxon'!A:V,3,FALSE)</f>
        <v>2</v>
      </c>
      <c r="E13">
        <f>VLOOKUP(A13, 'all wilcoxon'!A:V,4,FALSE)</f>
        <v>3</v>
      </c>
      <c r="F13">
        <f>VLOOKUP(A13, 'all wilcoxon'!A:V,5,FALSE)</f>
        <v>3</v>
      </c>
      <c r="G13">
        <f>VLOOKUP(A13, 'all wilcoxon'!A:V,6,FALSE)</f>
        <v>2</v>
      </c>
      <c r="H13">
        <f>VLOOKUP(A13, 'all wilcoxon'!A:V,7,FALSE)</f>
        <v>1.5649368860999501E-2</v>
      </c>
      <c r="I13">
        <f>VLOOKUP(A13, 'all wilcoxon'!A:V,8,FALSE)</f>
        <v>3.5092524112544203E-2</v>
      </c>
      <c r="J13">
        <f>VLOOKUP(A13, 'all wilcoxon'!A:V,9,FALSE)</f>
        <v>1.3495521003794701E-2</v>
      </c>
      <c r="K13">
        <f>VLOOKUP(A13, 'all wilcoxon'!A:V,10,FALSE)</f>
        <v>0.120523559377526</v>
      </c>
      <c r="L13">
        <f>VLOOKUP(A13, 'all wilcoxon'!A:V,11,FALSE)</f>
        <v>0.107060640822879</v>
      </c>
      <c r="M13">
        <f>VLOOKUP(A13, 'all wilcoxon'!A:V,12,FALSE)</f>
        <v>0.49515546380581599</v>
      </c>
      <c r="N13">
        <f>VLOOKUP(A13, 'all wilcoxon'!A:V,13,FALSE)</f>
        <v>0.33832122768186901</v>
      </c>
      <c r="O13">
        <f>VLOOKUP(A13, 'all wilcoxon'!A:V,14,FALSE)</f>
        <v>0.64194284226816201</v>
      </c>
      <c r="P13">
        <f>VLOOKUP(A13, 'all wilcoxon'!A:V,15,FALSE)</f>
        <v>1.42577818226293E-2</v>
      </c>
      <c r="Q13">
        <f>VLOOKUP(A13, 'all wilcoxon'!A:V,16,FALSE)</f>
        <v>0.131118379248989</v>
      </c>
      <c r="R13">
        <f>VLOOKUP(A13, 'all wilcoxon'!A:V,17,FALSE)</f>
        <v>0.31149354736005702</v>
      </c>
      <c r="S13">
        <f>VLOOKUP(A13, 'all wilcoxon'!A:V,18,FALSE)</f>
        <v>0.65135847302257099</v>
      </c>
      <c r="T13">
        <f>VLOOKUP(A13, 'all wilcoxon'!A:V,19,FALSE)</f>
        <v>2.1239081491264199E-3</v>
      </c>
      <c r="U13">
        <f>VLOOKUP(A13, 'all wilcoxon'!A:V,20,FALSE)</f>
        <v>8.4785848168221403E-3</v>
      </c>
      <c r="V13">
        <f>VLOOKUP(A13, 'all wilcoxon'!A:V,21,FALSE)</f>
        <v>2.12717984386514E-3</v>
      </c>
      <c r="W13">
        <f>VLOOKUP(A13, 'all wilcoxon'!A:V,22,FALSE)</f>
        <v>9.2594887321188497E-3</v>
      </c>
    </row>
    <row r="14" spans="1:23">
      <c r="A14" s="1" t="s">
        <v>631</v>
      </c>
      <c r="B14" s="1">
        <f>VLOOKUP(A14, '74 combine wilcox'!A:C,3,FALSE)</f>
        <v>1.3790653021044301E-3</v>
      </c>
      <c r="C14">
        <f>VLOOKUP(A14, 'all wilcoxon'!A:V,2,FALSE)</f>
        <v>3</v>
      </c>
      <c r="D14">
        <f>VLOOKUP(A14, 'all wilcoxon'!A:V,3,FALSE)</f>
        <v>1</v>
      </c>
      <c r="E14">
        <f>VLOOKUP(A14, 'all wilcoxon'!A:V,4,FALSE)</f>
        <v>2</v>
      </c>
      <c r="F14">
        <f>VLOOKUP(A14, 'all wilcoxon'!A:V,5,FALSE)</f>
        <v>2</v>
      </c>
      <c r="G14">
        <f>VLOOKUP(A14, 'all wilcoxon'!A:V,6,FALSE)</f>
        <v>1</v>
      </c>
      <c r="H14">
        <f>VLOOKUP(A14, 'all wilcoxon'!A:V,7,FALSE)</f>
        <v>9.4969814401595103E-5</v>
      </c>
      <c r="I14">
        <f>VLOOKUP(A14, 'all wilcoxon'!A:V,8,FALSE)</f>
        <v>1.5722498947678301E-3</v>
      </c>
      <c r="J14">
        <f>VLOOKUP(A14, 'all wilcoxon'!A:V,9,FALSE)</f>
        <v>0.79302147617701302</v>
      </c>
      <c r="K14">
        <f>VLOOKUP(A14, 'all wilcoxon'!A:V,10,FALSE)</f>
        <v>0.97805982061831598</v>
      </c>
      <c r="L14">
        <f>VLOOKUP(A14, 'all wilcoxon'!A:V,11,FALSE)</f>
        <v>0.51836176317129401</v>
      </c>
      <c r="M14">
        <f>VLOOKUP(A14, 'all wilcoxon'!A:V,12,FALSE)</f>
        <v>0.79145963300514099</v>
      </c>
      <c r="N14">
        <f>VLOOKUP(A14, 'all wilcoxon'!A:V,13,FALSE)</f>
        <v>0.88877239799174101</v>
      </c>
      <c r="O14">
        <f>VLOOKUP(A14, 'all wilcoxon'!A:V,14,FALSE)</f>
        <v>0.98368748137633399</v>
      </c>
      <c r="P14">
        <f>VLOOKUP(A14, 'all wilcoxon'!A:V,15,FALSE)</f>
        <v>0.33797738459126098</v>
      </c>
      <c r="Q14">
        <f>VLOOKUP(A14, 'all wilcoxon'!A:V,16,FALSE)</f>
        <v>0.51041482570925101</v>
      </c>
      <c r="R14">
        <f>VLOOKUP(A14, 'all wilcoxon'!A:V,17,FALSE)</f>
        <v>1.9370295065652202E-2</v>
      </c>
      <c r="S14">
        <f>VLOOKUP(A14, 'all wilcoxon'!A:V,18,FALSE)</f>
        <v>0.124718860443211</v>
      </c>
      <c r="T14">
        <f>VLOOKUP(A14, 'all wilcoxon'!A:V,19,FALSE)</f>
        <v>0.59068550031048295</v>
      </c>
      <c r="U14">
        <f>VLOOKUP(A14, 'all wilcoxon'!A:V,20,FALSE)</f>
        <v>0.66228374277236002</v>
      </c>
      <c r="V14">
        <f>VLOOKUP(A14, 'all wilcoxon'!A:V,21,FALSE)</f>
        <v>1.5436050960074299E-2</v>
      </c>
      <c r="W14">
        <f>VLOOKUP(A14, 'all wilcoxon'!A:V,22,FALSE)</f>
        <v>2.7860189537695201E-2</v>
      </c>
    </row>
    <row r="15" spans="1:23">
      <c r="A15" s="1" t="s">
        <v>12</v>
      </c>
      <c r="B15" s="1">
        <f>VLOOKUP(A15, '74 combine wilcox'!A:C,3,FALSE)</f>
        <v>1.85346115574383E-3</v>
      </c>
      <c r="C15">
        <f>VLOOKUP(A15, 'all wilcoxon'!A:V,2,FALSE)</f>
        <v>4</v>
      </c>
      <c r="D15">
        <f>VLOOKUP(A15, 'all wilcoxon'!A:V,3,FALSE)</f>
        <v>3</v>
      </c>
      <c r="E15">
        <f>VLOOKUP(A15, 'all wilcoxon'!A:V,4,FALSE)</f>
        <v>3</v>
      </c>
      <c r="F15">
        <f>VLOOKUP(A15, 'all wilcoxon'!A:V,5,FALSE)</f>
        <v>3</v>
      </c>
      <c r="G15">
        <f>VLOOKUP(A15, 'all wilcoxon'!A:V,6,FALSE)</f>
        <v>2</v>
      </c>
      <c r="H15">
        <f>VLOOKUP(A15, 'all wilcoxon'!A:V,7,FALSE)</f>
        <v>1.2747972119739101E-4</v>
      </c>
      <c r="I15">
        <f>VLOOKUP(A15, 'all wilcoxon'!A:V,8,FALSE)</f>
        <v>1.5722498947678301E-3</v>
      </c>
      <c r="J15">
        <f>VLOOKUP(A15, 'all wilcoxon'!A:V,9,FALSE)</f>
        <v>6.9229250271901299E-2</v>
      </c>
      <c r="K15">
        <f>VLOOKUP(A15, 'all wilcoxon'!A:V,10,FALSE)</f>
        <v>0.341530968008046</v>
      </c>
      <c r="L15">
        <f>VLOOKUP(A15, 'all wilcoxon'!A:V,11,FALSE)</f>
        <v>0.151011011539428</v>
      </c>
      <c r="M15">
        <f>VLOOKUP(A15, 'all wilcoxon'!A:V,12,FALSE)</f>
        <v>0.53238932813985396</v>
      </c>
      <c r="N15">
        <f>VLOOKUP(A15, 'all wilcoxon'!A:V,13,FALSE)</f>
        <v>8.3258568577838199E-2</v>
      </c>
      <c r="O15">
        <f>VLOOKUP(A15, 'all wilcoxon'!A:V,14,FALSE)</f>
        <v>0.43674897773323301</v>
      </c>
      <c r="P15">
        <f>VLOOKUP(A15, 'all wilcoxon'!A:V,15,FALSE)</f>
        <v>1.7454231543324001E-2</v>
      </c>
      <c r="Q15">
        <f>VLOOKUP(A15, 'all wilcoxon'!A:V,16,FALSE)</f>
        <v>0.131118379248989</v>
      </c>
      <c r="R15">
        <f>VLOOKUP(A15, 'all wilcoxon'!A:V,17,FALSE)</f>
        <v>0.18373445562673199</v>
      </c>
      <c r="S15">
        <f>VLOOKUP(A15, 'all wilcoxon'!A:V,18,FALSE)</f>
        <v>0.48775607758975897</v>
      </c>
      <c r="T15">
        <f>VLOOKUP(A15, 'all wilcoxon'!A:V,19,FALSE)</f>
        <v>3.7283044638932301E-4</v>
      </c>
      <c r="U15">
        <f>VLOOKUP(A15, 'all wilcoxon'!A:V,20,FALSE)</f>
        <v>4.4074664430854699E-3</v>
      </c>
      <c r="V15">
        <f>VLOOKUP(A15, 'all wilcoxon'!A:V,21,FALSE)</f>
        <v>5.9695591869815996E-3</v>
      </c>
      <c r="W15">
        <f>VLOOKUP(A15, 'all wilcoxon'!A:V,22,FALSE)</f>
        <v>1.49528387910634E-2</v>
      </c>
    </row>
    <row r="16" spans="1:23">
      <c r="A16" s="1" t="s">
        <v>13</v>
      </c>
      <c r="B16" s="1">
        <f>VLOOKUP(A16, '74 combine wilcox'!A:C,3,FALSE)</f>
        <v>2.3340600886256999E-3</v>
      </c>
      <c r="C16">
        <f>VLOOKUP(A16, 'all wilcoxon'!A:V,2,FALSE)</f>
        <v>4</v>
      </c>
      <c r="D16">
        <f>VLOOKUP(A16, 'all wilcoxon'!A:V,3,FALSE)</f>
        <v>4</v>
      </c>
      <c r="E16">
        <f>VLOOKUP(A16, 'all wilcoxon'!A:V,4,FALSE)</f>
        <v>3</v>
      </c>
      <c r="F16">
        <f>VLOOKUP(A16, 'all wilcoxon'!A:V,5,FALSE)</f>
        <v>3</v>
      </c>
      <c r="G16">
        <f>VLOOKUP(A16, 'all wilcoxon'!A:V,6,FALSE)</f>
        <v>2</v>
      </c>
      <c r="H16">
        <f>VLOOKUP(A16, 'all wilcoxon'!A:V,7,FALSE)</f>
        <v>1.78328879566606E-3</v>
      </c>
      <c r="I16">
        <f>VLOOKUP(A16, 'all wilcoxon'!A:V,8,FALSE)</f>
        <v>6.5981685439644401E-3</v>
      </c>
      <c r="J16">
        <f>VLOOKUP(A16, 'all wilcoxon'!A:V,9,FALSE)</f>
        <v>0.29620526358867999</v>
      </c>
      <c r="K16">
        <f>VLOOKUP(A16, 'all wilcoxon'!A:V,10,FALSE)</f>
        <v>0.64468204428124398</v>
      </c>
      <c r="L16">
        <f>VLOOKUP(A16, 'all wilcoxon'!A:V,11,FALSE)</f>
        <v>0.758645588999321</v>
      </c>
      <c r="M16">
        <f>VLOOKUP(A16, 'all wilcoxon'!A:V,12,FALSE)</f>
        <v>0.90548021912822196</v>
      </c>
      <c r="N16">
        <f>VLOOKUP(A16, 'all wilcoxon'!A:V,13,FALSE)</f>
        <v>8.3944054588034195E-3</v>
      </c>
      <c r="O16">
        <f>VLOOKUP(A16, 'all wilcoxon'!A:V,14,FALSE)</f>
        <v>0.31059300197572698</v>
      </c>
      <c r="P16">
        <f>VLOOKUP(A16, 'all wilcoxon'!A:V,15,FALSE)</f>
        <v>0.14045287898959599</v>
      </c>
      <c r="Q16">
        <f>VLOOKUP(A16, 'all wilcoxon'!A:V,16,FALSE)</f>
        <v>0.35960619767423102</v>
      </c>
      <c r="R16">
        <f>VLOOKUP(A16, 'all wilcoxon'!A:V,17,FALSE)</f>
        <v>0.62180465878855196</v>
      </c>
      <c r="S16">
        <f>VLOOKUP(A16, 'all wilcoxon'!A:V,18,FALSE)</f>
        <v>0.855882485767955</v>
      </c>
      <c r="T16">
        <f>VLOOKUP(A16, 'all wilcoxon'!A:V,19,FALSE)</f>
        <v>3.5272110610366399E-3</v>
      </c>
      <c r="U16">
        <f>VLOOKUP(A16, 'all wilcoxon'!A:V,20,FALSE)</f>
        <v>1.24292199293672E-2</v>
      </c>
      <c r="V16">
        <f>VLOOKUP(A16, 'all wilcoxon'!A:V,21,FALSE)</f>
        <v>3.3616424374562799E-5</v>
      </c>
      <c r="W16">
        <f>VLOOKUP(A16, 'all wilcoxon'!A:V,22,FALSE)</f>
        <v>6.2877987648779705E-4</v>
      </c>
    </row>
    <row r="17" spans="1:23">
      <c r="A17" s="1" t="s">
        <v>14</v>
      </c>
      <c r="B17" s="1">
        <f>VLOOKUP(A17, '74 combine wilcox'!A:C,3,FALSE)</f>
        <v>3.89589812220008E-3</v>
      </c>
      <c r="C17">
        <f>VLOOKUP(A17, 'all wilcoxon'!A:V,2,FALSE)</f>
        <v>4</v>
      </c>
      <c r="D17">
        <f>VLOOKUP(A17, 'all wilcoxon'!A:V,3,FALSE)</f>
        <v>1</v>
      </c>
      <c r="E17">
        <f>VLOOKUP(A17, 'all wilcoxon'!A:V,4,FALSE)</f>
        <v>3</v>
      </c>
      <c r="F17">
        <f>VLOOKUP(A17, 'all wilcoxon'!A:V,5,FALSE)</f>
        <v>3</v>
      </c>
      <c r="G17">
        <f>VLOOKUP(A17, 'all wilcoxon'!A:V,6,FALSE)</f>
        <v>1</v>
      </c>
      <c r="H17">
        <f>VLOOKUP(A17, 'all wilcoxon'!A:V,7,FALSE)</f>
        <v>2.8489070121488699E-2</v>
      </c>
      <c r="I17">
        <f>VLOOKUP(A17, 'all wilcoxon'!A:V,8,FALSE)</f>
        <v>4.4870854943893201E-2</v>
      </c>
      <c r="J17">
        <f>VLOOKUP(A17, 'all wilcoxon'!A:V,9,FALSE)</f>
        <v>0.291650796505456</v>
      </c>
      <c r="K17">
        <f>VLOOKUP(A17, 'all wilcoxon'!A:V,10,FALSE)</f>
        <v>0.64468204428124398</v>
      </c>
      <c r="L17">
        <f>VLOOKUP(A17, 'all wilcoxon'!A:V,11,FALSE)</f>
        <v>0.51836176317129401</v>
      </c>
      <c r="M17">
        <f>VLOOKUP(A17, 'all wilcoxon'!A:V,12,FALSE)</f>
        <v>0.79145963300514099</v>
      </c>
      <c r="N17">
        <f>VLOOKUP(A17, 'all wilcoxon'!A:V,13,FALSE)</f>
        <v>0.95710133323102797</v>
      </c>
      <c r="O17">
        <f>VLOOKUP(A17, 'all wilcoxon'!A:V,14,FALSE)</f>
        <v>0.98368748137633399</v>
      </c>
      <c r="P17">
        <f>VLOOKUP(A17, 'all wilcoxon'!A:V,15,FALSE)</f>
        <v>1.50042703853497E-2</v>
      </c>
      <c r="Q17">
        <f>VLOOKUP(A17, 'all wilcoxon'!A:V,16,FALSE)</f>
        <v>0.131118379248989</v>
      </c>
      <c r="R17">
        <f>VLOOKUP(A17, 'all wilcoxon'!A:V,17,FALSE)</f>
        <v>0.67456500338941505</v>
      </c>
      <c r="S17">
        <f>VLOOKUP(A17, 'all wilcoxon'!A:V,18,FALSE)</f>
        <v>0.855882485767955</v>
      </c>
      <c r="T17">
        <f>VLOOKUP(A17, 'all wilcoxon'!A:V,19,FALSE)</f>
        <v>1.7404776072598199E-3</v>
      </c>
      <c r="U17">
        <f>VLOOKUP(A17, 'all wilcoxon'!A:V,20,FALSE)</f>
        <v>8.0497089335766492E-3</v>
      </c>
      <c r="V17">
        <f>VLOOKUP(A17, 'all wilcoxon'!A:V,21,FALSE)</f>
        <v>1.13149714302908E-2</v>
      </c>
      <c r="W17">
        <f>VLOOKUP(A17, 'all wilcoxon'!A:V,22,FALSE)</f>
        <v>2.3923082452614802E-2</v>
      </c>
    </row>
    <row r="18" spans="1:23">
      <c r="A18" s="1" t="s">
        <v>15</v>
      </c>
      <c r="B18" s="1">
        <f>VLOOKUP(A18, '74 combine wilcox'!A:C,3,FALSE)</f>
        <v>3.9101326870831397E-3</v>
      </c>
      <c r="C18">
        <f>VLOOKUP(A18, 'all wilcoxon'!A:V,2,FALSE)</f>
        <v>3</v>
      </c>
      <c r="D18">
        <f>VLOOKUP(A18, 'all wilcoxon'!A:V,3,FALSE)</f>
        <v>2</v>
      </c>
      <c r="E18">
        <f>VLOOKUP(A18, 'all wilcoxon'!A:V,4,FALSE)</f>
        <v>3</v>
      </c>
      <c r="F18">
        <f>VLOOKUP(A18, 'all wilcoxon'!A:V,5,FALSE)</f>
        <v>3</v>
      </c>
      <c r="G18">
        <f>VLOOKUP(A18, 'all wilcoxon'!A:V,6,FALSE)</f>
        <v>2</v>
      </c>
      <c r="H18">
        <f>VLOOKUP(A18, 'all wilcoxon'!A:V,7,FALSE)</f>
        <v>1.6877339045955599E-2</v>
      </c>
      <c r="I18">
        <f>VLOOKUP(A18, 'all wilcoxon'!A:V,8,FALSE)</f>
        <v>3.5683516840020503E-2</v>
      </c>
      <c r="J18">
        <f>VLOOKUP(A18, 'all wilcoxon'!A:V,9,FALSE)</f>
        <v>0.29620526358867999</v>
      </c>
      <c r="K18">
        <f>VLOOKUP(A18, 'all wilcoxon'!A:V,10,FALSE)</f>
        <v>0.64468204428124398</v>
      </c>
      <c r="L18">
        <f>VLOOKUP(A18, 'all wilcoxon'!A:V,11,FALSE)</f>
        <v>0.80680196888533295</v>
      </c>
      <c r="M18">
        <f>VLOOKUP(A18, 'all wilcoxon'!A:V,12,FALSE)</f>
        <v>0.91851301073099501</v>
      </c>
      <c r="N18">
        <f>VLOOKUP(A18, 'all wilcoxon'!A:V,13,FALSE)</f>
        <v>0.20046209161874101</v>
      </c>
      <c r="O18">
        <f>VLOOKUP(A18, 'all wilcoxon'!A:V,14,FALSE)</f>
        <v>0.57328177011109704</v>
      </c>
      <c r="P18">
        <f>VLOOKUP(A18, 'all wilcoxon'!A:V,15,FALSE)</f>
        <v>0.14045287898959599</v>
      </c>
      <c r="Q18">
        <f>VLOOKUP(A18, 'all wilcoxon'!A:V,16,FALSE)</f>
        <v>0.35960619767423102</v>
      </c>
      <c r="R18">
        <f>VLOOKUP(A18, 'all wilcoxon'!A:V,17,FALSE)</f>
        <v>0.787658534942977</v>
      </c>
      <c r="S18">
        <f>VLOOKUP(A18, 'all wilcoxon'!A:V,18,FALSE)</f>
        <v>0.87577176304367399</v>
      </c>
      <c r="T18">
        <f>VLOOKUP(A18, 'all wilcoxon'!A:V,19,FALSE)</f>
        <v>2.1769339394543301E-3</v>
      </c>
      <c r="U18">
        <f>VLOOKUP(A18, 'all wilcoxon'!A:V,20,FALSE)</f>
        <v>8.4785848168221403E-3</v>
      </c>
      <c r="V18">
        <f>VLOOKUP(A18, 'all wilcoxon'!A:V,21,FALSE)</f>
        <v>1.59116838703516E-3</v>
      </c>
      <c r="W18">
        <f>VLOOKUP(A18, 'all wilcoxon'!A:V,22,FALSE)</f>
        <v>8.0556689112947794E-3</v>
      </c>
    </row>
    <row r="19" spans="1:23">
      <c r="A19" s="1" t="s">
        <v>16</v>
      </c>
      <c r="B19" s="1">
        <f>VLOOKUP(A19, '74 combine wilcox'!A:C,3,FALSE)</f>
        <v>4.62890501822573E-3</v>
      </c>
      <c r="C19">
        <f>VLOOKUP(A19, 'all wilcoxon'!A:V,2,FALSE)</f>
        <v>4</v>
      </c>
      <c r="D19">
        <f>VLOOKUP(A19, 'all wilcoxon'!A:V,3,FALSE)</f>
        <v>3</v>
      </c>
      <c r="E19">
        <f>VLOOKUP(A19, 'all wilcoxon'!A:V,4,FALSE)</f>
        <v>3</v>
      </c>
      <c r="F19">
        <f>VLOOKUP(A19, 'all wilcoxon'!A:V,5,FALSE)</f>
        <v>3</v>
      </c>
      <c r="G19">
        <f>VLOOKUP(A19, 'all wilcoxon'!A:V,6,FALSE)</f>
        <v>0</v>
      </c>
      <c r="H19">
        <f>VLOOKUP(A19, 'all wilcoxon'!A:V,7,FALSE)</f>
        <v>5.0518241622397797E-3</v>
      </c>
      <c r="I19">
        <f>VLOOKUP(A19, 'all wilcoxon'!A:V,8,FALSE)</f>
        <v>1.4878662059171001E-2</v>
      </c>
      <c r="J19">
        <f>VLOOKUP(A19, 'all wilcoxon'!A:V,9,FALSE)</f>
        <v>0.925058304211549</v>
      </c>
      <c r="K19">
        <f>VLOOKUP(A19, 'all wilcoxon'!A:V,10,FALSE)</f>
        <v>0.98876914100662405</v>
      </c>
      <c r="L19">
        <f>VLOOKUP(A19, 'all wilcoxon'!A:V,11,FALSE)</f>
        <v>0.29501114774239301</v>
      </c>
      <c r="M19">
        <f>VLOOKUP(A19, 'all wilcoxon'!A:V,12,FALSE)</f>
        <v>0.74205262277010398</v>
      </c>
      <c r="N19">
        <f>VLOOKUP(A19, 'all wilcoxon'!A:V,13,FALSE)</f>
        <v>0.99141629442498902</v>
      </c>
      <c r="O19">
        <f>VLOOKUP(A19, 'all wilcoxon'!A:V,14,FALSE)</f>
        <v>0.99141629442498902</v>
      </c>
      <c r="P19">
        <f>VLOOKUP(A19, 'all wilcoxon'!A:V,15,FALSE)</f>
        <v>3.4088074864870102E-2</v>
      </c>
      <c r="Q19">
        <f>VLOOKUP(A19, 'all wilcoxon'!A:V,16,FALSE)</f>
        <v>0.180179824285742</v>
      </c>
      <c r="R19">
        <f>VLOOKUP(A19, 'all wilcoxon'!A:V,17,FALSE)</f>
        <v>0.87984887266973599</v>
      </c>
      <c r="S19">
        <f>VLOOKUP(A19, 'all wilcoxon'!A:V,18,FALSE)</f>
        <v>0.91702558559944303</v>
      </c>
      <c r="T19">
        <f>VLOOKUP(A19, 'all wilcoxon'!A:V,19,FALSE)</f>
        <v>4.06070146352824E-3</v>
      </c>
      <c r="U19">
        <f>VLOOKUP(A19, 'all wilcoxon'!A:V,20,FALSE)</f>
        <v>1.3658723104595E-2</v>
      </c>
      <c r="V19">
        <f>VLOOKUP(A19, 'all wilcoxon'!A:V,21,FALSE)</f>
        <v>5.2748396840616102E-3</v>
      </c>
      <c r="W19">
        <f>VLOOKUP(A19, 'all wilcoxon'!A:V,22,FALSE)</f>
        <v>1.4456968022983701E-2</v>
      </c>
    </row>
    <row r="20" spans="1:23">
      <c r="A20" s="1" t="s">
        <v>17</v>
      </c>
      <c r="B20" s="1">
        <f>VLOOKUP(A20, '74 combine wilcox'!A:C,3,FALSE)</f>
        <v>4.62890501822573E-3</v>
      </c>
      <c r="C20">
        <f>VLOOKUP(A20, 'all wilcoxon'!A:V,2,FALSE)</f>
        <v>4</v>
      </c>
      <c r="D20">
        <f>VLOOKUP(A20, 'all wilcoxon'!A:V,3,FALSE)</f>
        <v>2</v>
      </c>
      <c r="E20">
        <f>VLOOKUP(A20, 'all wilcoxon'!A:V,4,FALSE)</f>
        <v>3</v>
      </c>
      <c r="F20">
        <f>VLOOKUP(A20, 'all wilcoxon'!A:V,5,FALSE)</f>
        <v>3</v>
      </c>
      <c r="G20">
        <f>VLOOKUP(A20, 'all wilcoxon'!A:V,6,FALSE)</f>
        <v>1</v>
      </c>
      <c r="H20">
        <f>VLOOKUP(A20, 'all wilcoxon'!A:V,7,FALSE)</f>
        <v>2.2025542620587299E-2</v>
      </c>
      <c r="I20">
        <f>VLOOKUP(A20, 'all wilcoxon'!A:V,8,FALSE)</f>
        <v>4.0747253848086397E-2</v>
      </c>
      <c r="J20">
        <f>VLOOKUP(A20, 'all wilcoxon'!A:V,9,FALSE)</f>
        <v>1.2415035262785999E-2</v>
      </c>
      <c r="K20">
        <f>VLOOKUP(A20, 'all wilcoxon'!A:V,10,FALSE)</f>
        <v>0.120523559377526</v>
      </c>
      <c r="L20">
        <f>VLOOKUP(A20, 'all wilcoxon'!A:V,11,FALSE)</f>
        <v>0.82628291417970401</v>
      </c>
      <c r="M20">
        <f>VLOOKUP(A20, 'all wilcoxon'!A:V,12,FALSE)</f>
        <v>0.923414459804759</v>
      </c>
      <c r="N20">
        <f>VLOOKUP(A20, 'all wilcoxon'!A:V,13,FALSE)</f>
        <v>7.2393752390992494E-2</v>
      </c>
      <c r="O20">
        <f>VLOOKUP(A20, 'all wilcoxon'!A:V,14,FALSE)</f>
        <v>0.43674897773323301</v>
      </c>
      <c r="P20">
        <f>VLOOKUP(A20, 'all wilcoxon'!A:V,15,FALSE)</f>
        <v>0.46108992252243802</v>
      </c>
      <c r="Q20">
        <f>VLOOKUP(A20, 'all wilcoxon'!A:V,16,FALSE)</f>
        <v>0.58828714252862802</v>
      </c>
      <c r="R20">
        <f>VLOOKUP(A20, 'all wilcoxon'!A:V,17,FALSE)</f>
        <v>0.71778745454520698</v>
      </c>
      <c r="S20">
        <f>VLOOKUP(A20, 'all wilcoxon'!A:V,18,FALSE)</f>
        <v>0.855882485767955</v>
      </c>
      <c r="T20">
        <f>VLOOKUP(A20, 'all wilcoxon'!A:V,19,FALSE)</f>
        <v>7.8033844124950004E-4</v>
      </c>
      <c r="U20">
        <f>VLOOKUP(A20, 'all wilcoxon'!A:V,20,FALSE)</f>
        <v>5.5365529552777798E-3</v>
      </c>
      <c r="V20">
        <f>VLOOKUP(A20, 'all wilcoxon'!A:V,21,FALSE)</f>
        <v>5.19334182689797E-3</v>
      </c>
      <c r="W20">
        <f>VLOOKUP(A20, 'all wilcoxon'!A:V,22,FALSE)</f>
        <v>1.4456968022983701E-2</v>
      </c>
    </row>
    <row r="21" spans="1:23">
      <c r="A21" s="1" t="s">
        <v>19</v>
      </c>
      <c r="B21" s="1">
        <f>VLOOKUP(A21, '74 combine wilcox'!A:C,3,FALSE)</f>
        <v>5.2907972308895903E-3</v>
      </c>
      <c r="C21">
        <f>VLOOKUP(A21, 'all wilcoxon'!A:V,2,FALSE)</f>
        <v>4</v>
      </c>
      <c r="D21">
        <f>VLOOKUP(A21, 'all wilcoxon'!A:V,3,FALSE)</f>
        <v>3</v>
      </c>
      <c r="E21">
        <f>VLOOKUP(A21, 'all wilcoxon'!A:V,4,FALSE)</f>
        <v>2</v>
      </c>
      <c r="F21">
        <f>VLOOKUP(A21, 'all wilcoxon'!A:V,5,FALSE)</f>
        <v>2</v>
      </c>
      <c r="G21">
        <f>VLOOKUP(A21, 'all wilcoxon'!A:V,6,FALSE)</f>
        <v>0</v>
      </c>
      <c r="H21">
        <f>VLOOKUP(A21, 'all wilcoxon'!A:V,7,FALSE)</f>
        <v>4.2503768525010699E-3</v>
      </c>
      <c r="I21">
        <f>VLOOKUP(A21, 'all wilcoxon'!A:V,8,FALSE)</f>
        <v>1.4296722140230899E-2</v>
      </c>
      <c r="J21">
        <f>VLOOKUP(A21, 'all wilcoxon'!A:V,9,FALSE)</f>
        <v>6.5686770078560303E-3</v>
      </c>
      <c r="K21">
        <f>VLOOKUP(A21, 'all wilcoxon'!A:V,10,FALSE)</f>
        <v>0.120523559377526</v>
      </c>
      <c r="L21">
        <f>VLOOKUP(A21, 'all wilcoxon'!A:V,11,FALSE)</f>
        <v>4.5465249354874802E-2</v>
      </c>
      <c r="M21">
        <f>VLOOKUP(A21, 'all wilcoxon'!A:V,12,FALSE)</f>
        <v>0.27460090520631703</v>
      </c>
      <c r="N21">
        <f>VLOOKUP(A21, 'all wilcoxon'!A:V,13,FALSE)</f>
        <v>0.224104391912923</v>
      </c>
      <c r="O21">
        <f>VLOOKUP(A21, 'all wilcoxon'!A:V,14,FALSE)</f>
        <v>0.57328177011109704</v>
      </c>
      <c r="P21">
        <f>VLOOKUP(A21, 'all wilcoxon'!A:V,15,FALSE)</f>
        <v>0.15594926995084099</v>
      </c>
      <c r="Q21">
        <f>VLOOKUP(A21, 'all wilcoxon'!A:V,16,FALSE)</f>
        <v>0.36063268676131999</v>
      </c>
      <c r="R21">
        <f>VLOOKUP(A21, 'all wilcoxon'!A:V,17,FALSE)</f>
        <v>0.34981018415013099</v>
      </c>
      <c r="S21">
        <f>VLOOKUP(A21, 'all wilcoxon'!A:V,18,FALSE)</f>
        <v>0.66374240069511903</v>
      </c>
      <c r="T21">
        <f>VLOOKUP(A21, 'all wilcoxon'!A:V,19,FALSE)</f>
        <v>5.7319109722304001E-2</v>
      </c>
      <c r="U21">
        <f>VLOOKUP(A21, 'all wilcoxon'!A:V,20,FALSE)</f>
        <v>0.102703494161549</v>
      </c>
      <c r="V21">
        <f>VLOOKUP(A21, 'all wilcoxon'!A:V,21,FALSE)</f>
        <v>7.9015686672054206E-3</v>
      </c>
      <c r="W21">
        <f>VLOOKUP(A21, 'all wilcoxon'!A:V,22,FALSE)</f>
        <v>1.8861809076554902E-2</v>
      </c>
    </row>
    <row r="22" spans="1:23">
      <c r="A22" s="1" t="s">
        <v>20</v>
      </c>
      <c r="B22" s="1">
        <f>VLOOKUP(A22, '74 combine wilcox'!A:C,3,FALSE)</f>
        <v>5.2907972308895903E-3</v>
      </c>
      <c r="C22">
        <f>VLOOKUP(A22, 'all wilcoxon'!A:V,2,FALSE)</f>
        <v>3</v>
      </c>
      <c r="D22">
        <f>VLOOKUP(A22, 'all wilcoxon'!A:V,3,FALSE)</f>
        <v>1</v>
      </c>
      <c r="E22">
        <f>VLOOKUP(A22, 'all wilcoxon'!A:V,4,FALSE)</f>
        <v>2</v>
      </c>
      <c r="F22">
        <f>VLOOKUP(A22, 'all wilcoxon'!A:V,5,FALSE)</f>
        <v>2</v>
      </c>
      <c r="G22">
        <f>VLOOKUP(A22, 'all wilcoxon'!A:V,6,FALSE)</f>
        <v>0</v>
      </c>
      <c r="H22">
        <f>VLOOKUP(A22, 'all wilcoxon'!A:V,7,FALSE)</f>
        <v>0.54521984500748</v>
      </c>
      <c r="I22">
        <f>VLOOKUP(A22, 'all wilcoxon'!A:V,8,FALSE)</f>
        <v>0.568257303247233</v>
      </c>
      <c r="J22">
        <f>VLOOKUP(A22, 'all wilcoxon'!A:V,9,FALSE)</f>
        <v>1.4658270735104501E-2</v>
      </c>
      <c r="K22">
        <f>VLOOKUP(A22, 'all wilcoxon'!A:V,10,FALSE)</f>
        <v>0.120523559377526</v>
      </c>
      <c r="L22">
        <f>VLOOKUP(A22, 'all wilcoxon'!A:V,11,FALSE)</f>
        <v>9.4080949266769104E-2</v>
      </c>
      <c r="M22">
        <f>VLOOKUP(A22, 'all wilcoxon'!A:V,12,FALSE)</f>
        <v>0.46413268304939398</v>
      </c>
      <c r="N22">
        <f>VLOOKUP(A22, 'all wilcoxon'!A:V,13,FALSE)</f>
        <v>0.41974050259541501</v>
      </c>
      <c r="O22">
        <f>VLOOKUP(A22, 'all wilcoxon'!A:V,14,FALSE)</f>
        <v>0.70592720891047001</v>
      </c>
      <c r="P22">
        <f>VLOOKUP(A22, 'all wilcoxon'!A:V,15,FALSE)</f>
        <v>8.0031790726999896E-2</v>
      </c>
      <c r="Q22">
        <f>VLOOKUP(A22, 'all wilcoxon'!A:V,16,FALSE)</f>
        <v>0.28005688293548597</v>
      </c>
      <c r="R22">
        <f>VLOOKUP(A22, 'all wilcoxon'!A:V,17,FALSE)</f>
        <v>0.79292848816116501</v>
      </c>
      <c r="S22">
        <f>VLOOKUP(A22, 'all wilcoxon'!A:V,18,FALSE)</f>
        <v>0.87577176304367399</v>
      </c>
      <c r="T22">
        <f>VLOOKUP(A22, 'all wilcoxon'!A:V,19,FALSE)</f>
        <v>1.10264216160649E-2</v>
      </c>
      <c r="U22">
        <f>VLOOKUP(A22, 'all wilcoxon'!A:V,20,FALSE)</f>
        <v>3.13828922918769E-2</v>
      </c>
      <c r="V22">
        <f>VLOOKUP(A22, 'all wilcoxon'!A:V,21,FALSE)</f>
        <v>3.21987401893398E-3</v>
      </c>
      <c r="W22">
        <f>VLOOKUP(A22, 'all wilcoxon'!A:V,22,FALSE)</f>
        <v>1.19135338700557E-2</v>
      </c>
    </row>
    <row r="23" spans="1:23">
      <c r="A23" s="1" t="s">
        <v>18</v>
      </c>
      <c r="B23" s="1">
        <f>VLOOKUP(A23, '74 combine wilcox'!A:C,3,FALSE)</f>
        <v>5.2907972308895903E-3</v>
      </c>
      <c r="C23">
        <f>VLOOKUP(A23, 'all wilcoxon'!A:V,2,FALSE)</f>
        <v>2</v>
      </c>
      <c r="D23">
        <f>VLOOKUP(A23, 'all wilcoxon'!A:V,3,FALSE)</f>
        <v>1</v>
      </c>
      <c r="E23">
        <f>VLOOKUP(A23, 'all wilcoxon'!A:V,4,FALSE)</f>
        <v>1</v>
      </c>
      <c r="F23">
        <f>VLOOKUP(A23, 'all wilcoxon'!A:V,5,FALSE)</f>
        <v>1</v>
      </c>
      <c r="G23">
        <f>VLOOKUP(A23, 'all wilcoxon'!A:V,6,FALSE)</f>
        <v>0</v>
      </c>
      <c r="H23">
        <f>VLOOKUP(A23, 'all wilcoxon'!A:V,7,FALSE)</f>
        <v>8.4771655544817696E-3</v>
      </c>
      <c r="I23">
        <f>VLOOKUP(A23, 'all wilcoxon'!A:V,8,FALSE)</f>
        <v>2.1631387966608701E-2</v>
      </c>
      <c r="J23">
        <f>VLOOKUP(A23, 'all wilcoxon'!A:V,9,FALSE)</f>
        <v>0.54914670205658001</v>
      </c>
      <c r="K23">
        <f>VLOOKUP(A23, 'all wilcoxon'!A:V,10,FALSE)</f>
        <v>0.84660116567055999</v>
      </c>
      <c r="L23">
        <f>VLOOKUP(A23, 'all wilcoxon'!A:V,11,FALSE)</f>
        <v>0.48640526236287301</v>
      </c>
      <c r="M23">
        <f>VLOOKUP(A23, 'all wilcoxon'!A:V,12,FALSE)</f>
        <v>0.79145963300514099</v>
      </c>
      <c r="N23">
        <f>VLOOKUP(A23, 'all wilcoxon'!A:V,13,FALSE)</f>
        <v>0.30676326008028298</v>
      </c>
      <c r="O23">
        <f>VLOOKUP(A23, 'all wilcoxon'!A:V,14,FALSE)</f>
        <v>0.61352652016056597</v>
      </c>
      <c r="P23">
        <f>VLOOKUP(A23, 'all wilcoxon'!A:V,15,FALSE)</f>
        <v>0.41750428137344098</v>
      </c>
      <c r="Q23">
        <f>VLOOKUP(A23, 'all wilcoxon'!A:V,16,FALSE)</f>
        <v>0.57213549669693797</v>
      </c>
      <c r="R23">
        <f>VLOOKUP(A23, 'all wilcoxon'!A:V,17,FALSE)</f>
        <v>2.02246800718721E-2</v>
      </c>
      <c r="S23">
        <f>VLOOKUP(A23, 'all wilcoxon'!A:V,18,FALSE)</f>
        <v>0.124718860443211</v>
      </c>
      <c r="T23">
        <f>VLOOKUP(A23, 'all wilcoxon'!A:V,19,FALSE)</f>
        <v>0.90616006304569696</v>
      </c>
      <c r="U23">
        <f>VLOOKUP(A23, 'all wilcoxon'!A:V,20,FALSE)</f>
        <v>0.91784554409020103</v>
      </c>
      <c r="V23">
        <f>VLOOKUP(A23, 'all wilcoxon'!A:V,21,FALSE)</f>
        <v>0.129096204492922</v>
      </c>
      <c r="W23">
        <f>VLOOKUP(A23, 'all wilcoxon'!A:V,22,FALSE)</f>
        <v>0.151636811626607</v>
      </c>
    </row>
    <row r="24" spans="1:23">
      <c r="A24" s="1" t="s">
        <v>21</v>
      </c>
      <c r="B24" s="1">
        <f>VLOOKUP(A24, '74 combine wilcox'!A:C,3,FALSE)</f>
        <v>5.6811316621675698E-3</v>
      </c>
      <c r="C24">
        <f>VLOOKUP(A24, 'all wilcoxon'!A:V,2,FALSE)</f>
        <v>2</v>
      </c>
      <c r="D24">
        <f>VLOOKUP(A24, 'all wilcoxon'!A:V,3,FALSE)</f>
        <v>1</v>
      </c>
      <c r="E24">
        <f>VLOOKUP(A24, 'all wilcoxon'!A:V,4,FALSE)</f>
        <v>2</v>
      </c>
      <c r="F24">
        <f>VLOOKUP(A24, 'all wilcoxon'!A:V,5,FALSE)</f>
        <v>1</v>
      </c>
      <c r="G24">
        <f>VLOOKUP(A24, 'all wilcoxon'!A:V,6,FALSE)</f>
        <v>0</v>
      </c>
      <c r="H24">
        <f>VLOOKUP(A24, 'all wilcoxon'!A:V,7,FALSE)</f>
        <v>9.4927896409043797E-3</v>
      </c>
      <c r="I24">
        <f>VLOOKUP(A24, 'all wilcoxon'!A:V,8,FALSE)</f>
        <v>2.3415547780897501E-2</v>
      </c>
      <c r="J24">
        <f>VLOOKUP(A24, 'all wilcoxon'!A:V,9,FALSE)</f>
        <v>0.87802538409653696</v>
      </c>
      <c r="K24">
        <f>VLOOKUP(A24, 'all wilcoxon'!A:V,10,FALSE)</f>
        <v>0.97838926716400798</v>
      </c>
      <c r="L24">
        <f>VLOOKUP(A24, 'all wilcoxon'!A:V,11,FALSE)</f>
        <v>0.62033322586889394</v>
      </c>
      <c r="M24">
        <f>VLOOKUP(A24, 'all wilcoxon'!A:V,12,FALSE)</f>
        <v>0.79145963300514099</v>
      </c>
      <c r="N24">
        <f>VLOOKUP(A24, 'all wilcoxon'!A:V,13,FALSE)</f>
        <v>0.26781709001170301</v>
      </c>
      <c r="O24">
        <f>VLOOKUP(A24, 'all wilcoxon'!A:V,14,FALSE)</f>
        <v>0.58289601943723601</v>
      </c>
      <c r="P24">
        <f>VLOOKUP(A24, 'all wilcoxon'!A:V,15,FALSE)</f>
        <v>0.135559477908929</v>
      </c>
      <c r="Q24">
        <f>VLOOKUP(A24, 'all wilcoxon'!A:V,16,FALSE)</f>
        <v>0.35960619767423102</v>
      </c>
      <c r="R24">
        <f>VLOOKUP(A24, 'all wilcoxon'!A:V,17,FALSE)</f>
        <v>1.6538918841043301E-2</v>
      </c>
      <c r="S24">
        <f>VLOOKUP(A24, 'all wilcoxon'!A:V,18,FALSE)</f>
        <v>0.124718860443211</v>
      </c>
      <c r="T24">
        <f>VLOOKUP(A24, 'all wilcoxon'!A:V,19,FALSE)</f>
        <v>0.66378385713280197</v>
      </c>
      <c r="U24">
        <f>VLOOKUP(A24, 'all wilcoxon'!A:V,20,FALSE)</f>
        <v>0.71188413663517902</v>
      </c>
      <c r="V24">
        <f>VLOOKUP(A24, 'all wilcoxon'!A:V,21,FALSE)</f>
        <v>5.8023529292996402E-2</v>
      </c>
      <c r="W24">
        <f>VLOOKUP(A24, 'all wilcoxon'!A:V,22,FALSE)</f>
        <v>8.3047519230522199E-2</v>
      </c>
    </row>
    <row r="25" spans="1:23">
      <c r="A25" s="1" t="s">
        <v>22</v>
      </c>
      <c r="B25" s="1">
        <f>VLOOKUP(A25, '74 combine wilcox'!A:C,3,FALSE)</f>
        <v>6.5196617293153099E-3</v>
      </c>
      <c r="C25">
        <f>VLOOKUP(A25, 'all wilcoxon'!A:V,2,FALSE)</f>
        <v>3</v>
      </c>
      <c r="D25">
        <f>VLOOKUP(A25, 'all wilcoxon'!A:V,3,FALSE)</f>
        <v>3</v>
      </c>
      <c r="E25">
        <f>VLOOKUP(A25, 'all wilcoxon'!A:V,4,FALSE)</f>
        <v>3</v>
      </c>
      <c r="F25">
        <f>VLOOKUP(A25, 'all wilcoxon'!A:V,5,FALSE)</f>
        <v>3</v>
      </c>
      <c r="G25">
        <f>VLOOKUP(A25, 'all wilcoxon'!A:V,6,FALSE)</f>
        <v>2</v>
      </c>
      <c r="H25">
        <f>VLOOKUP(A25, 'all wilcoxon'!A:V,7,FALSE)</f>
        <v>4.6354393364580896E-3</v>
      </c>
      <c r="I25">
        <f>VLOOKUP(A25, 'all wilcoxon'!A:V,8,FALSE)</f>
        <v>1.47941844264299E-2</v>
      </c>
      <c r="J25">
        <f>VLOOKUP(A25, 'all wilcoxon'!A:V,9,FALSE)</f>
        <v>0.21767513768249899</v>
      </c>
      <c r="K25">
        <f>VLOOKUP(A25, 'all wilcoxon'!A:V,10,FALSE)</f>
        <v>0.62753369286306404</v>
      </c>
      <c r="L25">
        <f>VLOOKUP(A25, 'all wilcoxon'!A:V,11,FALSE)</f>
        <v>0.66525304367405702</v>
      </c>
      <c r="M25">
        <f>VLOOKUP(A25, 'all wilcoxon'!A:V,12,FALSE)</f>
        <v>0.83174752669319996</v>
      </c>
      <c r="N25">
        <f>VLOOKUP(A25, 'all wilcoxon'!A:V,13,FALSE)</f>
        <v>0.83803510540902704</v>
      </c>
      <c r="O25">
        <f>VLOOKUP(A25, 'all wilcoxon'!A:V,14,FALSE)</f>
        <v>0.98368748137633399</v>
      </c>
      <c r="P25">
        <f>VLOOKUP(A25, 'all wilcoxon'!A:V,15,FALSE)</f>
        <v>8.0031790726999896E-2</v>
      </c>
      <c r="Q25">
        <f>VLOOKUP(A25, 'all wilcoxon'!A:V,16,FALSE)</f>
        <v>0.28005688293548597</v>
      </c>
      <c r="R25">
        <f>VLOOKUP(A25, 'all wilcoxon'!A:V,17,FALSE)</f>
        <v>5.0128038993017897E-2</v>
      </c>
      <c r="S25">
        <f>VLOOKUP(A25, 'all wilcoxon'!A:V,18,FALSE)</f>
        <v>0.20608193808240699</v>
      </c>
      <c r="T25">
        <f>VLOOKUP(A25, 'all wilcoxon'!A:V,19,FALSE)</f>
        <v>8.2300111497372397E-4</v>
      </c>
      <c r="U25">
        <f>VLOOKUP(A25, 'all wilcoxon'!A:V,20,FALSE)</f>
        <v>5.5365529552777798E-3</v>
      </c>
      <c r="V25">
        <f>VLOOKUP(A25, 'all wilcoxon'!A:V,21,FALSE)</f>
        <v>1.7899177841442101E-4</v>
      </c>
      <c r="W25">
        <f>VLOOKUP(A25, 'all wilcoxon'!A:V,22,FALSE)</f>
        <v>1.65567395033339E-3</v>
      </c>
    </row>
    <row r="26" spans="1:23">
      <c r="A26" s="1" t="s">
        <v>23</v>
      </c>
      <c r="B26" s="1">
        <f>VLOOKUP(A26, '74 combine wilcox'!A:C,3,FALSE)</f>
        <v>6.5196617293153099E-3</v>
      </c>
      <c r="C26">
        <f>VLOOKUP(A26, 'all wilcoxon'!A:V,2,FALSE)</f>
        <v>3</v>
      </c>
      <c r="D26">
        <f>VLOOKUP(A26, 'all wilcoxon'!A:V,3,FALSE)</f>
        <v>1</v>
      </c>
      <c r="E26">
        <f>VLOOKUP(A26, 'all wilcoxon'!A:V,4,FALSE)</f>
        <v>2</v>
      </c>
      <c r="F26">
        <f>VLOOKUP(A26, 'all wilcoxon'!A:V,5,FALSE)</f>
        <v>2</v>
      </c>
      <c r="G26">
        <f>VLOOKUP(A26, 'all wilcoxon'!A:V,6,FALSE)</f>
        <v>0</v>
      </c>
      <c r="H26">
        <f>VLOOKUP(A26, 'all wilcoxon'!A:V,7,FALSE)</f>
        <v>0.46754537048788702</v>
      </c>
      <c r="I26">
        <f>VLOOKUP(A26, 'all wilcoxon'!A:V,8,FALSE)</f>
        <v>0.50879937376622997</v>
      </c>
      <c r="J26">
        <f>VLOOKUP(A26, 'all wilcoxon'!A:V,9,FALSE)</f>
        <v>0.21400230494734901</v>
      </c>
      <c r="K26">
        <f>VLOOKUP(A26, 'all wilcoxon'!A:V,10,FALSE)</f>
        <v>0.62753369286306404</v>
      </c>
      <c r="L26">
        <f>VLOOKUP(A26, 'all wilcoxon'!A:V,11,FALSE)</f>
        <v>2.77371660449485E-2</v>
      </c>
      <c r="M26">
        <f>VLOOKUP(A26, 'all wilcoxon'!A:V,12,FALSE)</f>
        <v>0.228061143036243</v>
      </c>
      <c r="N26">
        <f>VLOOKUP(A26, 'all wilcoxon'!A:V,13,FALSE)</f>
        <v>0.34928813186840202</v>
      </c>
      <c r="O26">
        <f>VLOOKUP(A26, 'all wilcoxon'!A:V,14,FALSE)</f>
        <v>0.64618304395654402</v>
      </c>
      <c r="P26">
        <f>VLOOKUP(A26, 'all wilcoxon'!A:V,15,FALSE)</f>
        <v>0.19078186554509799</v>
      </c>
      <c r="Q26">
        <f>VLOOKUP(A26, 'all wilcoxon'!A:V,16,FALSE)</f>
        <v>0.411729730693425</v>
      </c>
      <c r="R26">
        <f>VLOOKUP(A26, 'all wilcoxon'!A:V,17,FALSE)</f>
        <v>0.237980515867837</v>
      </c>
      <c r="S26">
        <f>VLOOKUP(A26, 'all wilcoxon'!A:V,18,FALSE)</f>
        <v>0.56808252174902896</v>
      </c>
      <c r="T26">
        <f>VLOOKUP(A26, 'all wilcoxon'!A:V,19,FALSE)</f>
        <v>7.0055085019292401E-3</v>
      </c>
      <c r="U26">
        <f>VLOOKUP(A26, 'all wilcoxon'!A:V,20,FALSE)</f>
        <v>2.0736305165710602E-2</v>
      </c>
      <c r="V26">
        <f>VLOOKUP(A26, 'all wilcoxon'!A:V,21,FALSE)</f>
        <v>1.46006767324028E-2</v>
      </c>
      <c r="W26">
        <f>VLOOKUP(A26, 'all wilcoxon'!A:V,22,FALSE)</f>
        <v>2.7860189537695201E-2</v>
      </c>
    </row>
    <row r="27" spans="1:23">
      <c r="A27" s="1" t="s">
        <v>25</v>
      </c>
      <c r="B27" s="1">
        <f>VLOOKUP(A27, '74 combine wilcox'!A:C,3,FALSE)</f>
        <v>6.5943333185384499E-3</v>
      </c>
      <c r="C27">
        <f>VLOOKUP(A27, 'all wilcoxon'!A:V,2,FALSE)</f>
        <v>4</v>
      </c>
      <c r="D27">
        <f>VLOOKUP(A27, 'all wilcoxon'!A:V,3,FALSE)</f>
        <v>3</v>
      </c>
      <c r="E27">
        <f>VLOOKUP(A27, 'all wilcoxon'!A:V,4,FALSE)</f>
        <v>4</v>
      </c>
      <c r="F27">
        <f>VLOOKUP(A27, 'all wilcoxon'!A:V,5,FALSE)</f>
        <v>4</v>
      </c>
      <c r="G27">
        <f>VLOOKUP(A27, 'all wilcoxon'!A:V,6,FALSE)</f>
        <v>2</v>
      </c>
      <c r="H27">
        <f>VLOOKUP(A27, 'all wilcoxon'!A:V,7,FALSE)</f>
        <v>1.5013715036391399E-5</v>
      </c>
      <c r="I27">
        <f>VLOOKUP(A27, 'all wilcoxon'!A:V,8,FALSE)</f>
        <v>7.5705322706723203E-4</v>
      </c>
      <c r="J27">
        <f>VLOOKUP(A27, 'all wilcoxon'!A:V,9,FALSE)</f>
        <v>1.3594387388652901E-3</v>
      </c>
      <c r="K27">
        <f>VLOOKUP(A27, 'all wilcoxon'!A:V,10,FALSE)</f>
        <v>3.9777209220033603E-2</v>
      </c>
      <c r="L27">
        <f>VLOOKUP(A27, 'all wilcoxon'!A:V,11,FALSE)</f>
        <v>0.13073321264968599</v>
      </c>
      <c r="M27">
        <f>VLOOKUP(A27, 'all wilcoxon'!A:V,12,FALSE)</f>
        <v>0.53238932813985396</v>
      </c>
      <c r="N27">
        <f>VLOOKUP(A27, 'all wilcoxon'!A:V,13,FALSE)</f>
        <v>0.67479727289116698</v>
      </c>
      <c r="O27">
        <f>VLOOKUP(A27, 'all wilcoxon'!A:V,14,FALSE)</f>
        <v>0.94216977724427098</v>
      </c>
      <c r="P27">
        <f>VLOOKUP(A27, 'all wilcoxon'!A:V,15,FALSE)</f>
        <v>0.91196685551965795</v>
      </c>
      <c r="Q27">
        <f>VLOOKUP(A27, 'all wilcoxon'!A:V,16,FALSE)</f>
        <v>0.95050066631626295</v>
      </c>
      <c r="R27">
        <f>VLOOKUP(A27, 'all wilcoxon'!A:V,17,FALSE)</f>
        <v>0.16368198473120299</v>
      </c>
      <c r="S27">
        <f>VLOOKUP(A27, 'all wilcoxon'!A:V,18,FALSE)</f>
        <v>0.48449867480436098</v>
      </c>
      <c r="T27">
        <f>VLOOKUP(A27, 'all wilcoxon'!A:V,19,FALSE)</f>
        <v>2.1239081491264199E-3</v>
      </c>
      <c r="U27">
        <f>VLOOKUP(A27, 'all wilcoxon'!A:V,20,FALSE)</f>
        <v>8.4785848168221403E-3</v>
      </c>
      <c r="V27">
        <f>VLOOKUP(A27, 'all wilcoxon'!A:V,21,FALSE)</f>
        <v>3.05773273603978E-2</v>
      </c>
      <c r="W27">
        <f>VLOOKUP(A27, 'all wilcoxon'!A:V,22,FALSE)</f>
        <v>4.8143026056796497E-2</v>
      </c>
    </row>
    <row r="28" spans="1:23">
      <c r="A28" s="1" t="s">
        <v>24</v>
      </c>
      <c r="B28" s="1">
        <f>VLOOKUP(A28, '74 combine wilcox'!A:C,3,FALSE)</f>
        <v>6.5943333185384499E-3</v>
      </c>
      <c r="C28">
        <f>VLOOKUP(A28, 'all wilcoxon'!A:V,2,FALSE)</f>
        <v>3</v>
      </c>
      <c r="D28">
        <f>VLOOKUP(A28, 'all wilcoxon'!A:V,3,FALSE)</f>
        <v>3</v>
      </c>
      <c r="E28">
        <f>VLOOKUP(A28, 'all wilcoxon'!A:V,4,FALSE)</f>
        <v>3</v>
      </c>
      <c r="F28">
        <f>VLOOKUP(A28, 'all wilcoxon'!A:V,5,FALSE)</f>
        <v>3</v>
      </c>
      <c r="G28">
        <f>VLOOKUP(A28, 'all wilcoxon'!A:V,6,FALSE)</f>
        <v>2</v>
      </c>
      <c r="H28">
        <f>VLOOKUP(A28, 'all wilcoxon'!A:V,7,FALSE)</f>
        <v>7.2945016233444599E-4</v>
      </c>
      <c r="I28">
        <f>VLOOKUP(A28, 'all wilcoxon'!A:V,8,FALSE)</f>
        <v>3.17525364780877E-3</v>
      </c>
      <c r="J28">
        <f>VLOOKUP(A28, 'all wilcoxon'!A:V,9,FALSE)</f>
        <v>0.61010331673760199</v>
      </c>
      <c r="K28">
        <f>VLOOKUP(A28, 'all wilcoxon'!A:V,10,FALSE)</f>
        <v>0.87812074367031401</v>
      </c>
      <c r="L28">
        <f>VLOOKUP(A28, 'all wilcoxon'!A:V,11,FALSE)</f>
        <v>0.212085535669783</v>
      </c>
      <c r="M28">
        <f>VLOOKUP(A28, 'all wilcoxon'!A:V,12,FALSE)</f>
        <v>0.62777318558255901</v>
      </c>
      <c r="N28">
        <f>VLOOKUP(A28, 'all wilcoxon'!A:V,13,FALSE)</f>
        <v>7.5878509972961194E-2</v>
      </c>
      <c r="O28">
        <f>VLOOKUP(A28, 'all wilcoxon'!A:V,14,FALSE)</f>
        <v>0.43674897773323301</v>
      </c>
      <c r="P28">
        <f>VLOOKUP(A28, 'all wilcoxon'!A:V,15,FALSE)</f>
        <v>0.44996123395639498</v>
      </c>
      <c r="Q28">
        <f>VLOOKUP(A28, 'all wilcoxon'!A:V,16,FALSE)</f>
        <v>0.58416019846970602</v>
      </c>
      <c r="R28">
        <f>VLOOKUP(A28, 'all wilcoxon'!A:V,17,FALSE)</f>
        <v>0.64394417748780997</v>
      </c>
      <c r="S28">
        <f>VLOOKUP(A28, 'all wilcoxon'!A:V,18,FALSE)</f>
        <v>0.855882485767955</v>
      </c>
      <c r="T28">
        <f>VLOOKUP(A28, 'all wilcoxon'!A:V,19,FALSE)</f>
        <v>1.6139135276839001E-3</v>
      </c>
      <c r="U28">
        <f>VLOOKUP(A28, 'all wilcoxon'!A:V,20,FALSE)</f>
        <v>7.9619734032405805E-3</v>
      </c>
      <c r="V28">
        <f>VLOOKUP(A28, 'all wilcoxon'!A:V,21,FALSE)</f>
        <v>3.72464907298415E-3</v>
      </c>
      <c r="W28">
        <f>VLOOKUP(A28, 'all wilcoxon'!A:V,22,FALSE)</f>
        <v>1.2982811862605199E-2</v>
      </c>
    </row>
    <row r="29" spans="1:23">
      <c r="A29" s="1" t="s">
        <v>26</v>
      </c>
      <c r="B29" s="1">
        <f>VLOOKUP(A29, '74 combine wilcox'!A:C,3,FALSE)</f>
        <v>6.5943333185384499E-3</v>
      </c>
      <c r="C29">
        <f>VLOOKUP(A29, 'all wilcoxon'!A:V,2,FALSE)</f>
        <v>2</v>
      </c>
      <c r="D29">
        <f>VLOOKUP(A29, 'all wilcoxon'!A:V,3,FALSE)</f>
        <v>2</v>
      </c>
      <c r="E29">
        <f>VLOOKUP(A29, 'all wilcoxon'!A:V,4,FALSE)</f>
        <v>2</v>
      </c>
      <c r="F29">
        <f>VLOOKUP(A29, 'all wilcoxon'!A:V,5,FALSE)</f>
        <v>2</v>
      </c>
      <c r="G29">
        <f>VLOOKUP(A29, 'all wilcoxon'!A:V,6,FALSE)</f>
        <v>1</v>
      </c>
      <c r="H29">
        <f>VLOOKUP(A29, 'all wilcoxon'!A:V,7,FALSE)</f>
        <v>6.0807912885294999E-4</v>
      </c>
      <c r="I29">
        <f>VLOOKUP(A29, 'all wilcoxon'!A:V,8,FALSE)</f>
        <v>2.87014240583077E-3</v>
      </c>
      <c r="J29">
        <f>VLOOKUP(A29, 'all wilcoxon'!A:V,9,FALSE)</f>
        <v>0.228964996044631</v>
      </c>
      <c r="K29">
        <f>VLOOKUP(A29, 'all wilcoxon'!A:V,10,FALSE)</f>
        <v>0.62753369286306404</v>
      </c>
      <c r="L29">
        <f>VLOOKUP(A29, 'all wilcoxon'!A:V,11,FALSE)</f>
        <v>0.61150990142566297</v>
      </c>
      <c r="M29">
        <f>VLOOKUP(A29, 'all wilcoxon'!A:V,12,FALSE)</f>
        <v>0.79145963300514099</v>
      </c>
      <c r="N29">
        <f>VLOOKUP(A29, 'all wilcoxon'!A:V,13,FALSE)</f>
        <v>0.30676326008028298</v>
      </c>
      <c r="O29">
        <f>VLOOKUP(A29, 'all wilcoxon'!A:V,14,FALSE)</f>
        <v>0.61352652016056597</v>
      </c>
      <c r="P29">
        <f>VLOOKUP(A29, 'all wilcoxon'!A:V,15,FALSE)</f>
        <v>0.29357975183950702</v>
      </c>
      <c r="Q29">
        <f>VLOOKUP(A29, 'all wilcoxon'!A:V,16,FALSE)</f>
        <v>0.46223194970475601</v>
      </c>
      <c r="R29">
        <f>VLOOKUP(A29, 'all wilcoxon'!A:V,17,FALSE)</f>
        <v>0.12579611660255499</v>
      </c>
      <c r="S29">
        <f>VLOOKUP(A29, 'all wilcoxon'!A:V,18,FALSE)</f>
        <v>0.38787135952454499</v>
      </c>
      <c r="T29">
        <f>VLOOKUP(A29, 'all wilcoxon'!A:V,19,FALSE)</f>
        <v>7.3397049446403101E-2</v>
      </c>
      <c r="U29">
        <f>VLOOKUP(A29, 'all wilcoxon'!A:V,20,FALSE)</f>
        <v>0.123440492250769</v>
      </c>
      <c r="V29">
        <f>VLOOKUP(A29, 'all wilcoxon'!A:V,21,FALSE)</f>
        <v>4.9945518344554499E-3</v>
      </c>
      <c r="W29">
        <f>VLOOKUP(A29, 'all wilcoxon'!A:V,22,FALSE)</f>
        <v>1.4456968022983701E-2</v>
      </c>
    </row>
    <row r="30" spans="1:23">
      <c r="A30" s="1" t="s">
        <v>28</v>
      </c>
      <c r="B30" s="1">
        <f>VLOOKUP(A30, '74 combine wilcox'!A:C,3,FALSE)</f>
        <v>7.5565934251938102E-3</v>
      </c>
      <c r="C30">
        <f>VLOOKUP(A30, 'all wilcoxon'!A:V,2,FALSE)</f>
        <v>4</v>
      </c>
      <c r="D30">
        <f>VLOOKUP(A30, 'all wilcoxon'!A:V,3,FALSE)</f>
        <v>2</v>
      </c>
      <c r="E30">
        <f>VLOOKUP(A30, 'all wilcoxon'!A:V,4,FALSE)</f>
        <v>3</v>
      </c>
      <c r="F30">
        <f>VLOOKUP(A30, 'all wilcoxon'!A:V,5,FALSE)</f>
        <v>2</v>
      </c>
      <c r="G30">
        <f>VLOOKUP(A30, 'all wilcoxon'!A:V,6,FALSE)</f>
        <v>0</v>
      </c>
      <c r="H30">
        <f>VLOOKUP(A30, 'all wilcoxon'!A:V,7,FALSE)</f>
        <v>0.11473575729913001</v>
      </c>
      <c r="I30">
        <f>VLOOKUP(A30, 'all wilcoxon'!A:V,8,FALSE)</f>
        <v>0.139187640002223</v>
      </c>
      <c r="J30">
        <f>VLOOKUP(A30, 'all wilcoxon'!A:V,9,FALSE)</f>
        <v>8.9392310431756297E-4</v>
      </c>
      <c r="K30">
        <f>VLOOKUP(A30, 'all wilcoxon'!A:V,10,FALSE)</f>
        <v>3.9777209220033603E-2</v>
      </c>
      <c r="L30">
        <f>VLOOKUP(A30, 'all wilcoxon'!A:V,11,FALSE)</f>
        <v>0.47858586411577803</v>
      </c>
      <c r="M30">
        <f>VLOOKUP(A30, 'all wilcoxon'!A:V,12,FALSE)</f>
        <v>0.79145963300514099</v>
      </c>
      <c r="N30">
        <f>VLOOKUP(A30, 'all wilcoxon'!A:V,13,FALSE)</f>
        <v>7.2393752390992494E-2</v>
      </c>
      <c r="O30">
        <f>VLOOKUP(A30, 'all wilcoxon'!A:V,14,FALSE)</f>
        <v>0.43674897773323301</v>
      </c>
      <c r="P30">
        <f>VLOOKUP(A30, 'all wilcoxon'!A:V,15,FALSE)</f>
        <v>2.3630732046451201E-3</v>
      </c>
      <c r="Q30">
        <f>VLOOKUP(A30, 'all wilcoxon'!A:V,16,FALSE)</f>
        <v>0.115609768588757</v>
      </c>
      <c r="R30">
        <f>VLOOKUP(A30, 'all wilcoxon'!A:V,17,FALSE)</f>
        <v>0.49184495921585603</v>
      </c>
      <c r="S30">
        <f>VLOOKUP(A30, 'all wilcoxon'!A:V,18,FALSE)</f>
        <v>0.77439419110581498</v>
      </c>
      <c r="T30">
        <f>VLOOKUP(A30, 'all wilcoxon'!A:V,19,FALSE)</f>
        <v>4.7488832110827502E-2</v>
      </c>
      <c r="U30">
        <f>VLOOKUP(A30, 'all wilcoxon'!A:V,20,FALSE)</f>
        <v>8.7854339405030901E-2</v>
      </c>
      <c r="V30">
        <f>VLOOKUP(A30, 'all wilcoxon'!A:V,21,FALSE)</f>
        <v>2.4887975291573401E-2</v>
      </c>
      <c r="W30">
        <f>VLOOKUP(A30, 'all wilcoxon'!A:V,22,FALSE)</f>
        <v>4.1194683890550497E-2</v>
      </c>
    </row>
    <row r="31" spans="1:23">
      <c r="A31" s="1" t="s">
        <v>27</v>
      </c>
      <c r="B31" s="1">
        <f>VLOOKUP(A31, '74 combine wilcox'!A:C,3,FALSE)</f>
        <v>7.5565934251938102E-3</v>
      </c>
      <c r="C31">
        <f>VLOOKUP(A31, 'all wilcoxon'!A:V,2,FALSE)</f>
        <v>3</v>
      </c>
      <c r="D31">
        <f>VLOOKUP(A31, 'all wilcoxon'!A:V,3,FALSE)</f>
        <v>2</v>
      </c>
      <c r="E31">
        <f>VLOOKUP(A31, 'all wilcoxon'!A:V,4,FALSE)</f>
        <v>3</v>
      </c>
      <c r="F31">
        <f>VLOOKUP(A31, 'all wilcoxon'!A:V,5,FALSE)</f>
        <v>3</v>
      </c>
      <c r="G31">
        <f>VLOOKUP(A31, 'all wilcoxon'!A:V,6,FALSE)</f>
        <v>1</v>
      </c>
      <c r="H31">
        <f>VLOOKUP(A31, 'all wilcoxon'!A:V,7,FALSE)</f>
        <v>4.7534290875044199E-4</v>
      </c>
      <c r="I31">
        <f>VLOOKUP(A31, 'all wilcoxon'!A:V,8,FALSE)</f>
        <v>2.7057980959640498E-3</v>
      </c>
      <c r="J31">
        <f>VLOOKUP(A31, 'all wilcoxon'!A:V,9,FALSE)</f>
        <v>0.228964996044631</v>
      </c>
      <c r="K31">
        <f>VLOOKUP(A31, 'all wilcoxon'!A:V,10,FALSE)</f>
        <v>0.62753369286306404</v>
      </c>
      <c r="L31">
        <f>VLOOKUP(A31, 'all wilcoxon'!A:V,11,FALSE)</f>
        <v>0.19000735832754001</v>
      </c>
      <c r="M31">
        <f>VLOOKUP(A31, 'all wilcoxon'!A:V,12,FALSE)</f>
        <v>0.61132802244512896</v>
      </c>
      <c r="N31">
        <f>VLOOKUP(A31, 'all wilcoxon'!A:V,13,FALSE)</f>
        <v>6.2718244555986499E-2</v>
      </c>
      <c r="O31">
        <f>VLOOKUP(A31, 'all wilcoxon'!A:V,14,FALSE)</f>
        <v>0.43674897773323301</v>
      </c>
      <c r="P31">
        <f>VLOOKUP(A31, 'all wilcoxon'!A:V,15,FALSE)</f>
        <v>0.14548101424513099</v>
      </c>
      <c r="Q31">
        <f>VLOOKUP(A31, 'all wilcoxon'!A:V,16,FALSE)</f>
        <v>0.35960619767423102</v>
      </c>
      <c r="R31">
        <f>VLOOKUP(A31, 'all wilcoxon'!A:V,17,FALSE)</f>
        <v>0.37806873380847</v>
      </c>
      <c r="S31">
        <f>VLOOKUP(A31, 'all wilcoxon'!A:V,18,FALSE)</f>
        <v>0.69942715754566998</v>
      </c>
      <c r="T31">
        <f>VLOOKUP(A31, 'all wilcoxon'!A:V,19,FALSE)</f>
        <v>1.7323413315052098E-2</v>
      </c>
      <c r="U31">
        <f>VLOOKUP(A31, 'all wilcoxon'!A:V,20,FALSE)</f>
        <v>4.4204571907374403E-2</v>
      </c>
      <c r="V31">
        <f>VLOOKUP(A31, 'all wilcoxon'!A:V,21,FALSE)</f>
        <v>2.6437571315768701E-3</v>
      </c>
      <c r="W31">
        <f>VLOOKUP(A31, 'all wilcoxon'!A:V,22,FALSE)</f>
        <v>1.08687793187049E-2</v>
      </c>
    </row>
    <row r="32" spans="1:23">
      <c r="A32" s="1" t="s">
        <v>29</v>
      </c>
      <c r="B32" s="1">
        <f>VLOOKUP(A32, '74 combine wilcox'!A:C,3,FALSE)</f>
        <v>7.5816234899750302E-3</v>
      </c>
      <c r="C32">
        <f>VLOOKUP(A32, 'all wilcoxon'!A:V,2,FALSE)</f>
        <v>1</v>
      </c>
      <c r="D32">
        <f>VLOOKUP(A32, 'all wilcoxon'!A:V,3,FALSE)</f>
        <v>1</v>
      </c>
      <c r="E32">
        <f>VLOOKUP(A32, 'all wilcoxon'!A:V,4,FALSE)</f>
        <v>2</v>
      </c>
      <c r="F32">
        <f>VLOOKUP(A32, 'all wilcoxon'!A:V,5,FALSE)</f>
        <v>1</v>
      </c>
      <c r="G32">
        <f>VLOOKUP(A32, 'all wilcoxon'!A:V,6,FALSE)</f>
        <v>1</v>
      </c>
      <c r="H32">
        <f>VLOOKUP(A32, 'all wilcoxon'!A:V,7,FALSE)</f>
        <v>0.13798346057546301</v>
      </c>
      <c r="I32">
        <f>VLOOKUP(A32, 'all wilcoxon'!A:V,8,FALSE)</f>
        <v>0.16468993681587599</v>
      </c>
      <c r="J32">
        <f>VLOOKUP(A32, 'all wilcoxon'!A:V,9,FALSE)</f>
        <v>0.12124213908214999</v>
      </c>
      <c r="K32">
        <f>VLOOKUP(A32, 'all wilcoxon'!A:V,10,FALSE)</f>
        <v>0.44859591460395698</v>
      </c>
      <c r="L32">
        <f>VLOOKUP(A32, 'all wilcoxon'!A:V,11,FALSE)</f>
        <v>0.55978110916230195</v>
      </c>
      <c r="M32">
        <f>VLOOKUP(A32, 'all wilcoxon'!A:V,12,FALSE)</f>
        <v>0.79145963300514099</v>
      </c>
      <c r="N32">
        <f>VLOOKUP(A32, 'all wilcoxon'!A:V,13,FALSE)</f>
        <v>0.232411528423418</v>
      </c>
      <c r="O32">
        <f>VLOOKUP(A32, 'all wilcoxon'!A:V,14,FALSE)</f>
        <v>0.57328177011109704</v>
      </c>
      <c r="P32">
        <f>VLOOKUP(A32, 'all wilcoxon'!A:V,15,FALSE)</f>
        <v>0.94124485570985605</v>
      </c>
      <c r="Q32">
        <f>VLOOKUP(A32, 'all wilcoxon'!A:V,16,FALSE)</f>
        <v>0.96739054614623998</v>
      </c>
      <c r="R32">
        <f>VLOOKUP(A32, 'all wilcoxon'!A:V,17,FALSE)</f>
        <v>0.120058000307506</v>
      </c>
      <c r="S32">
        <f>VLOOKUP(A32, 'all wilcoxon'!A:V,18,FALSE)</f>
        <v>0.38627356620675801</v>
      </c>
      <c r="T32">
        <f>VLOOKUP(A32, 'all wilcoxon'!A:V,19,FALSE)</f>
        <v>8.0897533842302796E-5</v>
      </c>
      <c r="U32">
        <f>VLOOKUP(A32, 'all wilcoxon'!A:V,20,FALSE)</f>
        <v>1.99547250144347E-3</v>
      </c>
      <c r="V32">
        <f>VLOOKUP(A32, 'all wilcoxon'!A:V,21,FALSE)</f>
        <v>5.8357716216042597E-2</v>
      </c>
      <c r="W32">
        <f>VLOOKUP(A32, 'all wilcoxon'!A:V,22,FALSE)</f>
        <v>8.3047519230522199E-2</v>
      </c>
    </row>
    <row r="33" spans="1:23">
      <c r="A33" s="1" t="s">
        <v>30</v>
      </c>
      <c r="B33" s="1">
        <f>VLOOKUP(A33, '74 combine wilcox'!A:C,3,FALSE)</f>
        <v>8.3683080466001591E-3</v>
      </c>
      <c r="C33">
        <f>VLOOKUP(A33, 'all wilcoxon'!A:V,2,FALSE)</f>
        <v>4</v>
      </c>
      <c r="D33">
        <f>VLOOKUP(A33, 'all wilcoxon'!A:V,3,FALSE)</f>
        <v>3</v>
      </c>
      <c r="E33">
        <f>VLOOKUP(A33, 'all wilcoxon'!A:V,4,FALSE)</f>
        <v>3</v>
      </c>
      <c r="F33">
        <f>VLOOKUP(A33, 'all wilcoxon'!A:V,5,FALSE)</f>
        <v>3</v>
      </c>
      <c r="G33">
        <f>VLOOKUP(A33, 'all wilcoxon'!A:V,6,FALSE)</f>
        <v>3</v>
      </c>
      <c r="H33">
        <f>VLOOKUP(A33, 'all wilcoxon'!A:V,7,FALSE)</f>
        <v>1.2747972119739101E-4</v>
      </c>
      <c r="I33">
        <f>VLOOKUP(A33, 'all wilcoxon'!A:V,8,FALSE)</f>
        <v>1.5722498947678301E-3</v>
      </c>
      <c r="J33">
        <f>VLOOKUP(A33, 'all wilcoxon'!A:V,9,FALSE)</f>
        <v>0.99604989894874996</v>
      </c>
      <c r="K33">
        <f>VLOOKUP(A33, 'all wilcoxon'!A:V,10,FALSE)</f>
        <v>0.99604989894874996</v>
      </c>
      <c r="L33">
        <f>VLOOKUP(A33, 'all wilcoxon'!A:V,11,FALSE)</f>
        <v>0.85570227304730495</v>
      </c>
      <c r="M33">
        <f>VLOOKUP(A33, 'all wilcoxon'!A:V,12,FALSE)</f>
        <v>0.92827702232171005</v>
      </c>
      <c r="N33">
        <f>VLOOKUP(A33, 'all wilcoxon'!A:V,13,FALSE)</f>
        <v>0.40745074103435402</v>
      </c>
      <c r="O33">
        <f>VLOOKUP(A33, 'all wilcoxon'!A:V,14,FALSE)</f>
        <v>0.70119429852423698</v>
      </c>
      <c r="P33">
        <f>VLOOKUP(A33, 'all wilcoxon'!A:V,15,FALSE)</f>
        <v>7.6905894645849404E-2</v>
      </c>
      <c r="Q33">
        <f>VLOOKUP(A33, 'all wilcoxon'!A:V,16,FALSE)</f>
        <v>0.28005688293548597</v>
      </c>
      <c r="R33">
        <f>VLOOKUP(A33, 'all wilcoxon'!A:V,17,FALSE)</f>
        <v>4.9116540308327697E-2</v>
      </c>
      <c r="S33">
        <f>VLOOKUP(A33, 'all wilcoxon'!A:V,18,FALSE)</f>
        <v>0.20608193808240699</v>
      </c>
      <c r="T33">
        <f>VLOOKUP(A33, 'all wilcoxon'!A:V,19,FALSE)</f>
        <v>3.0598638008018202E-4</v>
      </c>
      <c r="U33">
        <f>VLOOKUP(A33, 'all wilcoxon'!A:V,20,FALSE)</f>
        <v>4.4074664430854699E-3</v>
      </c>
      <c r="V33">
        <f>VLOOKUP(A33, 'all wilcoxon'!A:V,21,FALSE)</f>
        <v>1.07545072052675E-4</v>
      </c>
      <c r="W33">
        <f>VLOOKUP(A33, 'all wilcoxon'!A:V,22,FALSE)</f>
        <v>1.3541940337545499E-3</v>
      </c>
    </row>
    <row r="34" spans="1:23">
      <c r="A34" s="1" t="s">
        <v>31</v>
      </c>
      <c r="B34" s="1">
        <f>VLOOKUP(A34, '74 combine wilcox'!A:C,3,FALSE)</f>
        <v>8.9850199649336403E-3</v>
      </c>
      <c r="C34">
        <f>VLOOKUP(A34, 'all wilcoxon'!A:V,2,FALSE)</f>
        <v>4</v>
      </c>
      <c r="D34">
        <f>VLOOKUP(A34, 'all wilcoxon'!A:V,3,FALSE)</f>
        <v>2</v>
      </c>
      <c r="E34">
        <f>VLOOKUP(A34, 'all wilcoxon'!A:V,4,FALSE)</f>
        <v>3</v>
      </c>
      <c r="F34">
        <f>VLOOKUP(A34, 'all wilcoxon'!A:V,5,FALSE)</f>
        <v>2</v>
      </c>
      <c r="G34">
        <f>VLOOKUP(A34, 'all wilcoxon'!A:V,6,FALSE)</f>
        <v>1</v>
      </c>
      <c r="H34">
        <f>VLOOKUP(A34, 'all wilcoxon'!A:V,7,FALSE)</f>
        <v>4.5604385514244101E-4</v>
      </c>
      <c r="I34">
        <f>VLOOKUP(A34, 'all wilcoxon'!A:V,8,FALSE)</f>
        <v>2.7057980959640498E-3</v>
      </c>
      <c r="J34">
        <f>VLOOKUP(A34, 'all wilcoxon'!A:V,9,FALSE)</f>
        <v>0.58945193979597199</v>
      </c>
      <c r="K34">
        <f>VLOOKUP(A34, 'all wilcoxon'!A:V,10,FALSE)</f>
        <v>0.87238887089803896</v>
      </c>
      <c r="L34">
        <f>VLOOKUP(A34, 'all wilcoxon'!A:V,11,FALSE)</f>
        <v>0.33107818865301503</v>
      </c>
      <c r="M34">
        <f>VLOOKUP(A34, 'all wilcoxon'!A:V,12,FALSE)</f>
        <v>0.76561831126009805</v>
      </c>
      <c r="N34">
        <f>VLOOKUP(A34, 'all wilcoxon'!A:V,13,FALSE)</f>
        <v>0.95710133323102797</v>
      </c>
      <c r="O34">
        <f>VLOOKUP(A34, 'all wilcoxon'!A:V,14,FALSE)</f>
        <v>0.98368748137633399</v>
      </c>
      <c r="P34">
        <f>VLOOKUP(A34, 'all wilcoxon'!A:V,15,FALSE)</f>
        <v>2.83265756641954E-2</v>
      </c>
      <c r="Q34">
        <f>VLOOKUP(A34, 'all wilcoxon'!A:V,16,FALSE)</f>
        <v>0.16124358455003501</v>
      </c>
      <c r="R34">
        <f>VLOOKUP(A34, 'all wilcoxon'!A:V,17,FALSE)</f>
        <v>0.23502483462884199</v>
      </c>
      <c r="S34">
        <f>VLOOKUP(A34, 'all wilcoxon'!A:V,18,FALSE)</f>
        <v>0.56808252174902896</v>
      </c>
      <c r="T34">
        <f>VLOOKUP(A34, 'all wilcoxon'!A:V,19,FALSE)</f>
        <v>6.5541907572754399E-3</v>
      </c>
      <c r="U34">
        <f>VLOOKUP(A34, 'all wilcoxon'!A:V,20,FALSE)</f>
        <v>2.0208754834932601E-2</v>
      </c>
      <c r="V34">
        <f>VLOOKUP(A34, 'all wilcoxon'!A:V,21,FALSE)</f>
        <v>4.0691682396122003E-2</v>
      </c>
      <c r="W34">
        <f>VLOOKUP(A34, 'all wilcoxon'!A:V,22,FALSE)</f>
        <v>6.1452744843122999E-2</v>
      </c>
    </row>
    <row r="35" spans="1:23">
      <c r="A35" t="s">
        <v>33</v>
      </c>
      <c r="B35" s="1">
        <f>VLOOKUP(A35, '74 combine wilcox'!A:C,3,FALSE)</f>
        <v>1.4527392092557E-2</v>
      </c>
      <c r="C35">
        <f>VLOOKUP(A35, 'all wilcoxon'!A:V,2,FALSE)</f>
        <v>2</v>
      </c>
      <c r="D35">
        <f>VLOOKUP(A35, 'all wilcoxon'!A:V,3,FALSE)</f>
        <v>0</v>
      </c>
      <c r="E35">
        <f>VLOOKUP(A35, 'all wilcoxon'!A:V,4,FALSE)</f>
        <v>2</v>
      </c>
      <c r="F35">
        <f>VLOOKUP(A35, 'all wilcoxon'!A:V,5,FALSE)</f>
        <v>1</v>
      </c>
      <c r="G35">
        <f>VLOOKUP(A35, 'all wilcoxon'!A:V,6,FALSE)</f>
        <v>0</v>
      </c>
      <c r="H35">
        <f>VLOOKUP(A35, 'all wilcoxon'!A:V,7,FALSE)</f>
        <v>0.27766723743767402</v>
      </c>
      <c r="I35">
        <f>VLOOKUP(A35, 'all wilcoxon'!A:V,8,FALSE)</f>
        <v>0.32105274328731098</v>
      </c>
      <c r="J35">
        <f>VLOOKUP(A35, 'all wilcoxon'!A:V,9,FALSE)</f>
        <v>3.2059383262586297E-2</v>
      </c>
      <c r="K35">
        <f>VLOOKUP(A35, 'all wilcoxon'!A:V,10,FALSE)</f>
        <v>0.19769953011928201</v>
      </c>
      <c r="L35">
        <f>VLOOKUP(A35, 'all wilcoxon'!A:V,11,FALSE)</f>
        <v>0.45554509378933</v>
      </c>
      <c r="M35">
        <f>VLOOKUP(A35, 'all wilcoxon'!A:V,12,FALSE)</f>
        <v>0.79145963300514099</v>
      </c>
      <c r="N35">
        <f>VLOOKUP(A35, 'all wilcoxon'!A:V,13,FALSE)</f>
        <v>0.62829863717592105</v>
      </c>
      <c r="O35">
        <f>VLOOKUP(A35, 'all wilcoxon'!A:V,14,FALSE)</f>
        <v>0.91595856675149301</v>
      </c>
      <c r="P35">
        <f>VLOOKUP(A35, 'all wilcoxon'!A:V,15,FALSE)</f>
        <v>0.27696890979636901</v>
      </c>
      <c r="Q35">
        <f>VLOOKUP(A35, 'all wilcoxon'!A:V,16,FALSE)</f>
        <v>0.44555868097676798</v>
      </c>
      <c r="R35">
        <f>VLOOKUP(A35, 'all wilcoxon'!A:V,17,FALSE)</f>
        <v>0.82231848467626101</v>
      </c>
      <c r="S35">
        <f>VLOOKUP(A35, 'all wilcoxon'!A:V,18,FALSE)</f>
        <v>0.89487599803004803</v>
      </c>
      <c r="T35">
        <f>VLOOKUP(A35, 'all wilcoxon'!A:V,19,FALSE)</f>
        <v>1.6311332480525902E-2</v>
      </c>
      <c r="U35">
        <f>VLOOKUP(A35, 'all wilcoxon'!A:V,20,FALSE)</f>
        <v>4.3108521555675502E-2</v>
      </c>
      <c r="V35">
        <f>VLOOKUP(A35, 'all wilcoxon'!A:V,21,FALSE)</f>
        <v>6.0052720928270201E-2</v>
      </c>
      <c r="W35">
        <f>VLOOKUP(A35, 'all wilcoxon'!A:V,22,FALSE)</f>
        <v>8.3847195258339599E-2</v>
      </c>
    </row>
    <row r="36" spans="1:23">
      <c r="A36" t="s">
        <v>34</v>
      </c>
      <c r="B36" s="1">
        <f>VLOOKUP(A36, '74 combine wilcox'!A:C,3,FALSE)</f>
        <v>1.4814325681160199E-2</v>
      </c>
      <c r="C36">
        <f>VLOOKUP(A36, 'all wilcoxon'!A:V,2,FALSE)</f>
        <v>4</v>
      </c>
      <c r="D36">
        <f>VLOOKUP(A36, 'all wilcoxon'!A:V,3,FALSE)</f>
        <v>2</v>
      </c>
      <c r="E36">
        <f>VLOOKUP(A36, 'all wilcoxon'!A:V,4,FALSE)</f>
        <v>3</v>
      </c>
      <c r="F36">
        <f>VLOOKUP(A36, 'all wilcoxon'!A:V,5,FALSE)</f>
        <v>2</v>
      </c>
      <c r="G36">
        <f>VLOOKUP(A36, 'all wilcoxon'!A:V,6,FALSE)</f>
        <v>0</v>
      </c>
      <c r="H36">
        <f>VLOOKUP(A36, 'all wilcoxon'!A:V,7,FALSE)</f>
        <v>6.1923955292326098E-3</v>
      </c>
      <c r="I36">
        <f>VLOOKUP(A36, 'all wilcoxon'!A:V,8,FALSE)</f>
        <v>1.6971750709748601E-2</v>
      </c>
      <c r="J36">
        <f>VLOOKUP(A36, 'all wilcoxon'!A:V,9,FALSE)</f>
        <v>0.98815008409840499</v>
      </c>
      <c r="K36">
        <f>VLOOKUP(A36, 'all wilcoxon'!A:V,10,FALSE)</f>
        <v>0.99604989894874996</v>
      </c>
      <c r="L36">
        <f>VLOOKUP(A36, 'all wilcoxon'!A:V,11,FALSE)</f>
        <v>6.2550819069288402E-2</v>
      </c>
      <c r="M36">
        <f>VLOOKUP(A36, 'all wilcoxon'!A:V,12,FALSE)</f>
        <v>0.33062575793766702</v>
      </c>
      <c r="N36">
        <f>VLOOKUP(A36, 'all wilcoxon'!A:V,13,FALSE)</f>
        <v>4.3589361320777098E-3</v>
      </c>
      <c r="O36">
        <f>VLOOKUP(A36, 'all wilcoxon'!A:V,14,FALSE)</f>
        <v>0.31059300197572698</v>
      </c>
      <c r="P36">
        <f>VLOOKUP(A36, 'all wilcoxon'!A:V,15,FALSE)</f>
        <v>0.17270966322620901</v>
      </c>
      <c r="Q36">
        <f>VLOOKUP(A36, 'all wilcoxon'!A:V,16,FALSE)</f>
        <v>0.38728833571937699</v>
      </c>
      <c r="R36">
        <f>VLOOKUP(A36, 'all wilcoxon'!A:V,17,FALSE)</f>
        <v>0.51324968241308899</v>
      </c>
      <c r="S36">
        <f>VLOOKUP(A36, 'all wilcoxon'!A:V,18,FALSE)</f>
        <v>0.78604745144144905</v>
      </c>
      <c r="T36">
        <f>VLOOKUP(A36, 'all wilcoxon'!A:V,19,FALSE)</f>
        <v>2.7598579917792201E-2</v>
      </c>
      <c r="U36">
        <f>VLOOKUP(A36, 'all wilcoxon'!A:V,20,FALSE)</f>
        <v>5.8351283254760702E-2</v>
      </c>
      <c r="V36">
        <f>VLOOKUP(A36, 'all wilcoxon'!A:V,21,FALSE)</f>
        <v>1.9605160419452199E-2</v>
      </c>
      <c r="W36">
        <f>VLOOKUP(A36, 'all wilcoxon'!A:V,22,FALSE)</f>
        <v>3.37391132799875E-2</v>
      </c>
    </row>
    <row r="37" spans="1:23">
      <c r="A37" t="s">
        <v>35</v>
      </c>
      <c r="B37" s="1">
        <f>VLOOKUP(A37, '74 combine wilcox'!A:C,3,FALSE)</f>
        <v>1.4814325681160199E-2</v>
      </c>
      <c r="C37">
        <f>VLOOKUP(A37, 'all wilcoxon'!A:V,2,FALSE)</f>
        <v>4</v>
      </c>
      <c r="D37">
        <f>VLOOKUP(A37, 'all wilcoxon'!A:V,3,FALSE)</f>
        <v>2</v>
      </c>
      <c r="E37">
        <f>VLOOKUP(A37, 'all wilcoxon'!A:V,4,FALSE)</f>
        <v>3</v>
      </c>
      <c r="F37">
        <f>VLOOKUP(A37, 'all wilcoxon'!A:V,5,FALSE)</f>
        <v>3</v>
      </c>
      <c r="G37">
        <f>VLOOKUP(A37, 'all wilcoxon'!A:V,6,FALSE)</f>
        <v>1</v>
      </c>
      <c r="H37">
        <f>VLOOKUP(A37, 'all wilcoxon'!A:V,7,FALSE)</f>
        <v>2.7309950602180201E-2</v>
      </c>
      <c r="I37">
        <f>VLOOKUP(A37, 'all wilcoxon'!A:V,8,FALSE)</f>
        <v>4.4870854943893201E-2</v>
      </c>
      <c r="J37">
        <f>VLOOKUP(A37, 'all wilcoxon'!A:V,9,FALSE)</f>
        <v>0.58264048829871995</v>
      </c>
      <c r="K37">
        <f>VLOOKUP(A37, 'all wilcoxon'!A:V,10,FALSE)</f>
        <v>0.87238887089803896</v>
      </c>
      <c r="L37">
        <f>VLOOKUP(A37, 'all wilcoxon'!A:V,11,FALSE)</f>
        <v>0.758645588999321</v>
      </c>
      <c r="M37">
        <f>VLOOKUP(A37, 'all wilcoxon'!A:V,12,FALSE)</f>
        <v>0.90548021912822196</v>
      </c>
      <c r="N37">
        <f>VLOOKUP(A37, 'all wilcoxon'!A:V,13,FALSE)</f>
        <v>0.78796263669299504</v>
      </c>
      <c r="O37">
        <f>VLOOKUP(A37, 'all wilcoxon'!A:V,14,FALSE)</f>
        <v>0.97182058525469395</v>
      </c>
      <c r="P37">
        <f>VLOOKUP(A37, 'all wilcoxon'!A:V,15,FALSE)</f>
        <v>7.1399657699951101E-3</v>
      </c>
      <c r="Q37">
        <f>VLOOKUP(A37, 'all wilcoxon'!A:V,16,FALSE)</f>
        <v>0.115609768588757</v>
      </c>
      <c r="R37">
        <f>VLOOKUP(A37, 'all wilcoxon'!A:V,17,FALSE)</f>
        <v>0.47784585211845598</v>
      </c>
      <c r="S37">
        <f>VLOOKUP(A37, 'all wilcoxon'!A:V,18,FALSE)</f>
        <v>0.77119337356120798</v>
      </c>
      <c r="T37">
        <f>VLOOKUP(A37, 'all wilcoxon'!A:V,19,FALSE)</f>
        <v>6.2940022490761804E-4</v>
      </c>
      <c r="U37">
        <f>VLOOKUP(A37, 'all wilcoxon'!A:V,20,FALSE)</f>
        <v>5.5365529552777798E-3</v>
      </c>
      <c r="V37">
        <f>VLOOKUP(A37, 'all wilcoxon'!A:V,21,FALSE)</f>
        <v>1.1812250072023399E-2</v>
      </c>
      <c r="W37">
        <f>VLOOKUP(A37, 'all wilcoxon'!A:V,22,FALSE)</f>
        <v>2.4280736259159299E-2</v>
      </c>
    </row>
    <row r="38" spans="1:23">
      <c r="A38" t="s">
        <v>36</v>
      </c>
      <c r="B38" s="1">
        <f>VLOOKUP(A38, '74 combine wilcox'!A:C,3,FALSE)</f>
        <v>1.4814325681160199E-2</v>
      </c>
      <c r="C38">
        <f>VLOOKUP(A38, 'all wilcoxon'!A:V,2,FALSE)</f>
        <v>2</v>
      </c>
      <c r="D38">
        <f>VLOOKUP(A38, 'all wilcoxon'!A:V,3,FALSE)</f>
        <v>0</v>
      </c>
      <c r="E38">
        <f>VLOOKUP(A38, 'all wilcoxon'!A:V,4,FALSE)</f>
        <v>1</v>
      </c>
      <c r="F38">
        <f>VLOOKUP(A38, 'all wilcoxon'!A:V,5,FALSE)</f>
        <v>1</v>
      </c>
      <c r="G38">
        <f>VLOOKUP(A38, 'all wilcoxon'!A:V,6,FALSE)</f>
        <v>0</v>
      </c>
      <c r="H38">
        <f>VLOOKUP(A38, 'all wilcoxon'!A:V,7,FALSE)</f>
        <v>2.61731818740184E-2</v>
      </c>
      <c r="I38">
        <f>VLOOKUP(A38, 'all wilcoxon'!A:V,8,FALSE)</f>
        <v>4.4018533151758202E-2</v>
      </c>
      <c r="J38">
        <f>VLOOKUP(A38, 'all wilcoxon'!A:V,9,FALSE)</f>
        <v>8.5813764617481803E-2</v>
      </c>
      <c r="K38">
        <f>VLOOKUP(A38, 'all wilcoxon'!A:V,10,FALSE)</f>
        <v>0.37354226951139102</v>
      </c>
      <c r="L38">
        <f>VLOOKUP(A38, 'all wilcoxon'!A:V,11,FALSE)</f>
        <v>4.8240699563271899E-2</v>
      </c>
      <c r="M38">
        <f>VLOOKUP(A38, 'all wilcoxon'!A:V,12,FALSE)</f>
        <v>0.27460090520631703</v>
      </c>
      <c r="N38">
        <f>VLOOKUP(A38, 'all wilcoxon'!A:V,13,FALSE)</f>
        <v>0.118771313207891</v>
      </c>
      <c r="O38">
        <f>VLOOKUP(A38, 'all wilcoxon'!A:V,14,FALSE)</f>
        <v>0.43674897773323301</v>
      </c>
      <c r="P38">
        <f>VLOOKUP(A38, 'all wilcoxon'!A:V,15,FALSE)</f>
        <v>0.38646951228424897</v>
      </c>
      <c r="Q38">
        <f>VLOOKUP(A38, 'all wilcoxon'!A:V,16,FALSE)</f>
        <v>0.53959894167989397</v>
      </c>
      <c r="R38">
        <f>VLOOKUP(A38, 'all wilcoxon'!A:V,17,FALSE)</f>
        <v>5.7872338927836102E-2</v>
      </c>
      <c r="S38">
        <f>VLOOKUP(A38, 'all wilcoxon'!A:V,18,FALSE)</f>
        <v>0.214127654032994</v>
      </c>
      <c r="T38">
        <f>VLOOKUP(A38, 'all wilcoxon'!A:V,19,FALSE)</f>
        <v>0.88867064686527197</v>
      </c>
      <c r="U38">
        <f>VLOOKUP(A38, 'all wilcoxon'!A:V,20,FALSE)</f>
        <v>0.91335594261152897</v>
      </c>
      <c r="V38">
        <f>VLOOKUP(A38, 'all wilcoxon'!A:V,21,FALSE)</f>
        <v>0.94076417652931199</v>
      </c>
      <c r="W38">
        <f>VLOOKUP(A38, 'all wilcoxon'!A:V,22,FALSE)</f>
        <v>0.95365135702971404</v>
      </c>
    </row>
    <row r="39" spans="1:23">
      <c r="A39" t="s">
        <v>37</v>
      </c>
      <c r="B39" s="1">
        <f>VLOOKUP(A39, '74 combine wilcox'!A:C,3,FALSE)</f>
        <v>1.6613000987587102E-2</v>
      </c>
      <c r="C39">
        <f>VLOOKUP(A39, 'all wilcoxon'!A:V,2,FALSE)</f>
        <v>2</v>
      </c>
      <c r="D39">
        <f>VLOOKUP(A39, 'all wilcoxon'!A:V,3,FALSE)</f>
        <v>0</v>
      </c>
      <c r="E39">
        <f>VLOOKUP(A39, 'all wilcoxon'!A:V,4,FALSE)</f>
        <v>1</v>
      </c>
      <c r="F39">
        <f>VLOOKUP(A39, 'all wilcoxon'!A:V,5,FALSE)</f>
        <v>1</v>
      </c>
      <c r="G39">
        <f>VLOOKUP(A39, 'all wilcoxon'!A:V,6,FALSE)</f>
        <v>0</v>
      </c>
      <c r="H39">
        <f>VLOOKUP(A39, 'all wilcoxon'!A:V,7,FALSE)</f>
        <v>2.3339637528134501E-2</v>
      </c>
      <c r="I39">
        <f>VLOOKUP(A39, 'all wilcoxon'!A:V,8,FALSE)</f>
        <v>4.1122218501951198E-2</v>
      </c>
      <c r="J39">
        <f>VLOOKUP(A39, 'all wilcoxon'!A:V,9,FALSE)</f>
        <v>0.69571720097321899</v>
      </c>
      <c r="K39">
        <f>VLOOKUP(A39, 'all wilcoxon'!A:V,10,FALSE)</f>
        <v>0.88763918744859005</v>
      </c>
      <c r="L39">
        <f>VLOOKUP(A39, 'all wilcoxon'!A:V,11,FALSE)</f>
        <v>0.27800341910869403</v>
      </c>
      <c r="M39">
        <f>VLOOKUP(A39, 'all wilcoxon'!A:V,12,FALSE)</f>
        <v>0.74205262277010398</v>
      </c>
      <c r="N39">
        <f>VLOOKUP(A39, 'all wilcoxon'!A:V,13,FALSE)</f>
        <v>0.44496356075751597</v>
      </c>
      <c r="O39">
        <f>VLOOKUP(A39, 'all wilcoxon'!A:V,14,FALSE)</f>
        <v>0.73171785546791501</v>
      </c>
      <c r="P39">
        <f>VLOOKUP(A39, 'all wilcoxon'!A:V,15,FALSE)</f>
        <v>0.53099010219317799</v>
      </c>
      <c r="Q39">
        <f>VLOOKUP(A39, 'all wilcoxon'!A:V,16,FALSE)</f>
        <v>0.65488779270492004</v>
      </c>
      <c r="R39">
        <f>VLOOKUP(A39, 'all wilcoxon'!A:V,17,FALSE)</f>
        <v>3.4059928527035203E-2</v>
      </c>
      <c r="S39">
        <f>VLOOKUP(A39, 'all wilcoxon'!A:V,18,FALSE)</f>
        <v>0.18003105078575801</v>
      </c>
      <c r="T39">
        <f>VLOOKUP(A39, 'all wilcoxon'!A:V,19,FALSE)</f>
        <v>0.262759744954007</v>
      </c>
      <c r="U39">
        <f>VLOOKUP(A39, 'all wilcoxon'!A:V,20,FALSE)</f>
        <v>0.31875772338682901</v>
      </c>
      <c r="V39">
        <f>VLOOKUP(A39, 'all wilcoxon'!A:V,21,FALSE)</f>
        <v>0.602947890804306</v>
      </c>
      <c r="W39">
        <f>VLOOKUP(A39, 'all wilcoxon'!A:V,22,FALSE)</f>
        <v>0.62842456224674104</v>
      </c>
    </row>
    <row r="40" spans="1:23">
      <c r="A40" t="s">
        <v>38</v>
      </c>
      <c r="B40" s="1">
        <f>VLOOKUP(A40, '74 combine wilcox'!A:C,3,FALSE)</f>
        <v>1.7778233139859899E-2</v>
      </c>
      <c r="C40">
        <f>VLOOKUP(A40, 'all wilcoxon'!A:V,2,FALSE)</f>
        <v>2</v>
      </c>
      <c r="D40">
        <f>VLOOKUP(A40, 'all wilcoxon'!A:V,3,FALSE)</f>
        <v>1</v>
      </c>
      <c r="E40">
        <f>VLOOKUP(A40, 'all wilcoxon'!A:V,4,FALSE)</f>
        <v>1</v>
      </c>
      <c r="F40">
        <f>VLOOKUP(A40, 'all wilcoxon'!A:V,5,FALSE)</f>
        <v>1</v>
      </c>
      <c r="G40">
        <f>VLOOKUP(A40, 'all wilcoxon'!A:V,6,FALSE)</f>
        <v>1</v>
      </c>
      <c r="H40">
        <f>VLOOKUP(A40, 'all wilcoxon'!A:V,7,FALSE)</f>
        <v>3.2598821231007602E-4</v>
      </c>
      <c r="I40">
        <f>VLOOKUP(A40, 'all wilcoxon'!A:V,8,FALSE)</f>
        <v>2.6803475234383999E-3</v>
      </c>
      <c r="J40">
        <f>VLOOKUP(A40, 'all wilcoxon'!A:V,9,FALSE)</f>
        <v>0.431183938700339</v>
      </c>
      <c r="K40">
        <f>VLOOKUP(A40, 'all wilcoxon'!A:V,10,FALSE)</f>
        <v>0.75475392218467896</v>
      </c>
      <c r="L40">
        <f>VLOOKUP(A40, 'all wilcoxon'!A:V,11,FALSE)</f>
        <v>0.60274260156076798</v>
      </c>
      <c r="M40">
        <f>VLOOKUP(A40, 'all wilcoxon'!A:V,12,FALSE)</f>
        <v>0.79145963300514099</v>
      </c>
      <c r="N40">
        <f>VLOOKUP(A40, 'all wilcoxon'!A:V,13,FALSE)</f>
        <v>0.24967599482304301</v>
      </c>
      <c r="O40">
        <f>VLOOKUP(A40, 'all wilcoxon'!A:V,14,FALSE)</f>
        <v>0.57997235337118702</v>
      </c>
      <c r="P40">
        <f>VLOOKUP(A40, 'all wilcoxon'!A:V,15,FALSE)</f>
        <v>0.60589818292767195</v>
      </c>
      <c r="Q40">
        <f>VLOOKUP(A40, 'all wilcoxon'!A:V,16,FALSE)</f>
        <v>0.711689929153139</v>
      </c>
      <c r="R40">
        <f>VLOOKUP(A40, 'all wilcoxon'!A:V,17,FALSE)</f>
        <v>4.1252634308899902E-2</v>
      </c>
      <c r="S40">
        <f>VLOOKUP(A40, 'all wilcoxon'!A:V,18,FALSE)</f>
        <v>0.190793433678662</v>
      </c>
      <c r="T40">
        <f>VLOOKUP(A40, 'all wilcoxon'!A:V,19,FALSE)</f>
        <v>0.54085536305803705</v>
      </c>
      <c r="U40">
        <f>VLOOKUP(A40, 'all wilcoxon'!A:V,20,FALSE)</f>
        <v>0.61574302871222697</v>
      </c>
      <c r="V40">
        <f>VLOOKUP(A40, 'all wilcoxon'!A:V,21,FALSE)</f>
        <v>0.24914612311248599</v>
      </c>
      <c r="W40">
        <f>VLOOKUP(A40, 'all wilcoxon'!A:V,22,FALSE)</f>
        <v>0.275176315079462</v>
      </c>
    </row>
    <row r="41" spans="1:23">
      <c r="A41" t="s">
        <v>39</v>
      </c>
      <c r="B41" s="1">
        <f>VLOOKUP(A41, '74 combine wilcox'!A:C,3,FALSE)</f>
        <v>2.0339148748745199E-2</v>
      </c>
      <c r="C41">
        <f>VLOOKUP(A41, 'all wilcoxon'!A:V,2,FALSE)</f>
        <v>2</v>
      </c>
      <c r="D41">
        <f>VLOOKUP(A41, 'all wilcoxon'!A:V,3,FALSE)</f>
        <v>0</v>
      </c>
      <c r="E41">
        <f>VLOOKUP(A41, 'all wilcoxon'!A:V,4,FALSE)</f>
        <v>3</v>
      </c>
      <c r="F41">
        <f>VLOOKUP(A41, 'all wilcoxon'!A:V,5,FALSE)</f>
        <v>1</v>
      </c>
      <c r="G41">
        <f>VLOOKUP(A41, 'all wilcoxon'!A:V,6,FALSE)</f>
        <v>0</v>
      </c>
      <c r="H41">
        <f>VLOOKUP(A41, 'all wilcoxon'!A:V,7,FALSE)</f>
        <v>3.3654215280639797E-2</v>
      </c>
      <c r="I41">
        <f>VLOOKUP(A41, 'all wilcoxon'!A:V,8,FALSE)</f>
        <v>4.9808238615347E-2</v>
      </c>
      <c r="J41">
        <f>VLOOKUP(A41, 'all wilcoxon'!A:V,9,FALSE)</f>
        <v>0.44877260238007999</v>
      </c>
      <c r="K41">
        <f>VLOOKUP(A41, 'all wilcoxon'!A:V,10,FALSE)</f>
        <v>0.75475392218467896</v>
      </c>
      <c r="L41">
        <f>VLOOKUP(A41, 'all wilcoxon'!A:V,11,FALSE)</f>
        <v>0.54302227246061996</v>
      </c>
      <c r="M41">
        <f>VLOOKUP(A41, 'all wilcoxon'!A:V,12,FALSE)</f>
        <v>0.79145963300514099</v>
      </c>
      <c r="N41">
        <f>VLOOKUP(A41, 'all wilcoxon'!A:V,13,FALSE)</f>
        <v>0.30676326008028298</v>
      </c>
      <c r="O41">
        <f>VLOOKUP(A41, 'all wilcoxon'!A:V,14,FALSE)</f>
        <v>0.61352652016056597</v>
      </c>
      <c r="P41">
        <f>VLOOKUP(A41, 'all wilcoxon'!A:V,15,FALSE)</f>
        <v>0.60589818292767195</v>
      </c>
      <c r="Q41">
        <f>VLOOKUP(A41, 'all wilcoxon'!A:V,16,FALSE)</f>
        <v>0.711689929153139</v>
      </c>
      <c r="R41">
        <f>VLOOKUP(A41, 'all wilcoxon'!A:V,17,FALSE)</f>
        <v>0.42481006095228102</v>
      </c>
      <c r="S41">
        <f>VLOOKUP(A41, 'all wilcoxon'!A:V,18,FALSE)</f>
        <v>0.74606549466865002</v>
      </c>
      <c r="T41">
        <f>VLOOKUP(A41, 'all wilcoxon'!A:V,19,FALSE)</f>
        <v>3.5103244990281099E-2</v>
      </c>
      <c r="U41">
        <f>VLOOKUP(A41, 'all wilcoxon'!A:V,20,FALSE)</f>
        <v>6.8358950770547502E-2</v>
      </c>
      <c r="V41">
        <f>VLOOKUP(A41, 'all wilcoxon'!A:V,21,FALSE)</f>
        <v>6.3206561602956304E-2</v>
      </c>
      <c r="W41">
        <f>VLOOKUP(A41, 'all wilcoxon'!A:V,22,FALSE)</f>
        <v>8.6616399233680905E-2</v>
      </c>
    </row>
    <row r="42" spans="1:23">
      <c r="A42" t="s">
        <v>40</v>
      </c>
      <c r="B42" s="1">
        <f>VLOOKUP(A42, '74 combine wilcox'!A:C,3,FALSE)</f>
        <v>2.0339148748745199E-2</v>
      </c>
      <c r="C42">
        <f>VLOOKUP(A42, 'all wilcoxon'!A:V,2,FALSE)</f>
        <v>2</v>
      </c>
      <c r="D42">
        <f>VLOOKUP(A42, 'all wilcoxon'!A:V,3,FALSE)</f>
        <v>1</v>
      </c>
      <c r="E42">
        <f>VLOOKUP(A42, 'all wilcoxon'!A:V,4,FALSE)</f>
        <v>2</v>
      </c>
      <c r="F42">
        <f>VLOOKUP(A42, 'all wilcoxon'!A:V,5,FALSE)</f>
        <v>2</v>
      </c>
      <c r="G42">
        <f>VLOOKUP(A42, 'all wilcoxon'!A:V,6,FALSE)</f>
        <v>1</v>
      </c>
      <c r="H42">
        <f>VLOOKUP(A42, 'all wilcoxon'!A:V,7,FALSE)</f>
        <v>1.81890853821263E-2</v>
      </c>
      <c r="I42">
        <f>VLOOKUP(A42, 'all wilcoxon'!A:V,8,FALSE)</f>
        <v>3.7388675507704201E-2</v>
      </c>
      <c r="J42">
        <f>VLOOKUP(A42, 'all wilcoxon'!A:V,9,FALSE)</f>
        <v>0.688412941920024</v>
      </c>
      <c r="K42">
        <f>VLOOKUP(A42, 'all wilcoxon'!A:V,10,FALSE)</f>
        <v>0.88763918744859005</v>
      </c>
      <c r="L42">
        <f>VLOOKUP(A42, 'all wilcoxon'!A:V,11,FALSE)</f>
        <v>0.55978110916230195</v>
      </c>
      <c r="M42">
        <f>VLOOKUP(A42, 'all wilcoxon'!A:V,12,FALSE)</f>
        <v>0.79145963300514099</v>
      </c>
      <c r="N42">
        <f>VLOOKUP(A42, 'all wilcoxon'!A:V,13,FALSE)</f>
        <v>0.69058844876636305</v>
      </c>
      <c r="O42">
        <f>VLOOKUP(A42, 'all wilcoxon'!A:V,14,FALSE)</f>
        <v>0.94636194830945997</v>
      </c>
      <c r="P42">
        <f>VLOOKUP(A42, 'all wilcoxon'!A:V,15,FALSE)</f>
        <v>0.75409250966711205</v>
      </c>
      <c r="Q42">
        <f>VLOOKUP(A42, 'all wilcoxon'!A:V,16,FALSE)</f>
        <v>0.82063008404950399</v>
      </c>
      <c r="R42">
        <f>VLOOKUP(A42, 'all wilcoxon'!A:V,17,FALSE)</f>
        <v>0.59740931435952305</v>
      </c>
      <c r="S42">
        <f>VLOOKUP(A42, 'all wilcoxon'!A:V,18,FALSE)</f>
        <v>0.855882485767955</v>
      </c>
      <c r="T42">
        <f>VLOOKUP(A42, 'all wilcoxon'!A:V,19,FALSE)</f>
        <v>8.2300111497372397E-4</v>
      </c>
      <c r="U42">
        <f>VLOOKUP(A42, 'all wilcoxon'!A:V,20,FALSE)</f>
        <v>5.5365529552777798E-3</v>
      </c>
      <c r="V42">
        <f>VLOOKUP(A42, 'all wilcoxon'!A:V,21,FALSE)</f>
        <v>0.17736747792386701</v>
      </c>
      <c r="W42">
        <f>VLOOKUP(A42, 'all wilcoxon'!A:V,22,FALSE)</f>
        <v>0.201926051790248</v>
      </c>
    </row>
    <row r="43" spans="1:23">
      <c r="A43" t="s">
        <v>41</v>
      </c>
      <c r="B43" s="1">
        <f>VLOOKUP(A43, '74 combine wilcox'!A:C,3,FALSE)</f>
        <v>2.04215109768702E-2</v>
      </c>
      <c r="C43">
        <f>VLOOKUP(A43, 'all wilcoxon'!A:V,2,FALSE)</f>
        <v>4</v>
      </c>
      <c r="D43">
        <f>VLOOKUP(A43, 'all wilcoxon'!A:V,3,FALSE)</f>
        <v>3</v>
      </c>
      <c r="E43">
        <f>VLOOKUP(A43, 'all wilcoxon'!A:V,4,FALSE)</f>
        <v>3</v>
      </c>
      <c r="F43">
        <f>VLOOKUP(A43, 'all wilcoxon'!A:V,5,FALSE)</f>
        <v>3</v>
      </c>
      <c r="G43">
        <f>VLOOKUP(A43, 'all wilcoxon'!A:V,6,FALSE)</f>
        <v>2</v>
      </c>
      <c r="H43">
        <f>VLOOKUP(A43, 'all wilcoxon'!A:V,7,FALSE)</f>
        <v>5.6041385218766001E-4</v>
      </c>
      <c r="I43">
        <f>VLOOKUP(A43, 'all wilcoxon'!A:V,8,FALSE)</f>
        <v>2.87014240583077E-3</v>
      </c>
      <c r="J43">
        <f>VLOOKUP(A43, 'all wilcoxon'!A:V,9,FALSE)</f>
        <v>0.155356962252514</v>
      </c>
      <c r="K43">
        <f>VLOOKUP(A43, 'all wilcoxon'!A:V,10,FALSE)</f>
        <v>0.51863221257730097</v>
      </c>
      <c r="L43">
        <f>VLOOKUP(A43, 'all wilcoxon'!A:V,11,FALSE)</f>
        <v>0.38341861217567802</v>
      </c>
      <c r="M43">
        <f>VLOOKUP(A43, 'all wilcoxon'!A:V,12,FALSE)</f>
        <v>0.79145963300514099</v>
      </c>
      <c r="N43">
        <f>VLOOKUP(A43, 'all wilcoxon'!A:V,13,FALSE)</f>
        <v>0.16519215781979599</v>
      </c>
      <c r="O43">
        <f>VLOOKUP(A43, 'all wilcoxon'!A:V,14,FALSE)</f>
        <v>0.52985248676701602</v>
      </c>
      <c r="P43">
        <f>VLOOKUP(A43, 'all wilcoxon'!A:V,15,FALSE)</f>
        <v>8.8826138533951004E-3</v>
      </c>
      <c r="Q43">
        <f>VLOOKUP(A43, 'all wilcoxon'!A:V,16,FALSE)</f>
        <v>0.115609768588757</v>
      </c>
      <c r="R43">
        <f>VLOOKUP(A43, 'all wilcoxon'!A:V,17,FALSE)</f>
        <v>0.27991078065909902</v>
      </c>
      <c r="S43">
        <f>VLOOKUP(A43, 'all wilcoxon'!A:V,18,FALSE)</f>
        <v>0.62767872026585803</v>
      </c>
      <c r="T43">
        <f>VLOOKUP(A43, 'all wilcoxon'!A:V,19,FALSE)</f>
        <v>1.9513953388432301E-2</v>
      </c>
      <c r="U43">
        <f>VLOOKUP(A43, 'all wilcoxon'!A:V,20,FALSE)</f>
        <v>4.6581695185289901E-2</v>
      </c>
      <c r="V43">
        <f>VLOOKUP(A43, 'all wilcoxon'!A:V,21,FALSE)</f>
        <v>1.90521919627253E-3</v>
      </c>
      <c r="W43">
        <f>VLOOKUP(A43, 'all wilcoxon'!A:V,22,FALSE)</f>
        <v>8.8116387827604503E-3</v>
      </c>
    </row>
    <row r="44" spans="1:23">
      <c r="A44" t="s">
        <v>42</v>
      </c>
      <c r="B44" s="1">
        <f>VLOOKUP(A44, '74 combine wilcox'!A:C,3,FALSE)</f>
        <v>2.1599187209019099E-2</v>
      </c>
      <c r="C44">
        <f>VLOOKUP(A44, 'all wilcoxon'!A:V,2,FALSE)</f>
        <v>2</v>
      </c>
      <c r="D44">
        <f>VLOOKUP(A44, 'all wilcoxon'!A:V,3,FALSE)</f>
        <v>1</v>
      </c>
      <c r="E44">
        <f>VLOOKUP(A44, 'all wilcoxon'!A:V,4,FALSE)</f>
        <v>2</v>
      </c>
      <c r="F44">
        <f>VLOOKUP(A44, 'all wilcoxon'!A:V,5,FALSE)</f>
        <v>1</v>
      </c>
      <c r="G44">
        <f>VLOOKUP(A44, 'all wilcoxon'!A:V,6,FALSE)</f>
        <v>1</v>
      </c>
      <c r="H44">
        <f>VLOOKUP(A44, 'all wilcoxon'!A:V,7,FALSE)</f>
        <v>0.30807006639753998</v>
      </c>
      <c r="I44">
        <f>VLOOKUP(A44, 'all wilcoxon'!A:V,8,FALSE)</f>
        <v>0.35072592174489098</v>
      </c>
      <c r="J44">
        <f>VLOOKUP(A44, 'all wilcoxon'!A:V,9,FALSE)</f>
        <v>0.44877260238007999</v>
      </c>
      <c r="K44">
        <f>VLOOKUP(A44, 'all wilcoxon'!A:V,10,FALSE)</f>
        <v>0.75475392218467896</v>
      </c>
      <c r="L44">
        <f>VLOOKUP(A44, 'all wilcoxon'!A:V,11,FALSE)</f>
        <v>0.154612029940181</v>
      </c>
      <c r="M44">
        <f>VLOOKUP(A44, 'all wilcoxon'!A:V,12,FALSE)</f>
        <v>0.53238932813985396</v>
      </c>
      <c r="N44">
        <f>VLOOKUP(A44, 'all wilcoxon'!A:V,13,FALSE)</f>
        <v>0.82126050887538304</v>
      </c>
      <c r="O44">
        <f>VLOOKUP(A44, 'all wilcoxon'!A:V,14,FALSE)</f>
        <v>0.980214155754489</v>
      </c>
      <c r="P44">
        <f>VLOOKUP(A44, 'all wilcoxon'!A:V,15,FALSE)</f>
        <v>0.63187840191753697</v>
      </c>
      <c r="Q44">
        <f>VLOOKUP(A44, 'all wilcoxon'!A:V,16,FALSE)</f>
        <v>0.73060940221715198</v>
      </c>
      <c r="R44">
        <f>VLOOKUP(A44, 'all wilcoxon'!A:V,17,FALSE)</f>
        <v>0.63593614260046805</v>
      </c>
      <c r="S44">
        <f>VLOOKUP(A44, 'all wilcoxon'!A:V,18,FALSE)</f>
        <v>0.855882485767955</v>
      </c>
      <c r="T44">
        <f>VLOOKUP(A44, 'all wilcoxon'!A:V,19,FALSE)</f>
        <v>2.91950670136513E-2</v>
      </c>
      <c r="U44">
        <f>VLOOKUP(A44, 'all wilcoxon'!A:V,20,FALSE)</f>
        <v>5.8390134027302497E-2</v>
      </c>
      <c r="V44">
        <f>VLOOKUP(A44, 'all wilcoxon'!A:V,21,FALSE)</f>
        <v>2.5092538423482298E-4</v>
      </c>
      <c r="W44">
        <f>VLOOKUP(A44, 'all wilcoxon'!A:V,22,FALSE)</f>
        <v>2.0281808775650498E-3</v>
      </c>
    </row>
    <row r="45" spans="1:23">
      <c r="A45" t="s">
        <v>44</v>
      </c>
      <c r="B45" s="1">
        <f>VLOOKUP(A45, '74 combine wilcox'!A:C,3,FALSE)</f>
        <v>2.3589400941728299E-2</v>
      </c>
      <c r="C45">
        <f>VLOOKUP(A45, 'all wilcoxon'!A:V,2,FALSE)</f>
        <v>1</v>
      </c>
      <c r="D45">
        <f>VLOOKUP(A45, 'all wilcoxon'!A:V,3,FALSE)</f>
        <v>0</v>
      </c>
      <c r="E45">
        <f>VLOOKUP(A45, 'all wilcoxon'!A:V,4,FALSE)</f>
        <v>0</v>
      </c>
      <c r="F45">
        <f>VLOOKUP(A45, 'all wilcoxon'!A:V,5,FALSE)</f>
        <v>0</v>
      </c>
      <c r="G45">
        <f>VLOOKUP(A45, 'all wilcoxon'!A:V,6,FALSE)</f>
        <v>0</v>
      </c>
      <c r="H45">
        <f>VLOOKUP(A45, 'all wilcoxon'!A:V,7,FALSE)</f>
        <v>8.0373863130331499E-2</v>
      </c>
      <c r="I45">
        <f>VLOOKUP(A45, 'all wilcoxon'!A:V,8,FALSE)</f>
        <v>0.100807896129568</v>
      </c>
      <c r="J45">
        <f>VLOOKUP(A45, 'all wilcoxon'!A:V,9,FALSE)</f>
        <v>0.94868390556040905</v>
      </c>
      <c r="K45">
        <f>VLOOKUP(A45, 'all wilcoxon'!A:V,10,FALSE)</f>
        <v>0.98876914100662405</v>
      </c>
      <c r="L45">
        <f>VLOOKUP(A45, 'all wilcoxon'!A:V,11,FALSE)</f>
        <v>0.86555560189456704</v>
      </c>
      <c r="M45">
        <f>VLOOKUP(A45, 'all wilcoxon'!A:V,12,FALSE)</f>
        <v>0.92827702232171005</v>
      </c>
      <c r="N45">
        <f>VLOOKUP(A45, 'all wilcoxon'!A:V,13,FALSE)</f>
        <v>2.4545471718673099E-2</v>
      </c>
      <c r="O45">
        <f>VLOOKUP(A45, 'all wilcoxon'!A:V,14,FALSE)</f>
        <v>0.43674897773323301</v>
      </c>
      <c r="P45">
        <f>VLOOKUP(A45, 'all wilcoxon'!A:V,15,FALSE)</f>
        <v>0.71248056855446396</v>
      </c>
      <c r="Q45">
        <f>VLOOKUP(A45, 'all wilcoxon'!A:V,16,FALSE)</f>
        <v>0.79884184959136795</v>
      </c>
      <c r="R45">
        <f>VLOOKUP(A45, 'all wilcoxon'!A:V,17,FALSE)</f>
        <v>0.43352454419935099</v>
      </c>
      <c r="S45">
        <f>VLOOKUP(A45, 'all wilcoxon'!A:V,18,FALSE)</f>
        <v>0.74606549466865002</v>
      </c>
      <c r="T45">
        <f>VLOOKUP(A45, 'all wilcoxon'!A:V,19,FALSE)</f>
        <v>0.32350867658211302</v>
      </c>
      <c r="U45">
        <f>VLOOKUP(A45, 'all wilcoxon'!A:V,20,FALSE)</f>
        <v>0.38612325914639301</v>
      </c>
      <c r="V45">
        <f>VLOOKUP(A45, 'all wilcoxon'!A:V,21,FALSE)</f>
        <v>0.13295208209752901</v>
      </c>
      <c r="W45">
        <f>VLOOKUP(A45, 'all wilcoxon'!A:V,22,FALSE)</f>
        <v>0.153725844925268</v>
      </c>
    </row>
    <row r="46" spans="1:23">
      <c r="A46" t="s">
        <v>43</v>
      </c>
      <c r="B46" s="1">
        <f>VLOOKUP(A46, '74 combine wilcox'!A:C,3,FALSE)</f>
        <v>2.3589400941728299E-2</v>
      </c>
      <c r="C46">
        <f>VLOOKUP(A46, 'all wilcoxon'!A:V,2,FALSE)</f>
        <v>0</v>
      </c>
      <c r="D46">
        <f>VLOOKUP(A46, 'all wilcoxon'!A:V,3,FALSE)</f>
        <v>0</v>
      </c>
      <c r="E46">
        <f>VLOOKUP(A46, 'all wilcoxon'!A:V,4,FALSE)</f>
        <v>0</v>
      </c>
      <c r="F46">
        <f>VLOOKUP(A46, 'all wilcoxon'!A:V,5,FALSE)</f>
        <v>0</v>
      </c>
      <c r="G46">
        <f>VLOOKUP(A46, 'all wilcoxon'!A:V,6,FALSE)</f>
        <v>0</v>
      </c>
      <c r="H46">
        <f>VLOOKUP(A46, 'all wilcoxon'!A:V,7,FALSE)</f>
        <v>0.45411226257965898</v>
      </c>
      <c r="I46">
        <f>VLOOKUP(A46, 'all wilcoxon'!A:V,8,FALSE)</f>
        <v>0.50155682732678797</v>
      </c>
      <c r="J46">
        <f>VLOOKUP(A46, 'all wilcoxon'!A:V,9,FALSE)</f>
        <v>0.354556189216579</v>
      </c>
      <c r="K46">
        <f>VLOOKUP(A46, 'all wilcoxon'!A:V,10,FALSE)</f>
        <v>0.72269068308903694</v>
      </c>
      <c r="L46">
        <f>VLOOKUP(A46, 'all wilcoxon'!A:V,11,FALSE)</f>
        <v>0.36322432541395899</v>
      </c>
      <c r="M46">
        <f>VLOOKUP(A46, 'all wilcoxon'!A:V,12,FALSE)</f>
        <v>0.79145963300514099</v>
      </c>
      <c r="N46">
        <f>VLOOKUP(A46, 'all wilcoxon'!A:V,13,FALSE)</f>
        <v>0.93996964891414703</v>
      </c>
      <c r="O46">
        <f>VLOOKUP(A46, 'all wilcoxon'!A:V,14,FALSE)</f>
        <v>0.98368748137633399</v>
      </c>
      <c r="P46">
        <f>VLOOKUP(A46, 'all wilcoxon'!A:V,15,FALSE)</f>
        <v>0.38646951228424897</v>
      </c>
      <c r="Q46">
        <f>VLOOKUP(A46, 'all wilcoxon'!A:V,16,FALSE)</f>
        <v>0.53959894167989397</v>
      </c>
      <c r="R46">
        <f>VLOOKUP(A46, 'all wilcoxon'!A:V,17,FALSE)</f>
        <v>0.34981013790056498</v>
      </c>
      <c r="S46">
        <f>VLOOKUP(A46, 'all wilcoxon'!A:V,18,FALSE)</f>
        <v>0.66374240069511903</v>
      </c>
      <c r="T46">
        <f>VLOOKUP(A46, 'all wilcoxon'!A:V,19,FALSE)</f>
        <v>9.4431592171497297E-2</v>
      </c>
      <c r="U46">
        <f>VLOOKUP(A46, 'all wilcoxon'!A:V,20,FALSE)</f>
        <v>0.147833904672454</v>
      </c>
      <c r="V46">
        <f>VLOOKUP(A46, 'all wilcoxon'!A:V,21,FALSE)</f>
        <v>9.9734379178700996E-2</v>
      </c>
      <c r="W46">
        <f>VLOOKUP(A46, 'all wilcoxon'!A:V,22,FALSE)</f>
        <v>0.119037807406837</v>
      </c>
    </row>
    <row r="47" spans="1:23">
      <c r="A47" t="s">
        <v>45</v>
      </c>
      <c r="B47" s="1">
        <f>VLOOKUP(A47, '74 combine wilcox'!A:C,3,FALSE)</f>
        <v>2.3997222574305199E-2</v>
      </c>
      <c r="C47">
        <f>VLOOKUP(A47, 'all wilcoxon'!A:V,2,FALSE)</f>
        <v>3</v>
      </c>
      <c r="D47">
        <f>VLOOKUP(A47, 'all wilcoxon'!A:V,3,FALSE)</f>
        <v>1</v>
      </c>
      <c r="E47">
        <f>VLOOKUP(A47, 'all wilcoxon'!A:V,4,FALSE)</f>
        <v>1</v>
      </c>
      <c r="F47">
        <f>VLOOKUP(A47, 'all wilcoxon'!A:V,5,FALSE)</f>
        <v>1</v>
      </c>
      <c r="G47">
        <f>VLOOKUP(A47, 'all wilcoxon'!A:V,6,FALSE)</f>
        <v>0</v>
      </c>
      <c r="H47">
        <f>VLOOKUP(A47, 'all wilcoxon'!A:V,7,FALSE)</f>
        <v>0.90545133090629104</v>
      </c>
      <c r="I47">
        <f>VLOOKUP(A47, 'all wilcoxon'!A:V,8,FALSE)</f>
        <v>0.90545133090629104</v>
      </c>
      <c r="J47">
        <f>VLOOKUP(A47, 'all wilcoxon'!A:V,9,FALSE)</f>
        <v>0.24066556535132699</v>
      </c>
      <c r="K47">
        <f>VLOOKUP(A47, 'all wilcoxon'!A:V,10,FALSE)</f>
        <v>0.63604470842850702</v>
      </c>
      <c r="L47">
        <f>VLOOKUP(A47, 'all wilcoxon'!A:V,11,FALSE)</f>
        <v>5.50077070907799E-4</v>
      </c>
      <c r="M47">
        <f>VLOOKUP(A47, 'all wilcoxon'!A:V,12,FALSE)</f>
        <v>2.0352851623588599E-2</v>
      </c>
      <c r="N47">
        <f>VLOOKUP(A47, 'all wilcoxon'!A:V,13,FALSE)</f>
        <v>0.224104391912923</v>
      </c>
      <c r="O47">
        <f>VLOOKUP(A47, 'all wilcoxon'!A:V,14,FALSE)</f>
        <v>0.57328177011109704</v>
      </c>
      <c r="P47">
        <f>VLOOKUP(A47, 'all wilcoxon'!A:V,15,FALSE)</f>
        <v>4.4593338264203697E-2</v>
      </c>
      <c r="Q47">
        <f>VLOOKUP(A47, 'all wilcoxon'!A:V,16,FALSE)</f>
        <v>0.219993802103405</v>
      </c>
      <c r="R47">
        <f>VLOOKUP(A47, 'all wilcoxon'!A:V,17,FALSE)</f>
        <v>2.97909514526403E-2</v>
      </c>
      <c r="S47">
        <f>VLOOKUP(A47, 'all wilcoxon'!A:V,18,FALSE)</f>
        <v>0.16957926211502899</v>
      </c>
      <c r="T47">
        <f>VLOOKUP(A47, 'all wilcoxon'!A:V,19,FALSE)</f>
        <v>0.91784554409020103</v>
      </c>
      <c r="U47">
        <f>VLOOKUP(A47, 'all wilcoxon'!A:V,20,FALSE)</f>
        <v>0.91784554409020103</v>
      </c>
      <c r="V47">
        <f>VLOOKUP(A47, 'all wilcoxon'!A:V,21,FALSE)</f>
        <v>0.39664336257874599</v>
      </c>
      <c r="W47">
        <f>VLOOKUP(A47, 'all wilcoxon'!A:V,22,FALSE)</f>
        <v>0.41930869758324602</v>
      </c>
    </row>
    <row r="48" spans="1:23">
      <c r="A48" t="s">
        <v>46</v>
      </c>
      <c r="B48" s="1">
        <f>VLOOKUP(A48, '74 combine wilcox'!A:C,3,FALSE)</f>
        <v>2.60141241890464E-2</v>
      </c>
      <c r="C48">
        <f>VLOOKUP(A48, 'all wilcoxon'!A:V,2,FALSE)</f>
        <v>3</v>
      </c>
      <c r="D48">
        <f>VLOOKUP(A48, 'all wilcoxon'!A:V,3,FALSE)</f>
        <v>1</v>
      </c>
      <c r="E48">
        <f>VLOOKUP(A48, 'all wilcoxon'!A:V,4,FALSE)</f>
        <v>2</v>
      </c>
      <c r="F48">
        <f>VLOOKUP(A48, 'all wilcoxon'!A:V,5,FALSE)</f>
        <v>2</v>
      </c>
      <c r="G48">
        <f>VLOOKUP(A48, 'all wilcoxon'!A:V,6,FALSE)</f>
        <v>0</v>
      </c>
      <c r="H48">
        <f>VLOOKUP(A48, 'all wilcoxon'!A:V,7,FALSE)</f>
        <v>2.1392975740693401E-2</v>
      </c>
      <c r="I48">
        <f>VLOOKUP(A48, 'all wilcoxon'!A:V,8,FALSE)</f>
        <v>4.0747253848086397E-2</v>
      </c>
      <c r="J48">
        <f>VLOOKUP(A48, 'all wilcoxon'!A:V,9,FALSE)</f>
        <v>0.26531523073461799</v>
      </c>
      <c r="K48">
        <f>VLOOKUP(A48, 'all wilcoxon'!A:V,10,FALSE)</f>
        <v>0.64468204428124398</v>
      </c>
      <c r="L48">
        <f>VLOOKUP(A48, 'all wilcoxon'!A:V,11,FALSE)</f>
        <v>0.90516319179669802</v>
      </c>
      <c r="M48">
        <f>VLOOKUP(A48, 'all wilcoxon'!A:V,12,FALSE)</f>
        <v>0.94052564648774195</v>
      </c>
      <c r="N48">
        <f>VLOOKUP(A48, 'all wilcoxon'!A:V,13,FALSE)</f>
        <v>6.90411309305555E-2</v>
      </c>
      <c r="O48">
        <f>VLOOKUP(A48, 'all wilcoxon'!A:V,14,FALSE)</f>
        <v>0.43674897773323301</v>
      </c>
      <c r="P48">
        <f>VLOOKUP(A48, 'all wilcoxon'!A:V,15,FALSE)</f>
        <v>2.1262439878214402E-2</v>
      </c>
      <c r="Q48">
        <f>VLOOKUP(A48, 'all wilcoxon'!A:V,16,FALSE)</f>
        <v>0.131118379248989</v>
      </c>
      <c r="R48">
        <f>VLOOKUP(A48, 'all wilcoxon'!A:V,17,FALSE)</f>
        <v>0.91824865634334896</v>
      </c>
      <c r="S48">
        <f>VLOOKUP(A48, 'all wilcoxon'!A:V,18,FALSE)</f>
        <v>0.93683551376113405</v>
      </c>
      <c r="T48">
        <f>VLOOKUP(A48, 'all wilcoxon'!A:V,19,FALSE)</f>
        <v>0.18970490074077301</v>
      </c>
      <c r="U48">
        <f>VLOOKUP(A48, 'all wilcoxon'!A:V,20,FALSE)</f>
        <v>0.25068147597887902</v>
      </c>
      <c r="V48">
        <f>VLOOKUP(A48, 'all wilcoxon'!A:V,21,FALSE)</f>
        <v>9.9328208791207399E-3</v>
      </c>
      <c r="W48">
        <f>VLOOKUP(A48, 'all wilcoxon'!A:V,22,FALSE)</f>
        <v>2.16184925016157E-2</v>
      </c>
    </row>
    <row r="49" spans="1:23">
      <c r="A49" t="s">
        <v>47</v>
      </c>
      <c r="B49" s="1">
        <f>VLOOKUP(A49, '74 combine wilcox'!A:C,3,FALSE)</f>
        <v>3.3165149675042201E-2</v>
      </c>
      <c r="C49">
        <f>VLOOKUP(A49, 'all wilcoxon'!A:V,2,FALSE)</f>
        <v>3</v>
      </c>
      <c r="D49">
        <f>VLOOKUP(A49, 'all wilcoxon'!A:V,3,FALSE)</f>
        <v>1</v>
      </c>
      <c r="E49">
        <f>VLOOKUP(A49, 'all wilcoxon'!A:V,4,FALSE)</f>
        <v>2</v>
      </c>
      <c r="F49">
        <f>VLOOKUP(A49, 'all wilcoxon'!A:V,5,FALSE)</f>
        <v>2</v>
      </c>
      <c r="G49">
        <f>VLOOKUP(A49, 'all wilcoxon'!A:V,6,FALSE)</f>
        <v>0</v>
      </c>
      <c r="H49">
        <f>VLOOKUP(A49, 'all wilcoxon'!A:V,7,FALSE)</f>
        <v>2.0776288196791799E-2</v>
      </c>
      <c r="I49">
        <f>VLOOKUP(A49, 'all wilcoxon'!A:V,8,FALSE)</f>
        <v>4.0747253848086397E-2</v>
      </c>
      <c r="J49">
        <f>VLOOKUP(A49, 'all wilcoxon'!A:V,9,FALSE)</f>
        <v>1.0186512468630299E-2</v>
      </c>
      <c r="K49">
        <f>VLOOKUP(A49, 'all wilcoxon'!A:V,10,FALSE)</f>
        <v>0.120523559377526</v>
      </c>
      <c r="L49">
        <f>VLOOKUP(A49, 'all wilcoxon'!A:V,11,FALSE)</f>
        <v>0.60274260156076798</v>
      </c>
      <c r="M49">
        <f>VLOOKUP(A49, 'all wilcoxon'!A:V,12,FALSE)</f>
        <v>0.79145963300514099</v>
      </c>
      <c r="N49">
        <f>VLOOKUP(A49, 'all wilcoxon'!A:V,13,FALSE)</f>
        <v>0.64364656041996804</v>
      </c>
      <c r="O49">
        <f>VLOOKUP(A49, 'all wilcoxon'!A:V,14,FALSE)</f>
        <v>0.91595856675149301</v>
      </c>
      <c r="P49">
        <f>VLOOKUP(A49, 'all wilcoxon'!A:V,15,FALSE)</f>
        <v>0.197105064782781</v>
      </c>
      <c r="Q49">
        <f>VLOOKUP(A49, 'all wilcoxon'!A:V,16,FALSE)</f>
        <v>0.411729730693425</v>
      </c>
      <c r="R49">
        <f>VLOOKUP(A49, 'all wilcoxon'!A:V,17,FALSE)</f>
        <v>0.69559298206846498</v>
      </c>
      <c r="S49">
        <f>VLOOKUP(A49, 'all wilcoxon'!A:V,18,FALSE)</f>
        <v>0.855882485767955</v>
      </c>
      <c r="T49">
        <f>VLOOKUP(A49, 'all wilcoxon'!A:V,19,FALSE)</f>
        <v>0.150802208418893</v>
      </c>
      <c r="U49">
        <f>VLOOKUP(A49, 'all wilcoxon'!A:V,20,FALSE)</f>
        <v>0.214603142749964</v>
      </c>
      <c r="V49">
        <f>VLOOKUP(A49, 'all wilcoxon'!A:V,21,FALSE)</f>
        <v>4.0351982816205301E-3</v>
      </c>
      <c r="W49">
        <f>VLOOKUP(A49, 'all wilcoxon'!A:V,22,FALSE)</f>
        <v>1.2982811862605199E-2</v>
      </c>
    </row>
    <row r="50" spans="1:23">
      <c r="A50" t="s">
        <v>49</v>
      </c>
      <c r="B50" s="1">
        <f>VLOOKUP(A50, '74 combine wilcox'!A:C,3,FALSE)</f>
        <v>3.9882521376893403E-2</v>
      </c>
      <c r="C50">
        <f>VLOOKUP(A50, 'all wilcoxon'!A:V,2,FALSE)</f>
        <v>5</v>
      </c>
      <c r="D50">
        <f>VLOOKUP(A50, 'all wilcoxon'!A:V,3,FALSE)</f>
        <v>4</v>
      </c>
      <c r="E50">
        <f>VLOOKUP(A50, 'all wilcoxon'!A:V,4,FALSE)</f>
        <v>4</v>
      </c>
      <c r="F50">
        <f>VLOOKUP(A50, 'all wilcoxon'!A:V,5,FALSE)</f>
        <v>3</v>
      </c>
      <c r="G50">
        <f>VLOOKUP(A50, 'all wilcoxon'!A:V,6,FALSE)</f>
        <v>3</v>
      </c>
      <c r="H50">
        <f>VLOOKUP(A50, 'all wilcoxon'!A:V,7,FALSE)</f>
        <v>6.2057133099043698E-4</v>
      </c>
      <c r="I50">
        <f>VLOOKUP(A50, 'all wilcoxon'!A:V,8,FALSE)</f>
        <v>2.87014240583077E-3</v>
      </c>
      <c r="J50">
        <f>VLOOKUP(A50, 'all wilcoxon'!A:V,9,FALSE)</f>
        <v>0.68113762733411098</v>
      </c>
      <c r="K50">
        <f>VLOOKUP(A50, 'all wilcoxon'!A:V,10,FALSE)</f>
        <v>0.88763918744859005</v>
      </c>
      <c r="L50">
        <f>VLOOKUP(A50, 'all wilcoxon'!A:V,11,FALSE)</f>
        <v>3.6787651809670197E-2</v>
      </c>
      <c r="M50">
        <f>VLOOKUP(A50, 'all wilcoxon'!A:V,12,FALSE)</f>
        <v>0.27222862339155901</v>
      </c>
      <c r="N50">
        <f>VLOOKUP(A50, 'all wilcoxon'!A:V,13,FALSE)</f>
        <v>0.77145382921723205</v>
      </c>
      <c r="O50">
        <f>VLOOKUP(A50, 'all wilcoxon'!A:V,14,FALSE)</f>
        <v>0.96758615867924003</v>
      </c>
      <c r="P50">
        <f>VLOOKUP(A50, 'all wilcoxon'!A:V,15,FALSE)</f>
        <v>5.5322005339037701E-2</v>
      </c>
      <c r="Q50">
        <f>VLOOKUP(A50, 'all wilcoxon'!A:V,16,FALSE)</f>
        <v>0.24081343500522301</v>
      </c>
      <c r="R50">
        <f>VLOOKUP(A50, 'all wilcoxon'!A:V,17,FALSE)</f>
        <v>7.2705167364942999E-3</v>
      </c>
      <c r="S50">
        <f>VLOOKUP(A50, 'all wilcoxon'!A:V,18,FALSE)</f>
        <v>7.6859748357225394E-2</v>
      </c>
      <c r="T50">
        <f>VLOOKUP(A50, 'all wilcoxon'!A:V,19,FALSE)</f>
        <v>9.8415055476024103E-6</v>
      </c>
      <c r="U50">
        <f>VLOOKUP(A50, 'all wilcoxon'!A:V,20,FALSE)</f>
        <v>3.6413570526128901E-4</v>
      </c>
      <c r="V50">
        <f>VLOOKUP(A50, 'all wilcoxon'!A:V,21,FALSE)</f>
        <v>1.0626453629434499E-3</v>
      </c>
      <c r="W50">
        <f>VLOOKUP(A50, 'all wilcoxon'!A:V,22,FALSE)</f>
        <v>6.5529797381512602E-3</v>
      </c>
    </row>
    <row r="51" spans="1:23">
      <c r="A51" t="s">
        <v>48</v>
      </c>
      <c r="B51" s="1">
        <f>VLOOKUP(A51, '74 combine wilcox'!A:C,3,FALSE)</f>
        <v>3.9882521376893403E-2</v>
      </c>
      <c r="C51">
        <f>VLOOKUP(A51, 'all wilcoxon'!A:V,2,FALSE)</f>
        <v>1</v>
      </c>
      <c r="D51">
        <f>VLOOKUP(A51, 'all wilcoxon'!A:V,3,FALSE)</f>
        <v>0</v>
      </c>
      <c r="E51">
        <f>VLOOKUP(A51, 'all wilcoxon'!A:V,4,FALSE)</f>
        <v>0</v>
      </c>
      <c r="F51">
        <f>VLOOKUP(A51, 'all wilcoxon'!A:V,5,FALSE)</f>
        <v>0</v>
      </c>
      <c r="G51">
        <f>VLOOKUP(A51, 'all wilcoxon'!A:V,6,FALSE)</f>
        <v>0</v>
      </c>
      <c r="H51">
        <f>VLOOKUP(A51, 'all wilcoxon'!A:V,7,FALSE)</f>
        <v>0.39951133389868398</v>
      </c>
      <c r="I51">
        <f>VLOOKUP(A51, 'all wilcoxon'!A:V,8,FALSE)</f>
        <v>0.447936950128828</v>
      </c>
      <c r="J51">
        <f>VLOOKUP(A51, 'all wilcoxon'!A:V,9,FALSE)</f>
        <v>0.49135672582913797</v>
      </c>
      <c r="K51">
        <f>VLOOKUP(A51, 'all wilcoxon'!A:V,10,FALSE)</f>
        <v>0.77362548322034397</v>
      </c>
      <c r="L51">
        <f>VLOOKUP(A51, 'all wilcoxon'!A:V,11,FALSE)</f>
        <v>0.36988055220350802</v>
      </c>
      <c r="M51">
        <f>VLOOKUP(A51, 'all wilcoxon'!A:V,12,FALSE)</f>
        <v>0.79145963300514099</v>
      </c>
      <c r="N51">
        <f>VLOOKUP(A51, 'all wilcoxon'!A:V,13,FALSE)</f>
        <v>6.2718244555986499E-2</v>
      </c>
      <c r="O51">
        <f>VLOOKUP(A51, 'all wilcoxon'!A:V,14,FALSE)</f>
        <v>0.43674897773323301</v>
      </c>
      <c r="P51">
        <f>VLOOKUP(A51, 'all wilcoxon'!A:V,15,FALSE)</f>
        <v>0.58040722174004999</v>
      </c>
      <c r="Q51">
        <f>VLOOKUP(A51, 'all wilcoxon'!A:V,16,FALSE)</f>
        <v>0.70410056407809396</v>
      </c>
      <c r="R51">
        <f>VLOOKUP(A51, 'all wilcoxon'!A:V,17,FALSE)</f>
        <v>3.89589567951341E-2</v>
      </c>
      <c r="S51">
        <f>VLOOKUP(A51, 'all wilcoxon'!A:V,18,FALSE)</f>
        <v>0.190793433678662</v>
      </c>
      <c r="T51">
        <f>VLOOKUP(A51, 'all wilcoxon'!A:V,19,FALSE)</f>
        <v>0.47481422465113998</v>
      </c>
      <c r="U51">
        <f>VLOOKUP(A51, 'all wilcoxon'!A:V,20,FALSE)</f>
        <v>0.54900394725288104</v>
      </c>
      <c r="V51">
        <f>VLOOKUP(A51, 'all wilcoxon'!A:V,21,FALSE)</f>
        <v>0.28267122875644801</v>
      </c>
      <c r="W51">
        <f>VLOOKUP(A51, 'all wilcoxon'!A:V,22,FALSE)</f>
        <v>0.30315465113010298</v>
      </c>
    </row>
    <row r="52" spans="1:23">
      <c r="A52" t="s">
        <v>50</v>
      </c>
      <c r="B52" s="1">
        <f>VLOOKUP(A52, '74 combine wilcox'!A:C,3,FALSE)</f>
        <v>4.1827268277392297E-2</v>
      </c>
      <c r="C52">
        <f>VLOOKUP(A52, 'all wilcoxon'!A:V,2,FALSE)</f>
        <v>4</v>
      </c>
      <c r="D52">
        <f>VLOOKUP(A52, 'all wilcoxon'!A:V,3,FALSE)</f>
        <v>2</v>
      </c>
      <c r="E52">
        <f>VLOOKUP(A52, 'all wilcoxon'!A:V,4,FALSE)</f>
        <v>3</v>
      </c>
      <c r="F52">
        <f>VLOOKUP(A52, 'all wilcoxon'!A:V,5,FALSE)</f>
        <v>3</v>
      </c>
      <c r="G52">
        <f>VLOOKUP(A52, 'all wilcoxon'!A:V,6,FALSE)</f>
        <v>1</v>
      </c>
      <c r="H52">
        <f>VLOOKUP(A52, 'all wilcoxon'!A:V,7,FALSE)</f>
        <v>1.29064432960306E-3</v>
      </c>
      <c r="I52">
        <f>VLOOKUP(A52, 'all wilcoxon'!A:V,8,FALSE)</f>
        <v>5.3059822439236702E-3</v>
      </c>
      <c r="J52">
        <f>VLOOKUP(A52, 'all wilcoxon'!A:V,9,FALSE)</f>
        <v>0.112018224233119</v>
      </c>
      <c r="K52">
        <f>VLOOKUP(A52, 'all wilcoxon'!A:V,10,FALSE)</f>
        <v>0.43628150490793599</v>
      </c>
      <c r="L52">
        <f>VLOOKUP(A52, 'all wilcoxon'!A:V,11,FALSE)</f>
        <v>0.60274260156076798</v>
      </c>
      <c r="M52">
        <f>VLOOKUP(A52, 'all wilcoxon'!A:V,12,FALSE)</f>
        <v>0.79145963300514099</v>
      </c>
      <c r="N52">
        <f>VLOOKUP(A52, 'all wilcoxon'!A:V,13,FALSE)</f>
        <v>2.7422613353423001E-2</v>
      </c>
      <c r="O52">
        <f>VLOOKUP(A52, 'all wilcoxon'!A:V,14,FALSE)</f>
        <v>0.43674897773323301</v>
      </c>
      <c r="P52">
        <f>VLOOKUP(A52, 'all wilcoxon'!A:V,15,FALSE)</f>
        <v>8.0031790726999896E-2</v>
      </c>
      <c r="Q52">
        <f>VLOOKUP(A52, 'all wilcoxon'!A:V,16,FALSE)</f>
        <v>0.28005688293548597</v>
      </c>
      <c r="R52">
        <f>VLOOKUP(A52, 'all wilcoxon'!A:V,17,FALSE)</f>
        <v>0.64216099558251005</v>
      </c>
      <c r="S52">
        <f>VLOOKUP(A52, 'all wilcoxon'!A:V,18,FALSE)</f>
        <v>0.855882485767955</v>
      </c>
      <c r="T52">
        <f>VLOOKUP(A52, 'all wilcoxon'!A:V,19,FALSE)</f>
        <v>2.7780086118548101E-3</v>
      </c>
      <c r="U52">
        <f>VLOOKUP(A52, 'all wilcoxon'!A:V,20,FALSE)</f>
        <v>1.0278631863862801E-2</v>
      </c>
      <c r="V52">
        <f>VLOOKUP(A52, 'all wilcoxon'!A:V,21,FALSE)</f>
        <v>1.5117979888068201E-2</v>
      </c>
      <c r="W52">
        <f>VLOOKUP(A52, 'all wilcoxon'!A:V,22,FALSE)</f>
        <v>2.7860189537695201E-2</v>
      </c>
    </row>
    <row r="53" spans="1:23">
      <c r="A53" t="s">
        <v>51</v>
      </c>
      <c r="B53" s="1">
        <f>VLOOKUP(A53, '74 combine wilcox'!A:C,3,FALSE)</f>
        <v>4.3042681616357902E-2</v>
      </c>
      <c r="C53">
        <f>VLOOKUP(A53, 'all wilcoxon'!A:V,2,FALSE)</f>
        <v>1</v>
      </c>
      <c r="D53">
        <f>VLOOKUP(A53, 'all wilcoxon'!A:V,3,FALSE)</f>
        <v>1</v>
      </c>
      <c r="E53">
        <f>VLOOKUP(A53, 'all wilcoxon'!A:V,4,FALSE)</f>
        <v>2</v>
      </c>
      <c r="F53">
        <f>VLOOKUP(A53, 'all wilcoxon'!A:V,5,FALSE)</f>
        <v>1</v>
      </c>
      <c r="G53">
        <f>VLOOKUP(A53, 'all wilcoxon'!A:V,6,FALSE)</f>
        <v>0</v>
      </c>
      <c r="H53">
        <f>VLOOKUP(A53, 'all wilcoxon'!A:V,7,FALSE)</f>
        <v>6.0712198210622098E-2</v>
      </c>
      <c r="I53">
        <f>VLOOKUP(A53, 'all wilcoxon'!A:V,8,FALSE)</f>
        <v>8.1685503047018798E-2</v>
      </c>
      <c r="J53">
        <f>VLOOKUP(A53, 'all wilcoxon'!A:V,9,FALSE)</f>
        <v>0.40836562378123498</v>
      </c>
      <c r="K53">
        <f>VLOOKUP(A53, 'all wilcoxon'!A:V,10,FALSE)</f>
        <v>0.74722265072615501</v>
      </c>
      <c r="L53">
        <f>VLOOKUP(A53, 'all wilcoxon'!A:V,11,FALSE)</f>
        <v>0.55137039045728597</v>
      </c>
      <c r="M53">
        <f>VLOOKUP(A53, 'all wilcoxon'!A:V,12,FALSE)</f>
        <v>0.79145963300514099</v>
      </c>
      <c r="N53">
        <f>VLOOKUP(A53, 'all wilcoxon'!A:V,13,FALSE)</f>
        <v>0.104268852928324</v>
      </c>
      <c r="O53">
        <f>VLOOKUP(A53, 'all wilcoxon'!A:V,14,FALSE)</f>
        <v>0.43674897773323301</v>
      </c>
      <c r="P53">
        <f>VLOOKUP(A53, 'all wilcoxon'!A:V,15,FALSE)</f>
        <v>0.24569925081842001</v>
      </c>
      <c r="Q53">
        <f>VLOOKUP(A53, 'all wilcoxon'!A:V,16,FALSE)</f>
        <v>0.42283126885030498</v>
      </c>
      <c r="R53">
        <f>VLOOKUP(A53, 'all wilcoxon'!A:V,17,FALSE)</f>
        <v>0.55579977839383998</v>
      </c>
      <c r="S53">
        <f>VLOOKUP(A53, 'all wilcoxon'!A:V,18,FALSE)</f>
        <v>0.82258367202288296</v>
      </c>
      <c r="T53">
        <f>VLOOKUP(A53, 'all wilcoxon'!A:V,19,FALSE)</f>
        <v>0.19727662403917201</v>
      </c>
      <c r="U53">
        <f>VLOOKUP(A53, 'all wilcoxon'!A:V,20,FALSE)</f>
        <v>0.25611351191050402</v>
      </c>
      <c r="V53">
        <f>VLOOKUP(A53, 'all wilcoxon'!A:V,21,FALSE)</f>
        <v>6.0619616720527496E-3</v>
      </c>
      <c r="W53">
        <f>VLOOKUP(A53, 'all wilcoxon'!A:V,22,FALSE)</f>
        <v>1.49528387910634E-2</v>
      </c>
    </row>
    <row r="54" spans="1:23">
      <c r="A54" t="s">
        <v>52</v>
      </c>
      <c r="B54" s="1">
        <f>VLOOKUP(A54, '74 combine wilcox'!A:C,3,FALSE)</f>
        <v>4.4838502796072502E-2</v>
      </c>
      <c r="C54">
        <f>VLOOKUP(A54, 'all wilcoxon'!A:V,2,FALSE)</f>
        <v>3</v>
      </c>
      <c r="D54">
        <f>VLOOKUP(A54, 'all wilcoxon'!A:V,3,FALSE)</f>
        <v>1</v>
      </c>
      <c r="E54">
        <f>VLOOKUP(A54, 'all wilcoxon'!A:V,4,FALSE)</f>
        <v>3</v>
      </c>
      <c r="F54">
        <f>VLOOKUP(A54, 'all wilcoxon'!A:V,5,FALSE)</f>
        <v>2</v>
      </c>
      <c r="G54">
        <f>VLOOKUP(A54, 'all wilcoxon'!A:V,6,FALSE)</f>
        <v>0</v>
      </c>
      <c r="H54">
        <f>VLOOKUP(A54, 'all wilcoxon'!A:V,7,FALSE)</f>
        <v>3.8945520894574301E-3</v>
      </c>
      <c r="I54">
        <f>VLOOKUP(A54, 'all wilcoxon'!A:V,8,FALSE)</f>
        <v>1.3723659743802401E-2</v>
      </c>
      <c r="J54">
        <f>VLOOKUP(A54, 'all wilcoxon'!A:V,9,FALSE)</f>
        <v>0.82370424609302295</v>
      </c>
      <c r="K54">
        <f>VLOOKUP(A54, 'all wilcoxon'!A:V,10,FALSE)</f>
        <v>0.97838926716400798</v>
      </c>
      <c r="L54">
        <f>VLOOKUP(A54, 'all wilcoxon'!A:V,11,FALSE)</f>
        <v>0.80680196888533295</v>
      </c>
      <c r="M54">
        <f>VLOOKUP(A54, 'all wilcoxon'!A:V,12,FALSE)</f>
        <v>0.91851301073099501</v>
      </c>
      <c r="N54">
        <f>VLOOKUP(A54, 'all wilcoxon'!A:V,13,FALSE)</f>
        <v>8.3258568577838199E-2</v>
      </c>
      <c r="O54">
        <f>VLOOKUP(A54, 'all wilcoxon'!A:V,14,FALSE)</f>
        <v>0.43674897773323301</v>
      </c>
      <c r="P54">
        <f>VLOOKUP(A54, 'all wilcoxon'!A:V,15,FALSE)</f>
        <v>0.15064583956623201</v>
      </c>
      <c r="Q54">
        <f>VLOOKUP(A54, 'all wilcoxon'!A:V,16,FALSE)</f>
        <v>0.35960619767423102</v>
      </c>
      <c r="R54">
        <f>VLOOKUP(A54, 'all wilcoxon'!A:V,17,FALSE)</f>
        <v>0.66912016709912503</v>
      </c>
      <c r="S54">
        <f>VLOOKUP(A54, 'all wilcoxon'!A:V,18,FALSE)</f>
        <v>0.855882485767955</v>
      </c>
      <c r="T54">
        <f>VLOOKUP(A54, 'all wilcoxon'!A:V,19,FALSE)</f>
        <v>2.5104936038494299E-2</v>
      </c>
      <c r="U54">
        <f>VLOOKUP(A54, 'all wilcoxon'!A:V,20,FALSE)</f>
        <v>5.4640154907311098E-2</v>
      </c>
      <c r="V54">
        <f>VLOOKUP(A54, 'all wilcoxon'!A:V,21,FALSE)</f>
        <v>1.5979269485443599E-2</v>
      </c>
      <c r="W54">
        <f>VLOOKUP(A54, 'all wilcoxon'!A:V,22,FALSE)</f>
        <v>2.8153950998162501E-2</v>
      </c>
    </row>
    <row r="55" spans="1:23">
      <c r="A55" t="s">
        <v>53</v>
      </c>
      <c r="B55" s="1">
        <f>VLOOKUP(A55, '74 combine wilcox'!A:C,3,FALSE)</f>
        <v>4.4838502796072502E-2</v>
      </c>
      <c r="C55">
        <f>VLOOKUP(A55, 'all wilcoxon'!A:V,2,FALSE)</f>
        <v>3</v>
      </c>
      <c r="D55">
        <f>VLOOKUP(A55, 'all wilcoxon'!A:V,3,FALSE)</f>
        <v>0</v>
      </c>
      <c r="E55">
        <f>VLOOKUP(A55, 'all wilcoxon'!A:V,4,FALSE)</f>
        <v>3</v>
      </c>
      <c r="F55">
        <f>VLOOKUP(A55, 'all wilcoxon'!A:V,5,FALSE)</f>
        <v>2</v>
      </c>
      <c r="G55">
        <f>VLOOKUP(A55, 'all wilcoxon'!A:V,6,FALSE)</f>
        <v>0</v>
      </c>
      <c r="H55">
        <f>VLOOKUP(A55, 'all wilcoxon'!A:V,7,FALSE)</f>
        <v>2.9299290411551202E-2</v>
      </c>
      <c r="I55">
        <f>VLOOKUP(A55, 'all wilcoxon'!A:V,8,FALSE)</f>
        <v>4.4870854943893201E-2</v>
      </c>
      <c r="J55">
        <f>VLOOKUP(A55, 'all wilcoxon'!A:V,9,FALSE)</f>
        <v>0.161196498503756</v>
      </c>
      <c r="K55">
        <f>VLOOKUP(A55, 'all wilcoxon'!A:V,10,FALSE)</f>
        <v>0.51863221257730097</v>
      </c>
      <c r="L55">
        <f>VLOOKUP(A55, 'all wilcoxon'!A:V,11,FALSE)</f>
        <v>0.78744014782185201</v>
      </c>
      <c r="M55">
        <f>VLOOKUP(A55, 'all wilcoxon'!A:V,12,FALSE)</f>
        <v>0.91851301073099501</v>
      </c>
      <c r="N55">
        <f>VLOOKUP(A55, 'all wilcoxon'!A:V,13,FALSE)</f>
        <v>0.88877239799174101</v>
      </c>
      <c r="O55">
        <f>VLOOKUP(A55, 'all wilcoxon'!A:V,14,FALSE)</f>
        <v>0.98368748137633399</v>
      </c>
      <c r="P55">
        <f>VLOOKUP(A55, 'all wilcoxon'!A:V,15,FALSE)</f>
        <v>0.23828458255153401</v>
      </c>
      <c r="Q55">
        <f>VLOOKUP(A55, 'all wilcoxon'!A:V,16,FALSE)</f>
        <v>0.42283126885030498</v>
      </c>
      <c r="R55">
        <f>VLOOKUP(A55, 'all wilcoxon'!A:V,17,FALSE)</f>
        <v>0.299747264562366</v>
      </c>
      <c r="S55">
        <f>VLOOKUP(A55, 'all wilcoxon'!A:V,18,FALSE)</f>
        <v>0.65135847302257099</v>
      </c>
      <c r="T55">
        <f>VLOOKUP(A55, 'all wilcoxon'!A:V,19,FALSE)</f>
        <v>2.4163497574791699E-2</v>
      </c>
      <c r="U55">
        <f>VLOOKUP(A55, 'all wilcoxon'!A:V,20,FALSE)</f>
        <v>5.4184812743472303E-2</v>
      </c>
      <c r="V55">
        <f>VLOOKUP(A55, 'all wilcoxon'!A:V,21,FALSE)</f>
        <v>1.5436050960074299E-2</v>
      </c>
      <c r="W55">
        <f>VLOOKUP(A55, 'all wilcoxon'!A:V,22,FALSE)</f>
        <v>2.7860189537695201E-2</v>
      </c>
    </row>
    <row r="56" spans="1:23">
      <c r="A56" t="s">
        <v>57</v>
      </c>
      <c r="B56" s="1">
        <f>VLOOKUP(A56, '74 combine wilcox'!A:C,3,FALSE)</f>
        <v>4.4838502796072502E-2</v>
      </c>
      <c r="C56">
        <f>VLOOKUP(A56, 'all wilcoxon'!A:V,2,FALSE)</f>
        <v>2</v>
      </c>
      <c r="D56">
        <f>VLOOKUP(A56, 'all wilcoxon'!A:V,3,FALSE)</f>
        <v>2</v>
      </c>
      <c r="E56">
        <f>VLOOKUP(A56, 'all wilcoxon'!A:V,4,FALSE)</f>
        <v>2</v>
      </c>
      <c r="F56">
        <f>VLOOKUP(A56, 'all wilcoxon'!A:V,5,FALSE)</f>
        <v>2</v>
      </c>
      <c r="G56">
        <f>VLOOKUP(A56, 'all wilcoxon'!A:V,6,FALSE)</f>
        <v>2</v>
      </c>
      <c r="H56">
        <f>VLOOKUP(A56, 'all wilcoxon'!A:V,7,FALSE)</f>
        <v>4.6560009900058203E-4</v>
      </c>
      <c r="I56">
        <f>VLOOKUP(A56, 'all wilcoxon'!A:V,8,FALSE)</f>
        <v>2.7057980959640498E-3</v>
      </c>
      <c r="J56">
        <f>VLOOKUP(A56, 'all wilcoxon'!A:V,9,FALSE)</f>
        <v>0.28714363563426798</v>
      </c>
      <c r="K56">
        <f>VLOOKUP(A56, 'all wilcoxon'!A:V,10,FALSE)</f>
        <v>0.64468204428124398</v>
      </c>
      <c r="L56">
        <f>VLOOKUP(A56, 'all wilcoxon'!A:V,11,FALSE)</f>
        <v>0.94500816415266897</v>
      </c>
      <c r="M56">
        <f>VLOOKUP(A56, 'all wilcoxon'!A:V,12,FALSE)</f>
        <v>0.95795348146982895</v>
      </c>
      <c r="N56">
        <f>VLOOKUP(A56, 'all wilcoxon'!A:V,13,FALSE)</f>
        <v>0.40745074103435402</v>
      </c>
      <c r="O56">
        <f>VLOOKUP(A56, 'all wilcoxon'!A:V,14,FALSE)</f>
        <v>0.70119429852423698</v>
      </c>
      <c r="P56">
        <f>VLOOKUP(A56, 'all wilcoxon'!A:V,15,FALSE)</f>
        <v>0.26890835657468998</v>
      </c>
      <c r="Q56">
        <f>VLOOKUP(A56, 'all wilcoxon'!A:V,16,FALSE)</f>
        <v>0.44220485303393497</v>
      </c>
      <c r="R56">
        <f>VLOOKUP(A56, 'all wilcoxon'!A:V,17,FALSE)</f>
        <v>0.231609503186054</v>
      </c>
      <c r="S56">
        <f>VLOOKUP(A56, 'all wilcoxon'!A:V,18,FALSE)</f>
        <v>0.56808252174902896</v>
      </c>
      <c r="T56">
        <f>VLOOKUP(A56, 'all wilcoxon'!A:V,19,FALSE)</f>
        <v>1.6661547118586201E-4</v>
      </c>
      <c r="U56">
        <f>VLOOKUP(A56, 'all wilcoxon'!A:V,20,FALSE)</f>
        <v>3.0823862169384502E-3</v>
      </c>
      <c r="V56">
        <f>VLOOKUP(A56, 'all wilcoxon'!A:V,21,FALSE)</f>
        <v>0.25857939934141699</v>
      </c>
      <c r="W56">
        <f>VLOOKUP(A56, 'all wilcoxon'!A:V,22,FALSE)</f>
        <v>0.281395228695071</v>
      </c>
    </row>
    <row r="57" spans="1:23">
      <c r="A57" t="s">
        <v>54</v>
      </c>
      <c r="B57" s="1">
        <f>VLOOKUP(A57, '74 combine wilcox'!A:C,3,FALSE)</f>
        <v>4.4838502796072502E-2</v>
      </c>
      <c r="C57">
        <f>VLOOKUP(A57, 'all wilcoxon'!A:V,2,FALSE)</f>
        <v>1</v>
      </c>
      <c r="D57">
        <f>VLOOKUP(A57, 'all wilcoxon'!A:V,3,FALSE)</f>
        <v>0</v>
      </c>
      <c r="E57">
        <f>VLOOKUP(A57, 'all wilcoxon'!A:V,4,FALSE)</f>
        <v>2</v>
      </c>
      <c r="F57">
        <f>VLOOKUP(A57, 'all wilcoxon'!A:V,5,FALSE)</f>
        <v>1</v>
      </c>
      <c r="G57">
        <f>VLOOKUP(A57, 'all wilcoxon'!A:V,6,FALSE)</f>
        <v>0</v>
      </c>
      <c r="H57">
        <f>VLOOKUP(A57, 'all wilcoxon'!A:V,7,FALSE)</f>
        <v>2.4721263529450799E-2</v>
      </c>
      <c r="I57">
        <f>VLOOKUP(A57, 'all wilcoxon'!A:V,8,FALSE)</f>
        <v>4.2543569794868903E-2</v>
      </c>
      <c r="J57">
        <f>VLOOKUP(A57, 'all wilcoxon'!A:V,9,FALSE)</f>
        <v>8.4022749041663194E-2</v>
      </c>
      <c r="K57">
        <f>VLOOKUP(A57, 'all wilcoxon'!A:V,10,FALSE)</f>
        <v>0.37354226951139102</v>
      </c>
      <c r="L57">
        <f>VLOOKUP(A57, 'all wilcoxon'!A:V,11,FALSE)</f>
        <v>0.44053805426503101</v>
      </c>
      <c r="M57">
        <f>VLOOKUP(A57, 'all wilcoxon'!A:V,12,FALSE)</f>
        <v>0.79145963300514099</v>
      </c>
      <c r="N57">
        <f>VLOOKUP(A57, 'all wilcoxon'!A:V,13,FALSE)</f>
        <v>0.77145382921723205</v>
      </c>
      <c r="O57">
        <f>VLOOKUP(A57, 'all wilcoxon'!A:V,14,FALSE)</f>
        <v>0.96758615867924003</v>
      </c>
      <c r="P57">
        <f>VLOOKUP(A57, 'all wilcoxon'!A:V,15,FALSE)</f>
        <v>0.43898638711471499</v>
      </c>
      <c r="Q57">
        <f>VLOOKUP(A57, 'all wilcoxon'!A:V,16,FALSE)</f>
        <v>0.58416019846970602</v>
      </c>
      <c r="R57">
        <f>VLOOKUP(A57, 'all wilcoxon'!A:V,17,FALSE)</f>
        <v>0.99652568145381304</v>
      </c>
      <c r="S57">
        <f>VLOOKUP(A57, 'all wilcoxon'!A:V,18,FALSE)</f>
        <v>0.99652568145381304</v>
      </c>
      <c r="T57">
        <f>VLOOKUP(A57, 'all wilcoxon'!A:V,19,FALSE)</f>
        <v>0.70710033082151902</v>
      </c>
      <c r="U57">
        <f>VLOOKUP(A57, 'all wilcoxon'!A:V,20,FALSE)</f>
        <v>0.74750606401132003</v>
      </c>
      <c r="V57">
        <f>VLOOKUP(A57, 'all wilcoxon'!A:V,21,FALSE)</f>
        <v>7.1100125926369204E-2</v>
      </c>
      <c r="W57">
        <f>VLOOKUP(A57, 'all wilcoxon'!A:V,22,FALSE)</f>
        <v>9.2305426641251201E-2</v>
      </c>
    </row>
    <row r="58" spans="1:23">
      <c r="A58" t="s">
        <v>55</v>
      </c>
      <c r="B58" s="1">
        <f>VLOOKUP(A58, '74 combine wilcox'!A:C,3,FALSE)</f>
        <v>4.4838502796072502E-2</v>
      </c>
      <c r="C58">
        <f>VLOOKUP(A58, 'all wilcoxon'!A:V,2,FALSE)</f>
        <v>1</v>
      </c>
      <c r="D58">
        <f>VLOOKUP(A58, 'all wilcoxon'!A:V,3,FALSE)</f>
        <v>1</v>
      </c>
      <c r="E58">
        <f>VLOOKUP(A58, 'all wilcoxon'!A:V,4,FALSE)</f>
        <v>1</v>
      </c>
      <c r="F58">
        <f>VLOOKUP(A58, 'all wilcoxon'!A:V,5,FALSE)</f>
        <v>1</v>
      </c>
      <c r="G58">
        <f>VLOOKUP(A58, 'all wilcoxon'!A:V,6,FALSE)</f>
        <v>0</v>
      </c>
      <c r="H58">
        <f>VLOOKUP(A58, 'all wilcoxon'!A:V,7,FALSE)</f>
        <v>0.49157444413013401</v>
      </c>
      <c r="I58">
        <f>VLOOKUP(A58, 'all wilcoxon'!A:V,8,FALSE)</f>
        <v>0.52334965771503505</v>
      </c>
      <c r="J58">
        <f>VLOOKUP(A58, 'all wilcoxon'!A:V,9,FALSE)</f>
        <v>0.38087752216854698</v>
      </c>
      <c r="K58">
        <f>VLOOKUP(A58, 'all wilcoxon'!A:V,10,FALSE)</f>
        <v>0.72269068308903694</v>
      </c>
      <c r="L58">
        <f>VLOOKUP(A58, 'all wilcoxon'!A:V,11,FALSE)</f>
        <v>0.90516319179669802</v>
      </c>
      <c r="M58">
        <f>VLOOKUP(A58, 'all wilcoxon'!A:V,12,FALSE)</f>
        <v>0.94052564648774195</v>
      </c>
      <c r="N58">
        <f>VLOOKUP(A58, 'all wilcoxon'!A:V,13,FALSE)</f>
        <v>0.64364656041996804</v>
      </c>
      <c r="O58">
        <f>VLOOKUP(A58, 'all wilcoxon'!A:V,14,FALSE)</f>
        <v>0.91595856675149301</v>
      </c>
      <c r="P58">
        <f>VLOOKUP(A58, 'all wilcoxon'!A:V,15,FALSE)</f>
        <v>0.23828458255153401</v>
      </c>
      <c r="Q58">
        <f>VLOOKUP(A58, 'all wilcoxon'!A:V,16,FALSE)</f>
        <v>0.42283126885030498</v>
      </c>
      <c r="R58">
        <f>VLOOKUP(A58, 'all wilcoxon'!A:V,17,FALSE)</f>
        <v>2.7312747247163899E-3</v>
      </c>
      <c r="S58">
        <f>VLOOKUP(A58, 'all wilcoxon'!A:V,18,FALSE)</f>
        <v>4.0422865925802597E-2</v>
      </c>
      <c r="T58">
        <f>VLOOKUP(A58, 'all wilcoxon'!A:V,19,FALSE)</f>
        <v>0.157185648031682</v>
      </c>
      <c r="U58">
        <f>VLOOKUP(A58, 'all wilcoxon'!A:V,20,FALSE)</f>
        <v>0.219466753855556</v>
      </c>
      <c r="V58">
        <f>VLOOKUP(A58, 'all wilcoxon'!A:V,21,FALSE)</f>
        <v>8.9787069148058896E-2</v>
      </c>
      <c r="W58">
        <f>VLOOKUP(A58, 'all wilcoxon'!A:V,22,FALSE)</f>
        <v>0.110667750043858</v>
      </c>
    </row>
    <row r="59" spans="1:23">
      <c r="A59" t="s">
        <v>56</v>
      </c>
      <c r="B59" s="1">
        <f>VLOOKUP(A59, '74 combine wilcox'!A:C,3,FALSE)</f>
        <v>4.4838502796072502E-2</v>
      </c>
      <c r="C59">
        <f>VLOOKUP(A59, 'all wilcoxon'!A:V,2,FALSE)</f>
        <v>1</v>
      </c>
      <c r="D59">
        <f>VLOOKUP(A59, 'all wilcoxon'!A:V,3,FALSE)</f>
        <v>1</v>
      </c>
      <c r="E59">
        <f>VLOOKUP(A59, 'all wilcoxon'!A:V,4,FALSE)</f>
        <v>1</v>
      </c>
      <c r="F59">
        <f>VLOOKUP(A59, 'all wilcoxon'!A:V,5,FALSE)</f>
        <v>1</v>
      </c>
      <c r="G59">
        <f>VLOOKUP(A59, 'all wilcoxon'!A:V,6,FALSE)</f>
        <v>1</v>
      </c>
      <c r="H59">
        <f>VLOOKUP(A59, 'all wilcoxon'!A:V,7,FALSE)</f>
        <v>0.73820190291177101</v>
      </c>
      <c r="I59">
        <f>VLOOKUP(A59, 'all wilcoxon'!A:V,8,FALSE)</f>
        <v>0.74831425774617899</v>
      </c>
      <c r="J59">
        <f>VLOOKUP(A59, 'all wilcoxon'!A:V,9,FALSE)</f>
        <v>5.6645791953130603E-2</v>
      </c>
      <c r="K59">
        <f>VLOOKUP(A59, 'all wilcoxon'!A:V,10,FALSE)</f>
        <v>0.29941347175226202</v>
      </c>
      <c r="L59">
        <f>VLOOKUP(A59, 'all wilcoxon'!A:V,11,FALSE)</f>
        <v>0.59403234059904197</v>
      </c>
      <c r="M59">
        <f>VLOOKUP(A59, 'all wilcoxon'!A:V,12,FALSE)</f>
        <v>0.79145963300514099</v>
      </c>
      <c r="N59">
        <f>VLOOKUP(A59, 'all wilcoxon'!A:V,13,FALSE)</f>
        <v>0.77145382921723205</v>
      </c>
      <c r="O59">
        <f>VLOOKUP(A59, 'all wilcoxon'!A:V,14,FALSE)</f>
        <v>0.96758615867924003</v>
      </c>
      <c r="P59">
        <f>VLOOKUP(A59, 'all wilcoxon'!A:V,15,FALSE)</f>
        <v>0.47237077858641702</v>
      </c>
      <c r="Q59">
        <f>VLOOKUP(A59, 'all wilcoxon'!A:V,16,FALSE)</f>
        <v>0.59246504432872604</v>
      </c>
      <c r="R59">
        <f>VLOOKUP(A59, 'all wilcoxon'!A:V,17,FALSE)</f>
        <v>0.72897605938785004</v>
      </c>
      <c r="S59">
        <f>VLOOKUP(A59, 'all wilcoxon'!A:V,18,FALSE)</f>
        <v>0.855882485767955</v>
      </c>
      <c r="T59">
        <f>VLOOKUP(A59, 'all wilcoxon'!A:V,19,FALSE)</f>
        <v>8.2073495951856201E-2</v>
      </c>
      <c r="U59">
        <f>VLOOKUP(A59, 'all wilcoxon'!A:V,20,FALSE)</f>
        <v>0.13496530445416299</v>
      </c>
      <c r="V59">
        <f>VLOOKUP(A59, 'all wilcoxon'!A:V,21,FALSE)</f>
        <v>1.2909803763286899E-3</v>
      </c>
      <c r="W59">
        <f>VLOOKUP(A59, 'all wilcoxon'!A:V,22,FALSE)</f>
        <v>7.3486575267940899E-3</v>
      </c>
    </row>
    <row r="60" spans="1:23">
      <c r="A60" t="s">
        <v>58</v>
      </c>
      <c r="B60" s="1">
        <f>VLOOKUP(A60, '74 combine wilcox'!A:C,3,FALSE)</f>
        <v>4.8211993461533598E-2</v>
      </c>
      <c r="C60">
        <f>VLOOKUP(A60, 'all wilcoxon'!A:V,2,FALSE)</f>
        <v>2</v>
      </c>
      <c r="D60">
        <f>VLOOKUP(A60, 'all wilcoxon'!A:V,3,FALSE)</f>
        <v>1</v>
      </c>
      <c r="E60">
        <f>VLOOKUP(A60, 'all wilcoxon'!A:V,4,FALSE)</f>
        <v>2</v>
      </c>
      <c r="F60">
        <f>VLOOKUP(A60, 'all wilcoxon'!A:V,5,FALSE)</f>
        <v>2</v>
      </c>
      <c r="G60">
        <f>VLOOKUP(A60, 'all wilcoxon'!A:V,6,FALSE)</f>
        <v>0</v>
      </c>
      <c r="H60">
        <f>VLOOKUP(A60, 'all wilcoxon'!A:V,7,FALSE)</f>
        <v>1.3220933961370701E-2</v>
      </c>
      <c r="I60">
        <f>VLOOKUP(A60, 'all wilcoxon'!A:V,8,FALSE)</f>
        <v>3.0573409785669699E-2</v>
      </c>
      <c r="J60">
        <f>VLOOKUP(A60, 'all wilcoxon'!A:V,9,FALSE)</f>
        <v>0.370208154664598</v>
      </c>
      <c r="K60">
        <f>VLOOKUP(A60, 'all wilcoxon'!A:V,10,FALSE)</f>
        <v>0.72269068308903694</v>
      </c>
      <c r="L60">
        <f>VLOOKUP(A60, 'all wilcoxon'!A:V,11,FALSE)</f>
        <v>0.83606444333674101</v>
      </c>
      <c r="M60">
        <f>VLOOKUP(A60, 'all wilcoxon'!A:V,12,FALSE)</f>
        <v>0.923414459804759</v>
      </c>
      <c r="N60">
        <f>VLOOKUP(A60, 'all wilcoxon'!A:V,13,FALSE)</f>
        <v>8.3258568577838199E-2</v>
      </c>
      <c r="O60">
        <f>VLOOKUP(A60, 'all wilcoxon'!A:V,14,FALSE)</f>
        <v>0.43674897773323301</v>
      </c>
      <c r="P60">
        <f>VLOOKUP(A60, 'all wilcoxon'!A:V,15,FALSE)</f>
        <v>0.75409250966711205</v>
      </c>
      <c r="Q60">
        <f>VLOOKUP(A60, 'all wilcoxon'!A:V,16,FALSE)</f>
        <v>0.82063008404950399</v>
      </c>
      <c r="R60">
        <f>VLOOKUP(A60, 'all wilcoxon'!A:V,17,FALSE)</f>
        <v>0.84027029509805795</v>
      </c>
      <c r="S60">
        <f>VLOOKUP(A60, 'all wilcoxon'!A:V,18,FALSE)</f>
        <v>0.90115944691675798</v>
      </c>
      <c r="T60">
        <f>VLOOKUP(A60, 'all wilcoxon'!A:V,19,FALSE)</f>
        <v>0.65312121816479296</v>
      </c>
      <c r="U60">
        <f>VLOOKUP(A60, 'all wilcoxon'!A:V,20,FALSE)</f>
        <v>0.71188413663517902</v>
      </c>
      <c r="V60">
        <f>VLOOKUP(A60, 'all wilcoxon'!A:V,21,FALSE)</f>
        <v>9.5765900897482898E-3</v>
      </c>
      <c r="W60">
        <f>VLOOKUP(A60, 'all wilcoxon'!A:V,22,FALSE)</f>
        <v>2.14747777770113E-2</v>
      </c>
    </row>
    <row r="61" spans="1:23">
      <c r="A61" t="s">
        <v>59</v>
      </c>
      <c r="B61" s="1">
        <f>VLOOKUP(A61, '74 combine wilcox'!A:C,3,FALSE)</f>
        <v>6.0891819462565999E-2</v>
      </c>
      <c r="C61">
        <f>VLOOKUP(A61, 'all wilcoxon'!A:V,2,FALSE)</f>
        <v>3</v>
      </c>
      <c r="D61">
        <f>VLOOKUP(A61, 'all wilcoxon'!A:V,3,FALSE)</f>
        <v>1</v>
      </c>
      <c r="E61">
        <f>VLOOKUP(A61, 'all wilcoxon'!A:V,4,FALSE)</f>
        <v>3</v>
      </c>
      <c r="F61">
        <f>VLOOKUP(A61, 'all wilcoxon'!A:V,5,FALSE)</f>
        <v>3</v>
      </c>
      <c r="G61">
        <f>VLOOKUP(A61, 'all wilcoxon'!A:V,6,FALSE)</f>
        <v>1</v>
      </c>
      <c r="H61">
        <f>VLOOKUP(A61, 'all wilcoxon'!A:V,7,FALSE)</f>
        <v>2.9711782327713099E-2</v>
      </c>
      <c r="I61">
        <f>VLOOKUP(A61, 'all wilcoxon'!A:V,8,FALSE)</f>
        <v>4.4870854943893201E-2</v>
      </c>
      <c r="J61">
        <f>VLOOKUP(A61, 'all wilcoxon'!A:V,9,FALSE)</f>
        <v>0.460721133825854</v>
      </c>
      <c r="K61">
        <f>VLOOKUP(A61, 'all wilcoxon'!A:V,10,FALSE)</f>
        <v>0.75763030895807004</v>
      </c>
      <c r="L61">
        <f>VLOOKUP(A61, 'all wilcoxon'!A:V,11,FALSE)</f>
        <v>0.67438988650800002</v>
      </c>
      <c r="M61">
        <f>VLOOKUP(A61, 'all wilcoxon'!A:V,12,FALSE)</f>
        <v>0.83174752669319996</v>
      </c>
      <c r="N61">
        <f>VLOOKUP(A61, 'all wilcoxon'!A:V,13,FALSE)</f>
        <v>0.12394227746483701</v>
      </c>
      <c r="O61">
        <f>VLOOKUP(A61, 'all wilcoxon'!A:V,14,FALSE)</f>
        <v>0.43674897773323301</v>
      </c>
      <c r="P61">
        <f>VLOOKUP(A61, 'all wilcoxon'!A:V,15,FALSE)</f>
        <v>0.36658410778005901</v>
      </c>
      <c r="Q61">
        <f>VLOOKUP(A61, 'all wilcoxon'!A:V,16,FALSE)</f>
        <v>0.53190635246518403</v>
      </c>
      <c r="R61">
        <f>VLOOKUP(A61, 'all wilcoxon'!A:V,17,FALSE)</f>
        <v>0.70481032873170801</v>
      </c>
      <c r="S61">
        <f>VLOOKUP(A61, 'all wilcoxon'!A:V,18,FALSE)</f>
        <v>0.855882485767955</v>
      </c>
      <c r="T61">
        <f>VLOOKUP(A61, 'all wilcoxon'!A:V,19,FALSE)</f>
        <v>1.9132861763444201E-2</v>
      </c>
      <c r="U61">
        <f>VLOOKUP(A61, 'all wilcoxon'!A:V,20,FALSE)</f>
        <v>4.6581695185289901E-2</v>
      </c>
      <c r="V61">
        <f>VLOOKUP(A61, 'all wilcoxon'!A:V,21,FALSE)</f>
        <v>3.3288755897065402E-4</v>
      </c>
      <c r="W61">
        <f>VLOOKUP(A61, 'all wilcoxon'!A:V,22,FALSE)</f>
        <v>2.2394253967116702E-3</v>
      </c>
    </row>
    <row r="62" spans="1:23">
      <c r="A62" t="s">
        <v>60</v>
      </c>
      <c r="B62" s="1">
        <f>VLOOKUP(A62, '74 combine wilcox'!A:C,3,FALSE)</f>
        <v>6.2035844938961901E-2</v>
      </c>
      <c r="C62">
        <f>VLOOKUP(A62, 'all wilcoxon'!A:V,2,FALSE)</f>
        <v>2</v>
      </c>
      <c r="D62">
        <f>VLOOKUP(A62, 'all wilcoxon'!A:V,3,FALSE)</f>
        <v>2</v>
      </c>
      <c r="E62">
        <f>VLOOKUP(A62, 'all wilcoxon'!A:V,4,FALSE)</f>
        <v>2</v>
      </c>
      <c r="F62">
        <f>VLOOKUP(A62, 'all wilcoxon'!A:V,5,FALSE)</f>
        <v>0</v>
      </c>
      <c r="G62">
        <f>VLOOKUP(A62, 'all wilcoxon'!A:V,6,FALSE)</f>
        <v>0</v>
      </c>
      <c r="H62">
        <f>VLOOKUP(A62, 'all wilcoxon'!A:V,7,FALSE)</f>
        <v>5.01767704471099E-2</v>
      </c>
      <c r="I62">
        <f>VLOOKUP(A62, 'all wilcoxon'!A:V,8,FALSE)</f>
        <v>7.0967344096795101E-2</v>
      </c>
      <c r="J62">
        <f>VLOOKUP(A62, 'all wilcoxon'!A:V,9,FALSE)</f>
        <v>0.41400173891584302</v>
      </c>
      <c r="K62">
        <f>VLOOKUP(A62, 'all wilcoxon'!A:V,10,FALSE)</f>
        <v>0.74722265072615501</v>
      </c>
      <c r="L62">
        <f>VLOOKUP(A62, 'all wilcoxon'!A:V,11,FALSE)</f>
        <v>4.68332526031256E-3</v>
      </c>
      <c r="M62">
        <f>VLOOKUP(A62, 'all wilcoxon'!A:V,12,FALSE)</f>
        <v>8.6641517315782304E-2</v>
      </c>
      <c r="N62">
        <f>VLOOKUP(A62, 'all wilcoxon'!A:V,13,FALSE)</f>
        <v>0.99141629442498902</v>
      </c>
      <c r="O62">
        <f>VLOOKUP(A62, 'all wilcoxon'!A:V,14,FALSE)</f>
        <v>0.99141629442498902</v>
      </c>
      <c r="P62">
        <f>VLOOKUP(A62, 'all wilcoxon'!A:V,15,FALSE)</f>
        <v>9.3737650207100492E-3</v>
      </c>
      <c r="Q62">
        <f>VLOOKUP(A62, 'all wilcoxon'!A:V,16,FALSE)</f>
        <v>0.115609768588757</v>
      </c>
      <c r="R62">
        <f>VLOOKUP(A62, 'all wilcoxon'!A:V,17,FALSE)</f>
        <v>0.479390475456967</v>
      </c>
      <c r="S62">
        <f>VLOOKUP(A62, 'all wilcoxon'!A:V,18,FALSE)</f>
        <v>0.77119337356120798</v>
      </c>
      <c r="T62">
        <f>VLOOKUP(A62, 'all wilcoxon'!A:V,19,FALSE)</f>
        <v>0.11151382310791701</v>
      </c>
      <c r="U62">
        <f>VLOOKUP(A62, 'all wilcoxon'!A:V,20,FALSE)</f>
        <v>0.16840863081603699</v>
      </c>
      <c r="V62">
        <f>VLOOKUP(A62, 'all wilcoxon'!A:V,21,FALSE)</f>
        <v>0.19152445877639901</v>
      </c>
      <c r="W62">
        <f>VLOOKUP(A62, 'all wilcoxon'!A:V,22,FALSE)</f>
        <v>0.214739544688689</v>
      </c>
    </row>
    <row r="63" spans="1:23">
      <c r="A63" t="s">
        <v>61</v>
      </c>
      <c r="B63" s="1">
        <f>VLOOKUP(A63, '74 combine wilcox'!A:C,3,FALSE)</f>
        <v>6.3200723466847797E-2</v>
      </c>
      <c r="C63">
        <f>VLOOKUP(A63, 'all wilcoxon'!A:V,2,FALSE)</f>
        <v>4</v>
      </c>
      <c r="D63">
        <f>VLOOKUP(A63, 'all wilcoxon'!A:V,3,FALSE)</f>
        <v>1</v>
      </c>
      <c r="E63">
        <f>VLOOKUP(A63, 'all wilcoxon'!A:V,4,FALSE)</f>
        <v>3</v>
      </c>
      <c r="F63">
        <f>VLOOKUP(A63, 'all wilcoxon'!A:V,5,FALSE)</f>
        <v>1</v>
      </c>
      <c r="G63">
        <f>VLOOKUP(A63, 'all wilcoxon'!A:V,6,FALSE)</f>
        <v>1</v>
      </c>
      <c r="H63">
        <f>VLOOKUP(A63, 'all wilcoxon'!A:V,7,FALSE)</f>
        <v>3.5545190108768498E-2</v>
      </c>
      <c r="I63">
        <f>VLOOKUP(A63, 'all wilcoxon'!A:V,8,FALSE)</f>
        <v>5.1575373883311203E-2</v>
      </c>
      <c r="J63">
        <f>VLOOKUP(A63, 'all wilcoxon'!A:V,9,FALSE)</f>
        <v>0.61705781987643704</v>
      </c>
      <c r="K63">
        <f>VLOOKUP(A63, 'all wilcoxon'!A:V,10,FALSE)</f>
        <v>0.87812074367031401</v>
      </c>
      <c r="L63">
        <f>VLOOKUP(A63, 'all wilcoxon'!A:V,11,FALSE)</f>
        <v>0.51836176317129401</v>
      </c>
      <c r="M63">
        <f>VLOOKUP(A63, 'all wilcoxon'!A:V,12,FALSE)</f>
        <v>0.79145963300514099</v>
      </c>
      <c r="N63">
        <f>VLOOKUP(A63, 'all wilcoxon'!A:V,13,FALSE)</f>
        <v>0.70651544872218497</v>
      </c>
      <c r="O63">
        <f>VLOOKUP(A63, 'all wilcoxon'!A:V,14,FALSE)</f>
        <v>0.950584421917122</v>
      </c>
      <c r="P63">
        <f>VLOOKUP(A63, 'all wilcoxon'!A:V,15,FALSE)</f>
        <v>2.1262439878214402E-2</v>
      </c>
      <c r="Q63">
        <f>VLOOKUP(A63, 'all wilcoxon'!A:V,16,FALSE)</f>
        <v>0.131118379248989</v>
      </c>
      <c r="R63">
        <f>VLOOKUP(A63, 'all wilcoxon'!A:V,17,FALSE)</f>
        <v>5.4977008968304597E-2</v>
      </c>
      <c r="S63">
        <f>VLOOKUP(A63, 'all wilcoxon'!A:V,18,FALSE)</f>
        <v>0.21412098229760701</v>
      </c>
      <c r="T63">
        <f>VLOOKUP(A63, 'all wilcoxon'!A:V,19,FALSE)</f>
        <v>2.91950670136513E-2</v>
      </c>
      <c r="U63">
        <f>VLOOKUP(A63, 'all wilcoxon'!A:V,20,FALSE)</f>
        <v>5.8390134027302497E-2</v>
      </c>
      <c r="V63">
        <f>VLOOKUP(A63, 'all wilcoxon'!A:V,21,FALSE)</f>
        <v>2.38345766039108E-5</v>
      </c>
      <c r="W63">
        <f>VLOOKUP(A63, 'all wilcoxon'!A:V,22,FALSE)</f>
        <v>6.2877987648779705E-4</v>
      </c>
    </row>
    <row r="64" spans="1:23">
      <c r="A64" t="s">
        <v>62</v>
      </c>
      <c r="B64" s="1">
        <f>VLOOKUP(A64, '74 combine wilcox'!A:C,3,FALSE)</f>
        <v>6.3200723466847797E-2</v>
      </c>
      <c r="C64">
        <f>VLOOKUP(A64, 'all wilcoxon'!A:V,2,FALSE)</f>
        <v>2</v>
      </c>
      <c r="D64">
        <f>VLOOKUP(A64, 'all wilcoxon'!A:V,3,FALSE)</f>
        <v>2</v>
      </c>
      <c r="E64">
        <f>VLOOKUP(A64, 'all wilcoxon'!A:V,4,FALSE)</f>
        <v>3</v>
      </c>
      <c r="F64">
        <f>VLOOKUP(A64, 'all wilcoxon'!A:V,5,FALSE)</f>
        <v>2</v>
      </c>
      <c r="G64">
        <f>VLOOKUP(A64, 'all wilcoxon'!A:V,6,FALSE)</f>
        <v>1</v>
      </c>
      <c r="H64">
        <f>VLOOKUP(A64, 'all wilcoxon'!A:V,7,FALSE)</f>
        <v>6.0712198210622098E-2</v>
      </c>
      <c r="I64">
        <f>VLOOKUP(A64, 'all wilcoxon'!A:V,8,FALSE)</f>
        <v>8.1685503047018798E-2</v>
      </c>
      <c r="J64">
        <f>VLOOKUP(A64, 'all wilcoxon'!A:V,9,FALSE)</f>
        <v>0.10127696600224199</v>
      </c>
      <c r="K64">
        <f>VLOOKUP(A64, 'all wilcoxon'!A:V,10,FALSE)</f>
        <v>0.41636086023143998</v>
      </c>
      <c r="L64">
        <f>VLOOKUP(A64, 'all wilcoxon'!A:V,11,FALSE)</f>
        <v>0.283596895464719</v>
      </c>
      <c r="M64">
        <f>VLOOKUP(A64, 'all wilcoxon'!A:V,12,FALSE)</f>
        <v>0.74205262277010398</v>
      </c>
      <c r="N64">
        <f>VLOOKUP(A64, 'all wilcoxon'!A:V,13,FALSE)</f>
        <v>0.80456725451421796</v>
      </c>
      <c r="O64">
        <f>VLOOKUP(A64, 'all wilcoxon'!A:V,14,FALSE)</f>
        <v>0.97603240711560801</v>
      </c>
      <c r="P64">
        <f>VLOOKUP(A64, 'all wilcoxon'!A:V,15,FALSE)</f>
        <v>0.310846069170373</v>
      </c>
      <c r="Q64">
        <f>VLOOKUP(A64, 'all wilcoxon'!A:V,16,FALSE)</f>
        <v>0.47922102330432398</v>
      </c>
      <c r="R64">
        <f>VLOOKUP(A64, 'all wilcoxon'!A:V,17,FALSE)</f>
        <v>0.42481006095228102</v>
      </c>
      <c r="S64">
        <f>VLOOKUP(A64, 'all wilcoxon'!A:V,18,FALSE)</f>
        <v>0.74606549466865002</v>
      </c>
      <c r="T64">
        <f>VLOOKUP(A64, 'all wilcoxon'!A:V,19,FALSE)</f>
        <v>1.53430388160065E-3</v>
      </c>
      <c r="U64">
        <f>VLOOKUP(A64, 'all wilcoxon'!A:V,20,FALSE)</f>
        <v>7.9619734032405805E-3</v>
      </c>
      <c r="V64">
        <f>VLOOKUP(A64, 'all wilcoxon'!A:V,21,FALSE)</f>
        <v>3.90826214041396E-3</v>
      </c>
      <c r="W64">
        <f>VLOOKUP(A64, 'all wilcoxon'!A:V,22,FALSE)</f>
        <v>1.2982811862605199E-2</v>
      </c>
    </row>
    <row r="65" spans="1:23">
      <c r="A65" t="s">
        <v>63</v>
      </c>
      <c r="B65" s="1">
        <f>VLOOKUP(A65, '74 combine wilcox'!A:C,3,FALSE)</f>
        <v>6.9514840718642501E-2</v>
      </c>
      <c r="C65">
        <f>VLOOKUP(A65, 'all wilcoxon'!A:V,2,FALSE)</f>
        <v>2</v>
      </c>
      <c r="D65">
        <f>VLOOKUP(A65, 'all wilcoxon'!A:V,3,FALSE)</f>
        <v>1</v>
      </c>
      <c r="E65">
        <f>VLOOKUP(A65, 'all wilcoxon'!A:V,4,FALSE)</f>
        <v>1</v>
      </c>
      <c r="F65">
        <f>VLOOKUP(A65, 'all wilcoxon'!A:V,5,FALSE)</f>
        <v>1</v>
      </c>
      <c r="G65">
        <f>VLOOKUP(A65, 'all wilcoxon'!A:V,6,FALSE)</f>
        <v>1</v>
      </c>
      <c r="H65">
        <f>VLOOKUP(A65, 'all wilcoxon'!A:V,7,FALSE)</f>
        <v>9.1459064427793696E-2</v>
      </c>
      <c r="I65">
        <f>VLOOKUP(A65, 'all wilcoxon'!A:V,8,FALSE)</f>
        <v>0.11279951279427899</v>
      </c>
      <c r="J65">
        <f>VLOOKUP(A65, 'all wilcoxon'!A:V,9,FALSE)</f>
        <v>2.6899041185169101E-2</v>
      </c>
      <c r="K65">
        <f>VLOOKUP(A65, 'all wilcoxon'!A:V,10,FALSE)</f>
        <v>0.18095718615477399</v>
      </c>
      <c r="L65">
        <f>VLOOKUP(A65, 'all wilcoxon'!A:V,11,FALSE)</f>
        <v>0.55137039045728597</v>
      </c>
      <c r="M65">
        <f>VLOOKUP(A65, 'all wilcoxon'!A:V,12,FALSE)</f>
        <v>0.79145963300514099</v>
      </c>
      <c r="N65">
        <f>VLOOKUP(A65, 'all wilcoxon'!A:V,13,FALSE)</f>
        <v>0.40745074103435402</v>
      </c>
      <c r="O65">
        <f>VLOOKUP(A65, 'all wilcoxon'!A:V,14,FALSE)</f>
        <v>0.70119429852423698</v>
      </c>
      <c r="P65">
        <f>VLOOKUP(A65, 'all wilcoxon'!A:V,15,FALSE)</f>
        <v>0.26101034535527201</v>
      </c>
      <c r="Q65">
        <f>VLOOKUP(A65, 'all wilcoxon'!A:V,16,FALSE)</f>
        <v>0.43897194446114002</v>
      </c>
      <c r="R65">
        <f>VLOOKUP(A65, 'all wilcoxon'!A:V,17,FALSE)</f>
        <v>0.316877094983953</v>
      </c>
      <c r="S65">
        <f>VLOOKUP(A65, 'all wilcoxon'!A:V,18,FALSE)</f>
        <v>0.65135847302257099</v>
      </c>
      <c r="T65">
        <f>VLOOKUP(A65, 'all wilcoxon'!A:V,19,FALSE)</f>
        <v>0.18477742852725401</v>
      </c>
      <c r="U65">
        <f>VLOOKUP(A65, 'all wilcoxon'!A:V,20,FALSE)</f>
        <v>0.24860963110939599</v>
      </c>
      <c r="V65">
        <f>VLOOKUP(A65, 'all wilcoxon'!A:V,21,FALSE)</f>
        <v>1.28099435625431E-4</v>
      </c>
      <c r="W65">
        <f>VLOOKUP(A65, 'all wilcoxon'!A:V,22,FALSE)</f>
        <v>1.3541940337545499E-3</v>
      </c>
    </row>
    <row r="66" spans="1:23">
      <c r="A66" t="s">
        <v>64</v>
      </c>
      <c r="B66" s="1">
        <f>VLOOKUP(A66, '74 combine wilcox'!A:C,3,FALSE)</f>
        <v>6.9514840718642501E-2</v>
      </c>
      <c r="C66">
        <f>VLOOKUP(A66, 'all wilcoxon'!A:V,2,FALSE)</f>
        <v>1</v>
      </c>
      <c r="D66">
        <f>VLOOKUP(A66, 'all wilcoxon'!A:V,3,FALSE)</f>
        <v>1</v>
      </c>
      <c r="E66">
        <f>VLOOKUP(A66, 'all wilcoxon'!A:V,4,FALSE)</f>
        <v>2</v>
      </c>
      <c r="F66">
        <f>VLOOKUP(A66, 'all wilcoxon'!A:V,5,FALSE)</f>
        <v>1</v>
      </c>
      <c r="G66">
        <f>VLOOKUP(A66, 'all wilcoxon'!A:V,6,FALSE)</f>
        <v>0</v>
      </c>
      <c r="H66">
        <f>VLOOKUP(A66, 'all wilcoxon'!A:V,7,FALSE)</f>
        <v>6.3812524686228195E-2</v>
      </c>
      <c r="I66">
        <f>VLOOKUP(A66, 'all wilcoxon'!A:V,8,FALSE)</f>
        <v>8.4323693335372998E-2</v>
      </c>
      <c r="J66">
        <f>VLOOKUP(A66, 'all wilcoxon'!A:V,9,FALSE)</f>
        <v>0.88583893108092604</v>
      </c>
      <c r="K66">
        <f>VLOOKUP(A66, 'all wilcoxon'!A:V,10,FALSE)</f>
        <v>0.97838926716400798</v>
      </c>
      <c r="L66">
        <f>VLOOKUP(A66, 'all wilcoxon'!A:V,11,FALSE)</f>
        <v>0.448005874627179</v>
      </c>
      <c r="M66">
        <f>VLOOKUP(A66, 'all wilcoxon'!A:V,12,FALSE)</f>
        <v>0.79145963300514099</v>
      </c>
      <c r="N66">
        <f>VLOOKUP(A66, 'all wilcoxon'!A:V,13,FALSE)</f>
        <v>0.224104391912923</v>
      </c>
      <c r="O66">
        <f>VLOOKUP(A66, 'all wilcoxon'!A:V,14,FALSE)</f>
        <v>0.57328177011109704</v>
      </c>
      <c r="P66">
        <f>VLOOKUP(A66, 'all wilcoxon'!A:V,15,FALSE)</f>
        <v>0.14045287898959599</v>
      </c>
      <c r="Q66">
        <f>VLOOKUP(A66, 'all wilcoxon'!A:V,16,FALSE)</f>
        <v>0.35960619767423102</v>
      </c>
      <c r="R66">
        <f>VLOOKUP(A66, 'all wilcoxon'!A:V,17,FALSE)</f>
        <v>0.27825301410861703</v>
      </c>
      <c r="S66">
        <f>VLOOKUP(A66, 'all wilcoxon'!A:V,18,FALSE)</f>
        <v>0.62767872026585803</v>
      </c>
      <c r="T66">
        <f>VLOOKUP(A66, 'all wilcoxon'!A:V,19,FALSE)</f>
        <v>9.5892262490240299E-2</v>
      </c>
      <c r="U66">
        <f>VLOOKUP(A66, 'all wilcoxon'!A:V,20,FALSE)</f>
        <v>0.147833904672454</v>
      </c>
      <c r="V66">
        <f>VLOOKUP(A66, 'all wilcoxon'!A:V,21,FALSE)</f>
        <v>3.0162236342747401E-3</v>
      </c>
      <c r="W66">
        <f>VLOOKUP(A66, 'all wilcoxon'!A:V,22,FALSE)</f>
        <v>1.17473973124385E-2</v>
      </c>
    </row>
    <row r="67" spans="1:23">
      <c r="A67" t="s">
        <v>65</v>
      </c>
      <c r="B67" s="1">
        <f>VLOOKUP(A67, '74 combine wilcox'!A:C,3,FALSE)</f>
        <v>7.0673037747720102E-2</v>
      </c>
      <c r="C67">
        <f>VLOOKUP(A67, 'all wilcoxon'!A:V,2,FALSE)</f>
        <v>2</v>
      </c>
      <c r="D67">
        <f>VLOOKUP(A67, 'all wilcoxon'!A:V,3,FALSE)</f>
        <v>1</v>
      </c>
      <c r="E67">
        <f>VLOOKUP(A67, 'all wilcoxon'!A:V,4,FALSE)</f>
        <v>2</v>
      </c>
      <c r="F67">
        <f>VLOOKUP(A67, 'all wilcoxon'!A:V,5,FALSE)</f>
        <v>2</v>
      </c>
      <c r="G67">
        <f>VLOOKUP(A67, 'all wilcoxon'!A:V,6,FALSE)</f>
        <v>0</v>
      </c>
      <c r="H67">
        <f>VLOOKUP(A67, 'all wilcoxon'!A:V,7,FALSE)</f>
        <v>6.5115833226208203E-3</v>
      </c>
      <c r="I67">
        <f>VLOOKUP(A67, 'all wilcoxon'!A:V,8,FALSE)</f>
        <v>1.7209184495497899E-2</v>
      </c>
      <c r="J67">
        <f>VLOOKUP(A67, 'all wilcoxon'!A:V,9,FALSE)</f>
        <v>0.66667620617046497</v>
      </c>
      <c r="K67">
        <f>VLOOKUP(A67, 'all wilcoxon'!A:V,10,FALSE)</f>
        <v>0.88763918744859005</v>
      </c>
      <c r="L67">
        <f>VLOOKUP(A67, 'all wilcoxon'!A:V,11,FALSE)</f>
        <v>0.20304157346996901</v>
      </c>
      <c r="M67">
        <f>VLOOKUP(A67, 'all wilcoxon'!A:V,12,FALSE)</f>
        <v>0.62604485153240597</v>
      </c>
      <c r="N67">
        <f>VLOOKUP(A67, 'all wilcoxon'!A:V,13,FALSE)</f>
        <v>0.17184404976227599</v>
      </c>
      <c r="O67">
        <f>VLOOKUP(A67, 'all wilcoxon'!A:V,14,FALSE)</f>
        <v>0.52985248676701602</v>
      </c>
      <c r="P67">
        <f>VLOOKUP(A67, 'all wilcoxon'!A:V,15,FALSE)</f>
        <v>0.970602480996136</v>
      </c>
      <c r="Q67">
        <f>VLOOKUP(A67, 'all wilcoxon'!A:V,16,FALSE)</f>
        <v>0.98389840539334295</v>
      </c>
      <c r="R67">
        <f>VLOOKUP(A67, 'all wilcoxon'!A:V,17,FALSE)</f>
        <v>0.52049088000852695</v>
      </c>
      <c r="S67">
        <f>VLOOKUP(A67, 'all wilcoxon'!A:V,18,FALSE)</f>
        <v>0.78604745144144905</v>
      </c>
      <c r="T67">
        <f>VLOOKUP(A67, 'all wilcoxon'!A:V,19,FALSE)</f>
        <v>0.12723011328115399</v>
      </c>
      <c r="U67">
        <f>VLOOKUP(A67, 'all wilcoxon'!A:V,20,FALSE)</f>
        <v>0.188300567656108</v>
      </c>
      <c r="V67">
        <f>VLOOKUP(A67, 'all wilcoxon'!A:V,21,FALSE)</f>
        <v>1.5117979888068201E-2</v>
      </c>
      <c r="W67">
        <f>VLOOKUP(A67, 'all wilcoxon'!A:V,22,FALSE)</f>
        <v>2.7860189537695201E-2</v>
      </c>
    </row>
    <row r="68" spans="1:23">
      <c r="A68" t="s">
        <v>67</v>
      </c>
      <c r="B68" s="1">
        <f>VLOOKUP(A68, '74 combine wilcox'!A:C,3,FALSE)</f>
        <v>7.2980721284911898E-2</v>
      </c>
      <c r="C68">
        <f>VLOOKUP(A68, 'all wilcoxon'!A:V,2,FALSE)</f>
        <v>3</v>
      </c>
      <c r="D68">
        <f>VLOOKUP(A68, 'all wilcoxon'!A:V,3,FALSE)</f>
        <v>1</v>
      </c>
      <c r="E68">
        <f>VLOOKUP(A68, 'all wilcoxon'!A:V,4,FALSE)</f>
        <v>2</v>
      </c>
      <c r="F68">
        <f>VLOOKUP(A68, 'all wilcoxon'!A:V,5,FALSE)</f>
        <v>1</v>
      </c>
      <c r="G68">
        <f>VLOOKUP(A68, 'all wilcoxon'!A:V,6,FALSE)</f>
        <v>0</v>
      </c>
      <c r="H68">
        <f>VLOOKUP(A68, 'all wilcoxon'!A:V,7,FALSE)</f>
        <v>5.0827962663920798E-2</v>
      </c>
      <c r="I68">
        <f>VLOOKUP(A68, 'all wilcoxon'!A:V,8,FALSE)</f>
        <v>7.0967344096795101E-2</v>
      </c>
      <c r="J68">
        <f>VLOOKUP(A68, 'all wilcoxon'!A:V,9,FALSE)</f>
        <v>0.91719673351215902</v>
      </c>
      <c r="K68">
        <f>VLOOKUP(A68, 'all wilcoxon'!A:V,10,FALSE)</f>
        <v>0.98876914100662405</v>
      </c>
      <c r="L68">
        <f>VLOOKUP(A68, 'all wilcoxon'!A:V,11,FALSE)</f>
        <v>0.30083214436625799</v>
      </c>
      <c r="M68">
        <f>VLOOKUP(A68, 'all wilcoxon'!A:V,12,FALSE)</f>
        <v>0.74205262277010398</v>
      </c>
      <c r="N68">
        <f>VLOOKUP(A68, 'all wilcoxon'!A:V,13,FALSE)</f>
        <v>4.2020581790408899E-2</v>
      </c>
      <c r="O68">
        <f>VLOOKUP(A68, 'all wilcoxon'!A:V,14,FALSE)</f>
        <v>0.43674897773323301</v>
      </c>
      <c r="P68">
        <f>VLOOKUP(A68, 'all wilcoxon'!A:V,15,FALSE)</f>
        <v>0.71248056855446396</v>
      </c>
      <c r="Q68">
        <f>VLOOKUP(A68, 'all wilcoxon'!A:V,16,FALSE)</f>
        <v>0.79884184959136795</v>
      </c>
      <c r="R68">
        <f>VLOOKUP(A68, 'all wilcoxon'!A:V,17,FALSE)</f>
        <v>1.5238547058263699E-2</v>
      </c>
      <c r="S68">
        <f>VLOOKUP(A68, 'all wilcoxon'!A:V,18,FALSE)</f>
        <v>0.124718860443211</v>
      </c>
      <c r="T68">
        <f>VLOOKUP(A68, 'all wilcoxon'!A:V,19,FALSE)</f>
        <v>0.182349501322525</v>
      </c>
      <c r="U68">
        <f>VLOOKUP(A68, 'all wilcoxon'!A:V,20,FALSE)</f>
        <v>0.24860963110939599</v>
      </c>
      <c r="V68">
        <f>VLOOKUP(A68, 'all wilcoxon'!A:V,21,FALSE)</f>
        <v>5.2748396840616102E-3</v>
      </c>
      <c r="W68">
        <f>VLOOKUP(A68, 'all wilcoxon'!A:V,22,FALSE)</f>
        <v>1.4456968022983701E-2</v>
      </c>
    </row>
    <row r="69" spans="1:23">
      <c r="A69" t="s">
        <v>66</v>
      </c>
      <c r="B69" s="1">
        <f>VLOOKUP(A69, '74 combine wilcox'!A:C,3,FALSE)</f>
        <v>7.2980721284911898E-2</v>
      </c>
      <c r="C69">
        <f>VLOOKUP(A69, 'all wilcoxon'!A:V,2,FALSE)</f>
        <v>2</v>
      </c>
      <c r="D69">
        <f>VLOOKUP(A69, 'all wilcoxon'!A:V,3,FALSE)</f>
        <v>0</v>
      </c>
      <c r="E69">
        <f>VLOOKUP(A69, 'all wilcoxon'!A:V,4,FALSE)</f>
        <v>2</v>
      </c>
      <c r="F69">
        <f>VLOOKUP(A69, 'all wilcoxon'!A:V,5,FALSE)</f>
        <v>2</v>
      </c>
      <c r="G69">
        <f>VLOOKUP(A69, 'all wilcoxon'!A:V,6,FALSE)</f>
        <v>0</v>
      </c>
      <c r="H69">
        <f>VLOOKUP(A69, 'all wilcoxon'!A:V,7,FALSE)</f>
        <v>2.9711782327713099E-2</v>
      </c>
      <c r="I69">
        <f>VLOOKUP(A69, 'all wilcoxon'!A:V,8,FALSE)</f>
        <v>4.4870854943893201E-2</v>
      </c>
      <c r="J69">
        <f>VLOOKUP(A69, 'all wilcoxon'!A:V,9,FALSE)</f>
        <v>0.14416159873551199</v>
      </c>
      <c r="K69">
        <f>VLOOKUP(A69, 'all wilcoxon'!A:V,10,FALSE)</f>
        <v>0.50799801459180405</v>
      </c>
      <c r="L69">
        <f>VLOOKUP(A69, 'all wilcoxon'!A:V,11,FALSE)</f>
        <v>0.56825356535108895</v>
      </c>
      <c r="M69">
        <f>VLOOKUP(A69, 'all wilcoxon'!A:V,12,FALSE)</f>
        <v>0.79145963300514099</v>
      </c>
      <c r="N69">
        <f>VLOOKUP(A69, 'all wilcoxon'!A:V,13,FALSE)</f>
        <v>0.232411528423418</v>
      </c>
      <c r="O69">
        <f>VLOOKUP(A69, 'all wilcoxon'!A:V,14,FALSE)</f>
        <v>0.57328177011109704</v>
      </c>
      <c r="P69">
        <f>VLOOKUP(A69, 'all wilcoxon'!A:V,15,FALSE)</f>
        <v>0.24569925081842001</v>
      </c>
      <c r="Q69">
        <f>VLOOKUP(A69, 'all wilcoxon'!A:V,16,FALSE)</f>
        <v>0.42283126885030498</v>
      </c>
      <c r="R69">
        <f>VLOOKUP(A69, 'all wilcoxon'!A:V,17,FALSE)</f>
        <v>0.74022269039390698</v>
      </c>
      <c r="S69">
        <f>VLOOKUP(A69, 'all wilcoxon'!A:V,18,FALSE)</f>
        <v>0.855882485767955</v>
      </c>
      <c r="T69">
        <f>VLOOKUP(A69, 'all wilcoxon'!A:V,19,FALSE)</f>
        <v>0.262759744954007</v>
      </c>
      <c r="U69">
        <f>VLOOKUP(A69, 'all wilcoxon'!A:V,20,FALSE)</f>
        <v>0.31875772338682901</v>
      </c>
      <c r="V69">
        <f>VLOOKUP(A69, 'all wilcoxon'!A:V,21,FALSE)</f>
        <v>2.50508212847942E-2</v>
      </c>
      <c r="W69">
        <f>VLOOKUP(A69, 'all wilcoxon'!A:V,22,FALSE)</f>
        <v>4.1194683890550497E-2</v>
      </c>
    </row>
    <row r="70" spans="1:23">
      <c r="A70" t="s">
        <v>68</v>
      </c>
      <c r="B70" s="1">
        <f>VLOOKUP(A70, '74 combine wilcox'!A:C,3,FALSE)</f>
        <v>7.4631561601725793E-2</v>
      </c>
      <c r="C70">
        <f>VLOOKUP(A70, 'all wilcoxon'!A:V,2,FALSE)</f>
        <v>2</v>
      </c>
      <c r="D70">
        <f>VLOOKUP(A70, 'all wilcoxon'!A:V,3,FALSE)</f>
        <v>1</v>
      </c>
      <c r="E70">
        <f>VLOOKUP(A70, 'all wilcoxon'!A:V,4,FALSE)</f>
        <v>2</v>
      </c>
      <c r="F70">
        <f>VLOOKUP(A70, 'all wilcoxon'!A:V,5,FALSE)</f>
        <v>1</v>
      </c>
      <c r="G70">
        <f>VLOOKUP(A70, 'all wilcoxon'!A:V,6,FALSE)</f>
        <v>1</v>
      </c>
      <c r="H70">
        <f>VLOOKUP(A70, 'all wilcoxon'!A:V,7,FALSE)</f>
        <v>0.49506048702773597</v>
      </c>
      <c r="I70">
        <f>VLOOKUP(A70, 'all wilcoxon'!A:V,8,FALSE)</f>
        <v>0.52334965771503505</v>
      </c>
      <c r="J70">
        <f>VLOOKUP(A70, 'all wilcoxon'!A:V,9,FALSE)</f>
        <v>0.86243462901840995</v>
      </c>
      <c r="K70">
        <f>VLOOKUP(A70, 'all wilcoxon'!A:V,10,FALSE)</f>
        <v>0.97838926716400798</v>
      </c>
      <c r="L70">
        <f>VLOOKUP(A70, 'all wilcoxon'!A:V,11,FALSE)</f>
        <v>0.91510603442050598</v>
      </c>
      <c r="M70">
        <f>VLOOKUP(A70, 'all wilcoxon'!A:V,12,FALSE)</f>
        <v>0.94052564648774195</v>
      </c>
      <c r="N70">
        <f>VLOOKUP(A70, 'all wilcoxon'!A:V,13,FALSE)</f>
        <v>0.56854937029602604</v>
      </c>
      <c r="O70">
        <f>VLOOKUP(A70, 'all wilcoxon'!A:V,14,FALSE)</f>
        <v>0.87651361253970606</v>
      </c>
      <c r="P70">
        <f>VLOOKUP(A70, 'all wilcoxon'!A:V,15,FALSE)</f>
        <v>0.44996123395639498</v>
      </c>
      <c r="Q70">
        <f>VLOOKUP(A70, 'all wilcoxon'!A:V,16,FALSE)</f>
        <v>0.58416019846970602</v>
      </c>
      <c r="R70">
        <f>VLOOKUP(A70, 'all wilcoxon'!A:V,17,FALSE)</f>
        <v>0.86514963227405695</v>
      </c>
      <c r="S70">
        <f>VLOOKUP(A70, 'all wilcoxon'!A:V,18,FALSE)</f>
        <v>0.91458675411828905</v>
      </c>
      <c r="T70">
        <f>VLOOKUP(A70, 'all wilcoxon'!A:V,19,FALSE)</f>
        <v>2.9954889155637899E-6</v>
      </c>
      <c r="U70">
        <f>VLOOKUP(A70, 'all wilcoxon'!A:V,20,FALSE)</f>
        <v>2.2166617975171999E-4</v>
      </c>
      <c r="V70">
        <f>VLOOKUP(A70, 'all wilcoxon'!A:V,21,FALSE)</f>
        <v>3.5767901948636299E-2</v>
      </c>
      <c r="W70">
        <f>VLOOKUP(A70, 'all wilcoxon'!A:V,22,FALSE)</f>
        <v>5.5142182170814402E-2</v>
      </c>
    </row>
    <row r="71" spans="1:23">
      <c r="A71" t="s">
        <v>69</v>
      </c>
      <c r="B71" s="1">
        <f>VLOOKUP(A71, '74 combine wilcox'!A:C,3,FALSE)</f>
        <v>7.4887132947773105E-2</v>
      </c>
      <c r="C71">
        <f>VLOOKUP(A71, 'all wilcoxon'!A:V,2,FALSE)</f>
        <v>1</v>
      </c>
      <c r="D71">
        <f>VLOOKUP(A71, 'all wilcoxon'!A:V,3,FALSE)</f>
        <v>1</v>
      </c>
      <c r="E71">
        <f>VLOOKUP(A71, 'all wilcoxon'!A:V,4,FALSE)</f>
        <v>2</v>
      </c>
      <c r="F71">
        <f>VLOOKUP(A71, 'all wilcoxon'!A:V,5,FALSE)</f>
        <v>1</v>
      </c>
      <c r="G71">
        <f>VLOOKUP(A71, 'all wilcoxon'!A:V,6,FALSE)</f>
        <v>0</v>
      </c>
      <c r="H71">
        <f>VLOOKUP(A71, 'all wilcoxon'!A:V,7,FALSE)</f>
        <v>7.7547868629474007E-2</v>
      </c>
      <c r="I71">
        <f>VLOOKUP(A71, 'all wilcoxon'!A:V,8,FALSE)</f>
        <v>9.8940384113466798E-2</v>
      </c>
      <c r="J71">
        <f>VLOOKUP(A71, 'all wilcoxon'!A:V,9,FALSE)</f>
        <v>0.94080265650734995</v>
      </c>
      <c r="K71">
        <f>VLOOKUP(A71, 'all wilcoxon'!A:V,10,FALSE)</f>
        <v>0.98876914100662405</v>
      </c>
      <c r="L71">
        <f>VLOOKUP(A71, 'all wilcoxon'!A:V,11,FALSE)</f>
        <v>0.27800341910869403</v>
      </c>
      <c r="M71">
        <f>VLOOKUP(A71, 'all wilcoxon'!A:V,12,FALSE)</f>
        <v>0.74205262277010398</v>
      </c>
      <c r="N71">
        <f>VLOOKUP(A71, 'all wilcoxon'!A:V,13,FALSE)</f>
        <v>0.62829863717592105</v>
      </c>
      <c r="O71">
        <f>VLOOKUP(A71, 'all wilcoxon'!A:V,14,FALSE)</f>
        <v>0.91595856675149301</v>
      </c>
      <c r="P71">
        <f>VLOOKUP(A71, 'all wilcoxon'!A:V,15,FALSE)</f>
        <v>0.20358034380380999</v>
      </c>
      <c r="Q71">
        <f>VLOOKUP(A71, 'all wilcoxon'!A:V,16,FALSE)</f>
        <v>0.411729730693425</v>
      </c>
      <c r="R71">
        <f>VLOOKUP(A71, 'all wilcoxon'!A:V,17,FALSE)</f>
        <v>0.33214970975066299</v>
      </c>
      <c r="S71">
        <f>VLOOKUP(A71, 'all wilcoxon'!A:V,18,FALSE)</f>
        <v>0.66374240069511903</v>
      </c>
      <c r="T71">
        <f>VLOOKUP(A71, 'all wilcoxon'!A:V,19,FALSE)</f>
        <v>4.4559924922997702E-3</v>
      </c>
      <c r="U71">
        <f>VLOOKUP(A71, 'all wilcoxon'!A:V,20,FALSE)</f>
        <v>1.43366714969645E-2</v>
      </c>
      <c r="V71">
        <f>VLOOKUP(A71, 'all wilcoxon'!A:V,21,FALSE)</f>
        <v>8.0654466711056402E-2</v>
      </c>
      <c r="W71">
        <f>VLOOKUP(A71, 'all wilcoxon'!A:V,22,FALSE)</f>
        <v>0.101159839603698</v>
      </c>
    </row>
    <row r="72" spans="1:23">
      <c r="A72" t="s">
        <v>70</v>
      </c>
      <c r="B72" s="1">
        <f>VLOOKUP(A72, '74 combine wilcox'!A:C,3,FALSE)</f>
        <v>7.9155930440203498E-2</v>
      </c>
      <c r="C72">
        <f>VLOOKUP(A72, 'all wilcoxon'!A:V,2,FALSE)</f>
        <v>4</v>
      </c>
      <c r="D72">
        <f>VLOOKUP(A72, 'all wilcoxon'!A:V,3,FALSE)</f>
        <v>1</v>
      </c>
      <c r="E72">
        <f>VLOOKUP(A72, 'all wilcoxon'!A:V,4,FALSE)</f>
        <v>3</v>
      </c>
      <c r="F72">
        <f>VLOOKUP(A72, 'all wilcoxon'!A:V,5,FALSE)</f>
        <v>2</v>
      </c>
      <c r="G72">
        <f>VLOOKUP(A72, 'all wilcoxon'!A:V,6,FALSE)</f>
        <v>0</v>
      </c>
      <c r="H72">
        <f>VLOOKUP(A72, 'all wilcoxon'!A:V,7,FALSE)</f>
        <v>2.2025542620587299E-2</v>
      </c>
      <c r="I72">
        <f>VLOOKUP(A72, 'all wilcoxon'!A:V,8,FALSE)</f>
        <v>4.0747253848086397E-2</v>
      </c>
      <c r="J72">
        <f>VLOOKUP(A72, 'all wilcoxon'!A:V,9,FALSE)</f>
        <v>0.344357285659325</v>
      </c>
      <c r="K72">
        <f>VLOOKUP(A72, 'all wilcoxon'!A:V,10,FALSE)</f>
        <v>0.72269068308903694</v>
      </c>
      <c r="L72">
        <f>VLOOKUP(A72, 'all wilcoxon'!A:V,11,FALSE)</f>
        <v>4.5465249354874802E-2</v>
      </c>
      <c r="M72">
        <f>VLOOKUP(A72, 'all wilcoxon'!A:V,12,FALSE)</f>
        <v>0.27460090520631703</v>
      </c>
      <c r="N72">
        <f>VLOOKUP(A72, 'all wilcoxon'!A:V,13,FALSE)</f>
        <v>0.92286570072336904</v>
      </c>
      <c r="O72">
        <f>VLOOKUP(A72, 'all wilcoxon'!A:V,14,FALSE)</f>
        <v>0.98368748137633399</v>
      </c>
      <c r="P72">
        <f>VLOOKUP(A72, 'all wilcoxon'!A:V,15,FALSE)</f>
        <v>4.2890484717735501E-3</v>
      </c>
      <c r="Q72">
        <f>VLOOKUP(A72, 'all wilcoxon'!A:V,16,FALSE)</f>
        <v>0.115609768588757</v>
      </c>
      <c r="R72">
        <f>VLOOKUP(A72, 'all wilcoxon'!A:V,17,FALSE)</f>
        <v>0.76952927193420195</v>
      </c>
      <c r="S72">
        <f>VLOOKUP(A72, 'all wilcoxon'!A:V,18,FALSE)</f>
        <v>0.87577176304367399</v>
      </c>
      <c r="T72">
        <f>VLOOKUP(A72, 'all wilcoxon'!A:V,19,FALSE)</f>
        <v>1.50428959462406E-2</v>
      </c>
      <c r="U72">
        <f>VLOOKUP(A72, 'all wilcoxon'!A:V,20,FALSE)</f>
        <v>4.1228677778585202E-2</v>
      </c>
      <c r="V72">
        <f>VLOOKUP(A72, 'all wilcoxon'!A:V,21,FALSE)</f>
        <v>6.8002668949689996E-2</v>
      </c>
      <c r="W72">
        <f>VLOOKUP(A72, 'all wilcoxon'!A:V,22,FALSE)</f>
        <v>8.9860669683518898E-2</v>
      </c>
    </row>
    <row r="73" spans="1:23">
      <c r="A73" t="s">
        <v>71</v>
      </c>
      <c r="B73" s="1">
        <f>VLOOKUP(A73, '74 combine wilcox'!A:C,3,FALSE)</f>
        <v>8.9609869272318302E-2</v>
      </c>
      <c r="C73">
        <f>VLOOKUP(A73, 'all wilcoxon'!A:V,2,FALSE)</f>
        <v>2</v>
      </c>
      <c r="D73">
        <f>VLOOKUP(A73, 'all wilcoxon'!A:V,3,FALSE)</f>
        <v>1</v>
      </c>
      <c r="E73">
        <f>VLOOKUP(A73, 'all wilcoxon'!A:V,4,FALSE)</f>
        <v>1</v>
      </c>
      <c r="F73">
        <f>VLOOKUP(A73, 'all wilcoxon'!A:V,5,FALSE)</f>
        <v>1</v>
      </c>
      <c r="G73">
        <f>VLOOKUP(A73, 'all wilcoxon'!A:V,6,FALSE)</f>
        <v>0</v>
      </c>
      <c r="H73">
        <f>VLOOKUP(A73, 'all wilcoxon'!A:V,7,FALSE)</f>
        <v>4.7981138680313097E-3</v>
      </c>
      <c r="I73">
        <f>VLOOKUP(A73, 'all wilcoxon'!A:V,8,FALSE)</f>
        <v>1.47941844264299E-2</v>
      </c>
      <c r="J73">
        <f>VLOOKUP(A73, 'all wilcoxon'!A:V,9,FALSE)</f>
        <v>0.37551943414050298</v>
      </c>
      <c r="K73">
        <f>VLOOKUP(A73, 'all wilcoxon'!A:V,10,FALSE)</f>
        <v>0.72269068308903694</v>
      </c>
      <c r="L73">
        <f>VLOOKUP(A73, 'all wilcoxon'!A:V,11,FALSE)</f>
        <v>1</v>
      </c>
      <c r="M73">
        <f>VLOOKUP(A73, 'all wilcoxon'!A:V,12,FALSE)</f>
        <v>1</v>
      </c>
      <c r="N73">
        <f>VLOOKUP(A73, 'all wilcoxon'!A:V,13,FALSE)</f>
        <v>0.92286570072336904</v>
      </c>
      <c r="O73">
        <f>VLOOKUP(A73, 'all wilcoxon'!A:V,14,FALSE)</f>
        <v>0.98368748137633399</v>
      </c>
      <c r="P73">
        <f>VLOOKUP(A73, 'all wilcoxon'!A:V,15,FALSE)</f>
        <v>0.21699269590599399</v>
      </c>
      <c r="Q73">
        <f>VLOOKUP(A73, 'all wilcoxon'!A:V,16,FALSE)</f>
        <v>0.411729730693425</v>
      </c>
      <c r="R73">
        <f>VLOOKUP(A73, 'all wilcoxon'!A:V,17,FALSE)</f>
        <v>1.8797430940648899E-2</v>
      </c>
      <c r="S73">
        <f>VLOOKUP(A73, 'all wilcoxon'!A:V,18,FALSE)</f>
        <v>0.124718860443211</v>
      </c>
      <c r="T73">
        <f>VLOOKUP(A73, 'all wilcoxon'!A:V,19,FALSE)</f>
        <v>0.65844385566838604</v>
      </c>
      <c r="U73">
        <f>VLOOKUP(A73, 'all wilcoxon'!A:V,20,FALSE)</f>
        <v>0.71188413663517902</v>
      </c>
      <c r="V73">
        <f>VLOOKUP(A73, 'all wilcoxon'!A:V,21,FALSE)</f>
        <v>0.91274650417960901</v>
      </c>
      <c r="W73">
        <f>VLOOKUP(A73, 'all wilcoxon'!A:V,22,FALSE)</f>
        <v>0.93810057374015399</v>
      </c>
    </row>
    <row r="74" spans="1:23">
      <c r="A74" t="s">
        <v>632</v>
      </c>
      <c r="B74" s="1">
        <f>VLOOKUP(A74, '74 combine wilcox'!A:C,3,FALSE)</f>
        <v>9.5652684606604796E-2</v>
      </c>
      <c r="C74">
        <f>VLOOKUP(A74, 'all wilcoxon'!A:V,2,FALSE)</f>
        <v>2</v>
      </c>
      <c r="D74">
        <f>VLOOKUP(A74, 'all wilcoxon'!A:V,3,FALSE)</f>
        <v>0</v>
      </c>
      <c r="E74">
        <f>VLOOKUP(A74, 'all wilcoxon'!A:V,4,FALSE)</f>
        <v>2</v>
      </c>
      <c r="F74">
        <f>VLOOKUP(A74, 'all wilcoxon'!A:V,5,FALSE)</f>
        <v>1</v>
      </c>
      <c r="G74">
        <f>VLOOKUP(A74, 'all wilcoxon'!A:V,6,FALSE)</f>
        <v>0</v>
      </c>
      <c r="H74">
        <f>VLOOKUP(A74, 'all wilcoxon'!A:V,7,FALSE)</f>
        <v>7.0405803584954907E-2</v>
      </c>
      <c r="I74">
        <f>VLOOKUP(A74, 'all wilcoxon'!A:V,8,FALSE)</f>
        <v>9.1404025706783604E-2</v>
      </c>
      <c r="J74">
        <f>VLOOKUP(A74, 'all wilcoxon'!A:V,9,FALSE)</f>
        <v>3.5372905718427203E-2</v>
      </c>
      <c r="K74">
        <f>VLOOKUP(A74, 'all wilcoxon'!A:V,10,FALSE)</f>
        <v>0.20135346332027801</v>
      </c>
      <c r="L74">
        <f>VLOOKUP(A74, 'all wilcoxon'!A:V,11,FALSE)</f>
        <v>0.47083564376521198</v>
      </c>
      <c r="M74">
        <f>VLOOKUP(A74, 'all wilcoxon'!A:V,12,FALSE)</f>
        <v>0.79145963300514099</v>
      </c>
      <c r="N74">
        <f>VLOOKUP(A74, 'all wilcoxon'!A:V,13,FALSE)</f>
        <v>0.93996964891414703</v>
      </c>
      <c r="O74">
        <f>VLOOKUP(A74, 'all wilcoxon'!A:V,14,FALSE)</f>
        <v>0.98368748137633399</v>
      </c>
      <c r="P74">
        <f>VLOOKUP(A74, 'all wilcoxon'!A:V,15,FALSE)</f>
        <v>0.15064583956623201</v>
      </c>
      <c r="Q74">
        <f>VLOOKUP(A74, 'all wilcoxon'!A:V,16,FALSE)</f>
        <v>0.35960619767423102</v>
      </c>
      <c r="R74">
        <f>VLOOKUP(A74, 'all wilcoxon'!A:V,17,FALSE)</f>
        <v>0.479390475456967</v>
      </c>
      <c r="S74">
        <f>VLOOKUP(A74, 'all wilcoxon'!A:V,18,FALSE)</f>
        <v>0.77119337356120798</v>
      </c>
      <c r="T74">
        <f>VLOOKUP(A74, 'all wilcoxon'!A:V,19,FALSE)</f>
        <v>0.40095376148025402</v>
      </c>
      <c r="U74">
        <f>VLOOKUP(A74, 'all wilcoxon'!A:V,20,FALSE)</f>
        <v>0.47096156110379001</v>
      </c>
      <c r="V74">
        <f>VLOOKUP(A74, 'all wilcoxon'!A:V,21,FALSE)</f>
        <v>2.79636645136341E-2</v>
      </c>
      <c r="W74">
        <f>VLOOKUP(A74, 'all wilcoxon'!A:V,22,FALSE)</f>
        <v>4.4985025521933099E-2</v>
      </c>
    </row>
    <row r="75" spans="1:23">
      <c r="A75" t="s">
        <v>72</v>
      </c>
      <c r="B75" s="1">
        <f>VLOOKUP(A75, '74 combine wilcox'!A:C,3,FALSE)</f>
        <v>9.7071427937548596E-2</v>
      </c>
      <c r="C75">
        <f>VLOOKUP(A75, 'all wilcoxon'!A:V,2,FALSE)</f>
        <v>0</v>
      </c>
      <c r="D75">
        <f>VLOOKUP(A75, 'all wilcoxon'!A:V,3,FALSE)</f>
        <v>0</v>
      </c>
      <c r="E75">
        <f>VLOOKUP(A75, 'all wilcoxon'!A:V,4,FALSE)</f>
        <v>0</v>
      </c>
      <c r="F75">
        <f>VLOOKUP(A75, 'all wilcoxon'!A:V,5,FALSE)</f>
        <v>0</v>
      </c>
      <c r="G75">
        <f>VLOOKUP(A75, 'all wilcoxon'!A:V,6,FALSE)</f>
        <v>0</v>
      </c>
      <c r="H75">
        <f>VLOOKUP(A75, 'all wilcoxon'!A:V,7,FALSE)</f>
        <v>0.25625149115928803</v>
      </c>
      <c r="I75">
        <f>VLOOKUP(A75, 'all wilcoxon'!A:V,8,FALSE)</f>
        <v>0.300993815012497</v>
      </c>
      <c r="J75">
        <f>VLOOKUP(A75, 'all wilcoxon'!A:V,9,FALSE)</f>
        <v>0.688412941920024</v>
      </c>
      <c r="K75">
        <f>VLOOKUP(A75, 'all wilcoxon'!A:V,10,FALSE)</f>
        <v>0.88763918744859005</v>
      </c>
      <c r="L75">
        <f>VLOOKUP(A75, 'all wilcoxon'!A:V,11,FALSE)</f>
        <v>0.55137039045728597</v>
      </c>
      <c r="M75">
        <f>VLOOKUP(A75, 'all wilcoxon'!A:V,12,FALSE)</f>
        <v>0.79145963300514099</v>
      </c>
      <c r="N75">
        <f>VLOOKUP(A75, 'all wilcoxon'!A:V,13,FALSE)</f>
        <v>0.75504787606539703</v>
      </c>
      <c r="O75">
        <f>VLOOKUP(A75, 'all wilcoxon'!A:V,14,FALSE)</f>
        <v>0.96758615867924003</v>
      </c>
      <c r="P75">
        <f>VLOOKUP(A75, 'all wilcoxon'!A:V,15,FALSE)</f>
        <v>0.21699269590599399</v>
      </c>
      <c r="Q75">
        <f>VLOOKUP(A75, 'all wilcoxon'!A:V,16,FALSE)</f>
        <v>0.411729730693425</v>
      </c>
      <c r="R75">
        <f>VLOOKUP(A75, 'all wilcoxon'!A:V,17,FALSE)</f>
        <v>0.184556353682611</v>
      </c>
      <c r="S75">
        <f>VLOOKUP(A75, 'all wilcoxon'!A:V,18,FALSE)</f>
        <v>0.48775607758975897</v>
      </c>
      <c r="T75">
        <f>VLOOKUP(A75, 'all wilcoxon'!A:V,19,FALSE)</f>
        <v>0.77949820042176199</v>
      </c>
      <c r="U75">
        <f>VLOOKUP(A75, 'all wilcoxon'!A:V,20,FALSE)</f>
        <v>0.81243474410155403</v>
      </c>
      <c r="V75">
        <f>VLOOKUP(A75, 'all wilcoxon'!A:V,21,FALSE)</f>
        <v>9.1226118279396598E-2</v>
      </c>
      <c r="W75">
        <f>VLOOKUP(A75, 'all wilcoxon'!A:V,22,FALSE)</f>
        <v>0.110667750043858</v>
      </c>
    </row>
  </sheetData>
  <sortState xmlns:xlrd2="http://schemas.microsoft.com/office/spreadsheetml/2017/richdata2" ref="A2:W75">
    <sortCondition ref="B1:B7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A86D-717B-4F94-9DCC-25964B0BCC61}">
  <dimension ref="E2:I34"/>
  <sheetViews>
    <sheetView tabSelected="1" workbookViewId="0">
      <selection activeCell="M16" sqref="M16"/>
    </sheetView>
  </sheetViews>
  <sheetFormatPr defaultRowHeight="14.25"/>
  <sheetData>
    <row r="2" spans="5:9">
      <c r="E2">
        <v>7</v>
      </c>
      <c r="H2">
        <v>7</v>
      </c>
      <c r="I2">
        <f>COUNTIF(E:E,H2)</f>
        <v>1</v>
      </c>
    </row>
    <row r="3" spans="5:9">
      <c r="E3">
        <v>3</v>
      </c>
      <c r="H3">
        <v>3</v>
      </c>
      <c r="I3">
        <f t="shared" ref="I3:I7" si="0">COUNTIF(E:E,H3)</f>
        <v>12</v>
      </c>
    </row>
    <row r="4" spans="5:9">
      <c r="E4">
        <v>4</v>
      </c>
      <c r="H4">
        <v>4</v>
      </c>
      <c r="I4">
        <f t="shared" si="0"/>
        <v>14</v>
      </c>
    </row>
    <row r="5" spans="5:9">
      <c r="E5">
        <v>4</v>
      </c>
      <c r="H5">
        <v>1</v>
      </c>
      <c r="I5">
        <f t="shared" si="0"/>
        <v>2</v>
      </c>
    </row>
    <row r="6" spans="5:9">
      <c r="E6">
        <v>3</v>
      </c>
      <c r="H6">
        <v>5</v>
      </c>
      <c r="I6">
        <f t="shared" si="0"/>
        <v>1</v>
      </c>
    </row>
    <row r="7" spans="5:9">
      <c r="E7">
        <v>3</v>
      </c>
      <c r="H7">
        <v>2</v>
      </c>
      <c r="I7">
        <f t="shared" si="0"/>
        <v>3</v>
      </c>
    </row>
    <row r="8" spans="5:9">
      <c r="E8">
        <v>4</v>
      </c>
    </row>
    <row r="9" spans="5:9">
      <c r="E9">
        <v>1</v>
      </c>
    </row>
    <row r="10" spans="5:9">
      <c r="E10">
        <v>4</v>
      </c>
    </row>
    <row r="11" spans="5:9">
      <c r="E11">
        <v>3</v>
      </c>
    </row>
    <row r="12" spans="5:9">
      <c r="E12">
        <v>3</v>
      </c>
    </row>
    <row r="13" spans="5:9">
      <c r="E13">
        <v>5</v>
      </c>
    </row>
    <row r="14" spans="5:9">
      <c r="E14">
        <v>3</v>
      </c>
    </row>
    <row r="15" spans="5:9">
      <c r="E15">
        <v>4</v>
      </c>
    </row>
    <row r="16" spans="5:9">
      <c r="E16">
        <v>4</v>
      </c>
    </row>
    <row r="17" spans="5:5">
      <c r="E17">
        <v>4</v>
      </c>
    </row>
    <row r="18" spans="5:5">
      <c r="E18">
        <v>3</v>
      </c>
    </row>
    <row r="19" spans="5:5">
      <c r="E19">
        <v>4</v>
      </c>
    </row>
    <row r="20" spans="5:5">
      <c r="E20">
        <v>4</v>
      </c>
    </row>
    <row r="21" spans="5:5">
      <c r="E21">
        <v>4</v>
      </c>
    </row>
    <row r="22" spans="5:5">
      <c r="E22">
        <v>3</v>
      </c>
    </row>
    <row r="23" spans="5:5">
      <c r="E23">
        <v>2</v>
      </c>
    </row>
    <row r="24" spans="5:5">
      <c r="E24">
        <v>2</v>
      </c>
    </row>
    <row r="25" spans="5:5">
      <c r="E25">
        <v>3</v>
      </c>
    </row>
    <row r="26" spans="5:5">
      <c r="E26">
        <v>3</v>
      </c>
    </row>
    <row r="27" spans="5:5">
      <c r="E27">
        <v>4</v>
      </c>
    </row>
    <row r="28" spans="5:5">
      <c r="E28">
        <v>3</v>
      </c>
    </row>
    <row r="29" spans="5:5">
      <c r="E29">
        <v>2</v>
      </c>
    </row>
    <row r="30" spans="5:5">
      <c r="E30">
        <v>4</v>
      </c>
    </row>
    <row r="31" spans="5:5">
      <c r="E31">
        <v>3</v>
      </c>
    </row>
    <row r="32" spans="5:5">
      <c r="E32">
        <v>1</v>
      </c>
    </row>
    <row r="33" spans="5:5">
      <c r="E33">
        <v>4</v>
      </c>
    </row>
    <row r="34" spans="5:5">
      <c r="E3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8838-4DEF-4099-8F39-E370B1B46F38}">
  <dimension ref="A1:C75"/>
  <sheetViews>
    <sheetView workbookViewId="0">
      <selection activeCell="I8" sqref="I8"/>
    </sheetView>
  </sheetViews>
  <sheetFormatPr defaultRowHeight="14.25"/>
  <cols>
    <col min="2" max="3" width="13" bestFit="1" customWidth="1"/>
  </cols>
  <sheetData>
    <row r="1" spans="1:3">
      <c r="B1" s="1" t="s">
        <v>633</v>
      </c>
      <c r="C1" s="1" t="s">
        <v>634</v>
      </c>
    </row>
    <row r="2" spans="1:3">
      <c r="A2" s="1" t="s">
        <v>0</v>
      </c>
      <c r="B2">
        <f>VLOOKUP(A2, 'all combine wilcox'!A:C,2,FALSE)</f>
        <v>1.7324644689642101E-20</v>
      </c>
      <c r="C2">
        <f>VLOOKUP(A2, 'all combine wilcox'!A:C,3,FALSE)</f>
        <v>5.1280948281340699E-18</v>
      </c>
    </row>
    <row r="3" spans="1:3">
      <c r="A3" s="1" t="s">
        <v>1</v>
      </c>
      <c r="B3">
        <f>VLOOKUP(A3, 'all combine wilcox'!A:C,2,FALSE)</f>
        <v>7.2440852978218603E-10</v>
      </c>
      <c r="C3">
        <f>VLOOKUP(A3, 'all combine wilcox'!A:C,3,FALSE)</f>
        <v>1.0721246240776401E-7</v>
      </c>
    </row>
    <row r="4" spans="1:3">
      <c r="A4" s="1" t="s">
        <v>2</v>
      </c>
      <c r="B4">
        <f>VLOOKUP(A4, 'all combine wilcox'!A:C,2,FALSE)</f>
        <v>7.3809595946944702E-8</v>
      </c>
      <c r="C4">
        <f>VLOOKUP(A4, 'all combine wilcox'!A:C,3,FALSE)</f>
        <v>7.2825468000985401E-6</v>
      </c>
    </row>
    <row r="5" spans="1:3">
      <c r="A5" s="1" t="s">
        <v>3</v>
      </c>
      <c r="B5">
        <f>VLOOKUP(A5, 'all combine wilcox'!A:C,2,FALSE)</f>
        <v>1.4182147013294899E-7</v>
      </c>
      <c r="C5">
        <f>VLOOKUP(A5, 'all combine wilcox'!A:C,3,FALSE)</f>
        <v>1.04947887898382E-5</v>
      </c>
    </row>
    <row r="6" spans="1:3">
      <c r="A6" s="1" t="s">
        <v>4</v>
      </c>
      <c r="B6">
        <f>VLOOKUP(A6, 'all combine wilcox'!A:C,2,FALSE)</f>
        <v>3.0984351974567299E-7</v>
      </c>
      <c r="C6">
        <f>VLOOKUP(A6, 'all combine wilcox'!A:C,3,FALSE)</f>
        <v>1.8342736368943799E-5</v>
      </c>
    </row>
    <row r="7" spans="1:3">
      <c r="A7" s="1" t="s">
        <v>5</v>
      </c>
      <c r="B7">
        <f>VLOOKUP(A7, 'all combine wilcox'!A:C,2,FALSE)</f>
        <v>1.5845565137328899E-6</v>
      </c>
      <c r="C7">
        <f>VLOOKUP(A7, 'all combine wilcox'!A:C,3,FALSE)</f>
        <v>7.81714546774895E-5</v>
      </c>
    </row>
    <row r="8" spans="1:3">
      <c r="A8" s="1" t="s">
        <v>6</v>
      </c>
      <c r="B8">
        <f>VLOOKUP(A8, 'all combine wilcox'!A:C,2,FALSE)</f>
        <v>1.5444981945255E-5</v>
      </c>
      <c r="C8">
        <f>VLOOKUP(A8, 'all combine wilcox'!A:C,3,FALSE)</f>
        <v>5.7146433197443301E-4</v>
      </c>
    </row>
    <row r="9" spans="1:3">
      <c r="A9" s="1" t="s">
        <v>7</v>
      </c>
      <c r="B9">
        <f>VLOOKUP(A9, 'all combine wilcox'!A:C,2,FALSE)</f>
        <v>1.4565143911315301E-5</v>
      </c>
      <c r="C9">
        <f>VLOOKUP(A9, 'all combine wilcox'!A:C,3,FALSE)</f>
        <v>5.7146433197443301E-4</v>
      </c>
    </row>
    <row r="10" spans="1:3">
      <c r="A10" s="1" t="s">
        <v>8</v>
      </c>
      <c r="B10">
        <f>VLOOKUP(A10, 'all combine wilcox'!A:C,2,FALSE)</f>
        <v>2.43542647934307E-5</v>
      </c>
      <c r="C10">
        <f>VLOOKUP(A10, 'all combine wilcox'!A:C,3,FALSE)</f>
        <v>7.2088623788555003E-4</v>
      </c>
    </row>
    <row r="11" spans="1:3">
      <c r="A11" s="1" t="s">
        <v>9</v>
      </c>
      <c r="B11">
        <f>VLOOKUP(A11, 'all combine wilcox'!A:C,2,FALSE)</f>
        <v>2.41105385342301E-5</v>
      </c>
      <c r="C11">
        <f>VLOOKUP(A11, 'all combine wilcox'!A:C,3,FALSE)</f>
        <v>7.2088623788555003E-4</v>
      </c>
    </row>
    <row r="12" spans="1:3">
      <c r="A12" s="1" t="s">
        <v>10</v>
      </c>
      <c r="B12">
        <f>VLOOKUP(A12, 'all combine wilcox'!A:C,2,FALSE)</f>
        <v>4.9024699415803001E-5</v>
      </c>
      <c r="C12">
        <f>VLOOKUP(A12, 'all combine wilcox'!A:C,3,FALSE)</f>
        <v>1.3192100933707E-3</v>
      </c>
    </row>
    <row r="13" spans="1:3">
      <c r="A13" s="1" t="s">
        <v>11</v>
      </c>
      <c r="B13">
        <f>VLOOKUP(A13, 'all combine wilcox'!A:C,2,FALSE)</f>
        <v>5.3490095426000799E-5</v>
      </c>
      <c r="C13">
        <f>VLOOKUP(A13, 'all combine wilcox'!A:C,3,FALSE)</f>
        <v>1.3194223538413501E-3</v>
      </c>
    </row>
    <row r="14" spans="1:3">
      <c r="A14" s="1" t="s">
        <v>631</v>
      </c>
      <c r="B14">
        <f>VLOOKUP(A14, 'all combine wilcox'!A:C,2,FALSE)</f>
        <v>6.0567057187018702E-5</v>
      </c>
      <c r="C14">
        <f>VLOOKUP(A14, 'all combine wilcox'!A:C,3,FALSE)</f>
        <v>1.3790653021044301E-3</v>
      </c>
    </row>
    <row r="15" spans="1:3">
      <c r="A15" s="1" t="s">
        <v>12</v>
      </c>
      <c r="B15">
        <f>VLOOKUP(A15, 'all combine wilcox'!A:C,2,FALSE)</f>
        <v>8.7663703312208105E-5</v>
      </c>
      <c r="C15">
        <f>VLOOKUP(A15, 'all combine wilcox'!A:C,3,FALSE)</f>
        <v>1.85346115574383E-3</v>
      </c>
    </row>
    <row r="16" spans="1:3">
      <c r="A16" s="1" t="s">
        <v>13</v>
      </c>
      <c r="B16">
        <f>VLOOKUP(A16, 'all combine wilcox'!A:C,2,FALSE)</f>
        <v>1.18280072058735E-4</v>
      </c>
      <c r="C16">
        <f>VLOOKUP(A16, 'all combine wilcox'!A:C,3,FALSE)</f>
        <v>2.3340600886256999E-3</v>
      </c>
    </row>
    <row r="17" spans="1:3">
      <c r="A17" s="1" t="s">
        <v>14</v>
      </c>
      <c r="B17">
        <f>VLOOKUP(A17, 'all combine wilcox'!A:C,2,FALSE)</f>
        <v>2.10589087686491E-4</v>
      </c>
      <c r="C17">
        <f>VLOOKUP(A17, 'all combine wilcox'!A:C,3,FALSE)</f>
        <v>3.89589812220008E-3</v>
      </c>
    </row>
    <row r="18" spans="1:3">
      <c r="A18" s="1" t="s">
        <v>15</v>
      </c>
      <c r="B18">
        <f>VLOOKUP(A18, 'all combine wilcox'!A:C,2,FALSE)</f>
        <v>2.24568431352748E-4</v>
      </c>
      <c r="C18">
        <f>VLOOKUP(A18, 'all combine wilcox'!A:C,3,FALSE)</f>
        <v>3.9101326870831397E-3</v>
      </c>
    </row>
    <row r="19" spans="1:3">
      <c r="A19" s="1" t="s">
        <v>16</v>
      </c>
      <c r="B19">
        <f>VLOOKUP(A19, 'all combine wilcox'!A:C,2,FALSE)</f>
        <v>2.9712565995367799E-4</v>
      </c>
      <c r="C19">
        <f>VLOOKUP(A19, 'all combine wilcox'!A:C,3,FALSE)</f>
        <v>4.62890501822573E-3</v>
      </c>
    </row>
    <row r="20" spans="1:3">
      <c r="A20" s="1" t="s">
        <v>17</v>
      </c>
      <c r="B20">
        <f>VLOOKUP(A20, 'all combine wilcox'!A:C,2,FALSE)</f>
        <v>2.8890976509886399E-4</v>
      </c>
      <c r="C20">
        <f>VLOOKUP(A20, 'all combine wilcox'!A:C,3,FALSE)</f>
        <v>4.62890501822573E-3</v>
      </c>
    </row>
    <row r="21" spans="1:3">
      <c r="A21" s="1" t="s">
        <v>18</v>
      </c>
      <c r="B21">
        <f>VLOOKUP(A21, 'all combine wilcox'!A:C,2,FALSE)</f>
        <v>3.6545663728881401E-4</v>
      </c>
      <c r="C21">
        <f>VLOOKUP(A21, 'all combine wilcox'!A:C,3,FALSE)</f>
        <v>5.2907972308895903E-3</v>
      </c>
    </row>
    <row r="22" spans="1:3">
      <c r="A22" s="1" t="s">
        <v>19</v>
      </c>
      <c r="B22">
        <f>VLOOKUP(A22, 'all combine wilcox'!A:C,2,FALSE)</f>
        <v>3.9323492932287501E-4</v>
      </c>
      <c r="C22">
        <f>VLOOKUP(A22, 'all combine wilcox'!A:C,3,FALSE)</f>
        <v>5.2907972308895903E-3</v>
      </c>
    </row>
    <row r="23" spans="1:3">
      <c r="A23" s="1" t="s">
        <v>20</v>
      </c>
      <c r="B23">
        <f>VLOOKUP(A23, 'all combine wilcox'!A:C,2,FALSE)</f>
        <v>3.8802671993553201E-4</v>
      </c>
      <c r="C23">
        <f>VLOOKUP(A23, 'all combine wilcox'!A:C,3,FALSE)</f>
        <v>5.2907972308895903E-3</v>
      </c>
    </row>
    <row r="24" spans="1:3">
      <c r="A24" s="1" t="s">
        <v>21</v>
      </c>
      <c r="B24">
        <f>VLOOKUP(A24, 'all combine wilcox'!A:C,2,FALSE)</f>
        <v>4.4143928456031798E-4</v>
      </c>
      <c r="C24">
        <f>VLOOKUP(A24, 'all combine wilcox'!A:C,3,FALSE)</f>
        <v>5.6811316621675698E-3</v>
      </c>
    </row>
    <row r="25" spans="1:3">
      <c r="A25" s="1" t="s">
        <v>22</v>
      </c>
      <c r="B25">
        <f>VLOOKUP(A25, 'all combine wilcox'!A:C,2,FALSE)</f>
        <v>5.5064710551649596E-4</v>
      </c>
      <c r="C25">
        <f>VLOOKUP(A25, 'all combine wilcox'!A:C,3,FALSE)</f>
        <v>6.5196617293153099E-3</v>
      </c>
    </row>
    <row r="26" spans="1:3">
      <c r="A26" s="1" t="s">
        <v>23</v>
      </c>
      <c r="B26">
        <f>VLOOKUP(A26, 'all combine wilcox'!A:C,2,FALSE)</f>
        <v>5.4374437770810197E-4</v>
      </c>
      <c r="C26">
        <f>VLOOKUP(A26, 'all combine wilcox'!A:C,3,FALSE)</f>
        <v>6.5196617293153099E-3</v>
      </c>
    </row>
    <row r="27" spans="1:3">
      <c r="A27" s="1" t="s">
        <v>24</v>
      </c>
      <c r="B27">
        <f>VLOOKUP(A27, 'all combine wilcox'!A:C,2,FALSE)</f>
        <v>5.8248752571526995E-4</v>
      </c>
      <c r="C27">
        <f>VLOOKUP(A27, 'all combine wilcox'!A:C,3,FALSE)</f>
        <v>6.5943333185384499E-3</v>
      </c>
    </row>
    <row r="28" spans="1:3">
      <c r="A28" s="1" t="s">
        <v>25</v>
      </c>
      <c r="B28">
        <f>VLOOKUP(A28, 'all combine wilcox'!A:C,2,FALSE)</f>
        <v>6.1244798892382696E-4</v>
      </c>
      <c r="C28">
        <f>VLOOKUP(A28, 'all combine wilcox'!A:C,3,FALSE)</f>
        <v>6.5943333185384499E-3</v>
      </c>
    </row>
    <row r="29" spans="1:3">
      <c r="A29" s="1" t="s">
        <v>26</v>
      </c>
      <c r="B29">
        <f>VLOOKUP(A29, 'all combine wilcox'!A:C,2,FALSE)</f>
        <v>6.2378828688877197E-4</v>
      </c>
      <c r="C29">
        <f>VLOOKUP(A29, 'all combine wilcox'!A:C,3,FALSE)</f>
        <v>6.5943333185384499E-3</v>
      </c>
    </row>
    <row r="30" spans="1:3">
      <c r="A30" s="1" t="s">
        <v>27</v>
      </c>
      <c r="B30">
        <f>VLOOKUP(A30, 'all combine wilcox'!A:C,2,FALSE)</f>
        <v>7.5029212075235295E-4</v>
      </c>
      <c r="C30">
        <f>VLOOKUP(A30, 'all combine wilcox'!A:C,3,FALSE)</f>
        <v>7.5565934251938102E-3</v>
      </c>
    </row>
    <row r="31" spans="1:3">
      <c r="A31" s="1" t="s">
        <v>28</v>
      </c>
      <c r="B31">
        <f>VLOOKUP(A31, 'all combine wilcox'!A:C,2,FALSE)</f>
        <v>7.6587095525612896E-4</v>
      </c>
      <c r="C31">
        <f>VLOOKUP(A31, 'all combine wilcox'!A:C,3,FALSE)</f>
        <v>7.5565934251938102E-3</v>
      </c>
    </row>
    <row r="32" spans="1:3">
      <c r="A32" s="1" t="s">
        <v>29</v>
      </c>
      <c r="B32">
        <f>VLOOKUP(A32, 'all combine wilcox'!A:C,2,FALSE)</f>
        <v>7.9402137901765505E-4</v>
      </c>
      <c r="C32">
        <f>VLOOKUP(A32, 'all combine wilcox'!A:C,3,FALSE)</f>
        <v>7.5816234899750302E-3</v>
      </c>
    </row>
    <row r="33" spans="1:3">
      <c r="A33" s="1" t="s">
        <v>30</v>
      </c>
      <c r="B33">
        <f>VLOOKUP(A33, 'all combine wilcox'!A:C,2,FALSE)</f>
        <v>9.0468195098380099E-4</v>
      </c>
      <c r="C33">
        <f>VLOOKUP(A33, 'all combine wilcox'!A:C,3,FALSE)</f>
        <v>8.3683080466001591E-3</v>
      </c>
    </row>
    <row r="34" spans="1:3">
      <c r="A34" s="1" t="s">
        <v>31</v>
      </c>
      <c r="B34">
        <f>VLOOKUP(A34, 'all combine wilcox'!A:C,2,FALSE)</f>
        <v>1.00170830690139E-3</v>
      </c>
      <c r="C34">
        <f>VLOOKUP(A34, 'all combine wilcox'!A:C,3,FALSE)</f>
        <v>8.9850199649336403E-3</v>
      </c>
    </row>
    <row r="35" spans="1:3">
      <c r="A35" t="s">
        <v>33</v>
      </c>
      <c r="B35">
        <f>VLOOKUP(A35, 'all combine wilcox'!A:C,2,FALSE)</f>
        <v>1.66868692955046E-3</v>
      </c>
      <c r="C35">
        <f>VLOOKUP(A35, 'all combine wilcox'!A:C,3,FALSE)</f>
        <v>1.4527392092557E-2</v>
      </c>
    </row>
    <row r="36" spans="1:3">
      <c r="A36" t="s">
        <v>34</v>
      </c>
      <c r="B36">
        <f>VLOOKUP(A36, 'all combine wilcox'!A:C,2,FALSE)</f>
        <v>1.8404454509862E-3</v>
      </c>
      <c r="C36">
        <f>VLOOKUP(A36, 'all combine wilcox'!A:C,3,FALSE)</f>
        <v>1.4814325681160199E-2</v>
      </c>
    </row>
    <row r="37" spans="1:3">
      <c r="A37" t="s">
        <v>35</v>
      </c>
      <c r="B37">
        <f>VLOOKUP(A37, 'all combine wilcox'!A:C,2,FALSE)</f>
        <v>1.8517907101450301E-3</v>
      </c>
      <c r="C37">
        <f>VLOOKUP(A37, 'all combine wilcox'!A:C,3,FALSE)</f>
        <v>1.4814325681160199E-2</v>
      </c>
    </row>
    <row r="38" spans="1:3">
      <c r="A38" t="s">
        <v>36</v>
      </c>
      <c r="B38">
        <f>VLOOKUP(A38, 'all combine wilcox'!A:C,2,FALSE)</f>
        <v>1.76552016279292E-3</v>
      </c>
      <c r="C38">
        <f>VLOOKUP(A38, 'all combine wilcox'!A:C,3,FALSE)</f>
        <v>1.4814325681160199E-2</v>
      </c>
    </row>
    <row r="39" spans="1:3">
      <c r="A39" t="s">
        <v>37</v>
      </c>
      <c r="B39">
        <f>VLOOKUP(A39, 'all combine wilcox'!A:C,2,FALSE)</f>
        <v>2.1327501267848301E-3</v>
      </c>
      <c r="C39">
        <f>VLOOKUP(A39, 'all combine wilcox'!A:C,3,FALSE)</f>
        <v>1.6613000987587102E-2</v>
      </c>
    </row>
    <row r="40" spans="1:3">
      <c r="A40" t="s">
        <v>38</v>
      </c>
      <c r="B40">
        <f>VLOOKUP(A40, 'all combine wilcox'!A:C,2,FALSE)</f>
        <v>2.3424023393734399E-3</v>
      </c>
      <c r="C40">
        <f>VLOOKUP(A40, 'all combine wilcox'!A:C,3,FALSE)</f>
        <v>1.7778233139859899E-2</v>
      </c>
    </row>
    <row r="41" spans="1:3">
      <c r="A41" t="s">
        <v>39</v>
      </c>
      <c r="B41">
        <f>VLOOKUP(A41, 'all combine wilcox'!A:C,2,FALSE)</f>
        <v>2.8172469550626902E-3</v>
      </c>
      <c r="C41">
        <f>VLOOKUP(A41, 'all combine wilcox'!A:C,3,FALSE)</f>
        <v>2.0339148748745199E-2</v>
      </c>
    </row>
    <row r="42" spans="1:3">
      <c r="A42" t="s">
        <v>40</v>
      </c>
      <c r="B42">
        <f>VLOOKUP(A42, 'all combine wilcox'!A:C,2,FALSE)</f>
        <v>2.7531721495466501E-3</v>
      </c>
      <c r="C42">
        <f>VLOOKUP(A42, 'all combine wilcox'!A:C,3,FALSE)</f>
        <v>2.0339148748745199E-2</v>
      </c>
    </row>
    <row r="43" spans="1:3">
      <c r="A43" t="s">
        <v>41</v>
      </c>
      <c r="B43">
        <f>VLOOKUP(A43, 'all combine wilcox'!A:C,2,FALSE)</f>
        <v>2.8976468277991498E-3</v>
      </c>
      <c r="C43">
        <f>VLOOKUP(A43, 'all combine wilcox'!A:C,3,FALSE)</f>
        <v>2.04215109768702E-2</v>
      </c>
    </row>
    <row r="44" spans="1:3">
      <c r="A44" t="s">
        <v>42</v>
      </c>
      <c r="B44">
        <f>VLOOKUP(A44, 'all combine wilcox'!A:C,2,FALSE)</f>
        <v>3.1377197634723801E-3</v>
      </c>
      <c r="C44">
        <f>VLOOKUP(A44, 'all combine wilcox'!A:C,3,FALSE)</f>
        <v>2.1599187209019099E-2</v>
      </c>
    </row>
    <row r="45" spans="1:3">
      <c r="A45" t="s">
        <v>43</v>
      </c>
      <c r="B45">
        <f>VLOOKUP(A45, 'all combine wilcox'!A:C,2,FALSE)</f>
        <v>3.5862264945195001E-3</v>
      </c>
      <c r="C45">
        <f>VLOOKUP(A45, 'all combine wilcox'!A:C,3,FALSE)</f>
        <v>2.3589400941728299E-2</v>
      </c>
    </row>
    <row r="46" spans="1:3">
      <c r="A46" t="s">
        <v>44</v>
      </c>
      <c r="B46">
        <f>VLOOKUP(A46, 'all combine wilcox'!A:C,2,FALSE)</f>
        <v>3.5810248445769001E-3</v>
      </c>
      <c r="C46">
        <f>VLOOKUP(A46, 'all combine wilcox'!A:C,3,FALSE)</f>
        <v>2.3589400941728299E-2</v>
      </c>
    </row>
    <row r="47" spans="1:3">
      <c r="A47" t="s">
        <v>45</v>
      </c>
      <c r="B47">
        <f>VLOOKUP(A47, 'all combine wilcox'!A:C,2,FALSE)</f>
        <v>3.7292981027636399E-3</v>
      </c>
      <c r="C47">
        <f>VLOOKUP(A47, 'all combine wilcox'!A:C,3,FALSE)</f>
        <v>2.3997222574305199E-2</v>
      </c>
    </row>
    <row r="48" spans="1:3">
      <c r="A48" t="s">
        <v>46</v>
      </c>
      <c r="B48">
        <f>VLOOKUP(A48, 'all combine wilcox'!A:C,2,FALSE)</f>
        <v>4.1306210705580404E-3</v>
      </c>
      <c r="C48">
        <f>VLOOKUP(A48, 'all combine wilcox'!A:C,3,FALSE)</f>
        <v>2.60141241890464E-2</v>
      </c>
    </row>
    <row r="49" spans="1:3">
      <c r="A49" t="s">
        <v>47</v>
      </c>
      <c r="B49">
        <f>VLOOKUP(A49, 'all combine wilcox'!A:C,2,FALSE)</f>
        <v>5.3781323797365797E-3</v>
      </c>
      <c r="C49">
        <f>VLOOKUP(A49, 'all combine wilcox'!A:C,3,FALSE)</f>
        <v>3.3165149675042201E-2</v>
      </c>
    </row>
    <row r="50" spans="1:3">
      <c r="A50" t="s">
        <v>48</v>
      </c>
      <c r="B50">
        <f>VLOOKUP(A50, 'all combine wilcox'!A:C,2,FALSE)</f>
        <v>6.6454123662432803E-3</v>
      </c>
      <c r="C50">
        <f>VLOOKUP(A50, 'all combine wilcox'!A:C,3,FALSE)</f>
        <v>3.9882521376893403E-2</v>
      </c>
    </row>
    <row r="51" spans="1:3">
      <c r="A51" t="s">
        <v>49</v>
      </c>
      <c r="B51">
        <f>VLOOKUP(A51, 'all combine wilcox'!A:C,2,FALSE)</f>
        <v>6.7369123947454996E-3</v>
      </c>
      <c r="C51">
        <f>VLOOKUP(A51, 'all combine wilcox'!A:C,3,FALSE)</f>
        <v>3.9882521376893403E-2</v>
      </c>
    </row>
    <row r="52" spans="1:3">
      <c r="A52" t="s">
        <v>50</v>
      </c>
      <c r="B52">
        <f>VLOOKUP(A52, 'all combine wilcox'!A:C,2,FALSE)</f>
        <v>7.2067252775236696E-3</v>
      </c>
      <c r="C52">
        <f>VLOOKUP(A52, 'all combine wilcox'!A:C,3,FALSE)</f>
        <v>4.1827268277392297E-2</v>
      </c>
    </row>
    <row r="53" spans="1:3">
      <c r="A53" t="s">
        <v>51</v>
      </c>
      <c r="B53">
        <f>VLOOKUP(A53, 'all combine wilcox'!A:C,2,FALSE)</f>
        <v>7.5615521758466697E-3</v>
      </c>
      <c r="C53">
        <f>VLOOKUP(A53, 'all combine wilcox'!A:C,3,FALSE)</f>
        <v>4.3042681616357902E-2</v>
      </c>
    </row>
    <row r="54" spans="1:3">
      <c r="A54" t="s">
        <v>52</v>
      </c>
      <c r="B54">
        <f>VLOOKUP(A54, 'all combine wilcox'!A:C,2,FALSE)</f>
        <v>8.7045018856394193E-3</v>
      </c>
      <c r="C54">
        <f>VLOOKUP(A54, 'all combine wilcox'!A:C,3,FALSE)</f>
        <v>4.4838502796072502E-2</v>
      </c>
    </row>
    <row r="55" spans="1:3">
      <c r="A55" t="s">
        <v>53</v>
      </c>
      <c r="B55">
        <f>VLOOKUP(A55, 'all combine wilcox'!A:C,2,FALSE)</f>
        <v>8.4360693739423207E-3</v>
      </c>
      <c r="C55">
        <f>VLOOKUP(A55, 'all combine wilcox'!A:C,3,FALSE)</f>
        <v>4.4838502796072502E-2</v>
      </c>
    </row>
    <row r="56" spans="1:3">
      <c r="A56" t="s">
        <v>54</v>
      </c>
      <c r="B56">
        <f>VLOOKUP(A56, 'all combine wilcox'!A:C,2,FALSE)</f>
        <v>8.4360693739423207E-3</v>
      </c>
      <c r="C56">
        <f>VLOOKUP(A56, 'all combine wilcox'!A:C,3,FALSE)</f>
        <v>4.4838502796072502E-2</v>
      </c>
    </row>
    <row r="57" spans="1:3">
      <c r="A57" t="s">
        <v>55</v>
      </c>
      <c r="B57">
        <f>VLOOKUP(A57, 'all combine wilcox'!A:C,2,FALSE)</f>
        <v>8.2741575552336705E-3</v>
      </c>
      <c r="C57">
        <f>VLOOKUP(A57, 'all combine wilcox'!A:C,3,FALSE)</f>
        <v>4.4838502796072502E-2</v>
      </c>
    </row>
    <row r="58" spans="1:3">
      <c r="A58" t="s">
        <v>56</v>
      </c>
      <c r="B58">
        <f>VLOOKUP(A58, 'all combine wilcox'!A:C,2,FALSE)</f>
        <v>8.5607828573028791E-3</v>
      </c>
      <c r="C58">
        <f>VLOOKUP(A58, 'all combine wilcox'!A:C,3,FALSE)</f>
        <v>4.4838502796072502E-2</v>
      </c>
    </row>
    <row r="59" spans="1:3">
      <c r="A59" t="s">
        <v>57</v>
      </c>
      <c r="B59">
        <f>VLOOKUP(A59, 'all combine wilcox'!A:C,2,FALSE)</f>
        <v>8.7859228451763697E-3</v>
      </c>
      <c r="C59">
        <f>VLOOKUP(A59, 'all combine wilcox'!A:C,3,FALSE)</f>
        <v>4.4838502796072502E-2</v>
      </c>
    </row>
    <row r="60" spans="1:3">
      <c r="A60" t="s">
        <v>58</v>
      </c>
      <c r="B60">
        <f>VLOOKUP(A60, 'all combine wilcox'!A:C,2,FALSE)</f>
        <v>9.6098230210489195E-3</v>
      </c>
      <c r="C60">
        <f>VLOOKUP(A60, 'all combine wilcox'!A:C,3,FALSE)</f>
        <v>4.8211993461533598E-2</v>
      </c>
    </row>
    <row r="61" spans="1:3">
      <c r="A61" t="s">
        <v>59</v>
      </c>
      <c r="B61">
        <f>VLOOKUP(A61, 'all combine wilcox'!A:C,2,FALSE)</f>
        <v>1.2342936377547201E-2</v>
      </c>
      <c r="C61">
        <f>VLOOKUP(A61, 'all combine wilcox'!A:C,3,FALSE)</f>
        <v>6.0891819462565999E-2</v>
      </c>
    </row>
    <row r="62" spans="1:3">
      <c r="A62" t="s">
        <v>60</v>
      </c>
      <c r="B62">
        <f>VLOOKUP(A62, 'all combine wilcox'!A:C,2,FALSE)</f>
        <v>1.27844139907996E-2</v>
      </c>
      <c r="C62">
        <f>VLOOKUP(A62, 'all combine wilcox'!A:C,3,FALSE)</f>
        <v>6.2035844938961901E-2</v>
      </c>
    </row>
    <row r="63" spans="1:3">
      <c r="A63" t="s">
        <v>61</v>
      </c>
      <c r="B63">
        <f>VLOOKUP(A63, 'all combine wilcox'!A:C,2,FALSE)</f>
        <v>1.3451505332470999E-2</v>
      </c>
      <c r="C63">
        <f>VLOOKUP(A63, 'all combine wilcox'!A:C,3,FALSE)</f>
        <v>6.3200723466847797E-2</v>
      </c>
    </row>
    <row r="64" spans="1:3">
      <c r="A64" t="s">
        <v>62</v>
      </c>
      <c r="B64">
        <f>VLOOKUP(A64, 'all combine wilcox'!A:C,2,FALSE)</f>
        <v>1.33664702834771E-2</v>
      </c>
      <c r="C64">
        <f>VLOOKUP(A64, 'all combine wilcox'!A:C,3,FALSE)</f>
        <v>6.3200723466847797E-2</v>
      </c>
    </row>
    <row r="65" spans="1:3">
      <c r="A65" t="s">
        <v>63</v>
      </c>
      <c r="B65">
        <f>VLOOKUP(A65, 'all combine wilcox'!A:C,2,FALSE)</f>
        <v>1.5265083265918101E-2</v>
      </c>
      <c r="C65">
        <f>VLOOKUP(A65, 'all combine wilcox'!A:C,3,FALSE)</f>
        <v>6.9514840718642501E-2</v>
      </c>
    </row>
    <row r="66" spans="1:3">
      <c r="A66" t="s">
        <v>64</v>
      </c>
      <c r="B66">
        <f>VLOOKUP(A66, 'all combine wilcox'!A:C,2,FALSE)</f>
        <v>1.51321228977946E-2</v>
      </c>
      <c r="C66">
        <f>VLOOKUP(A66, 'all combine wilcox'!A:C,3,FALSE)</f>
        <v>6.9514840718642501E-2</v>
      </c>
    </row>
    <row r="67" spans="1:3">
      <c r="A67" t="s">
        <v>65</v>
      </c>
      <c r="B67">
        <f>VLOOKUP(A67, 'all combine wilcox'!A:C,2,FALSE)</f>
        <v>1.5758177335640298E-2</v>
      </c>
      <c r="C67">
        <f>VLOOKUP(A67, 'all combine wilcox'!A:C,3,FALSE)</f>
        <v>7.0673037747720102E-2</v>
      </c>
    </row>
    <row r="68" spans="1:3">
      <c r="A68" t="s">
        <v>66</v>
      </c>
      <c r="B68">
        <f>VLOOKUP(A68, 'all combine wilcox'!A:C,2,FALSE)</f>
        <v>1.6580392025926701E-2</v>
      </c>
      <c r="C68">
        <f>VLOOKUP(A68, 'all combine wilcox'!A:C,3,FALSE)</f>
        <v>7.2980721284911898E-2</v>
      </c>
    </row>
    <row r="69" spans="1:3">
      <c r="A69" t="s">
        <v>67</v>
      </c>
      <c r="B69">
        <f>VLOOKUP(A69, 'all combine wilcox'!A:C,2,FALSE)</f>
        <v>1.67658413762635E-2</v>
      </c>
      <c r="C69">
        <f>VLOOKUP(A69, 'all combine wilcox'!A:C,3,FALSE)</f>
        <v>7.2980721284911898E-2</v>
      </c>
    </row>
    <row r="70" spans="1:3">
      <c r="A70" t="s">
        <v>68</v>
      </c>
      <c r="B70">
        <f>VLOOKUP(A70, 'all combine wilcox'!A:C,2,FALSE)</f>
        <v>1.7397222130131999E-2</v>
      </c>
      <c r="C70">
        <f>VLOOKUP(A70, 'all combine wilcox'!A:C,3,FALSE)</f>
        <v>7.4631561601725793E-2</v>
      </c>
    </row>
    <row r="71" spans="1:3">
      <c r="A71" t="s">
        <v>69</v>
      </c>
      <c r="B71">
        <f>VLOOKUP(A71, 'all combine wilcox'!A:C,2,FALSE)</f>
        <v>1.77097949538653E-2</v>
      </c>
      <c r="C71">
        <f>VLOOKUP(A71, 'all combine wilcox'!A:C,3,FALSE)</f>
        <v>7.4887132947773105E-2</v>
      </c>
    </row>
    <row r="72" spans="1:3">
      <c r="A72" t="s">
        <v>70</v>
      </c>
      <c r="B72">
        <f>VLOOKUP(A72, 'all combine wilcox'!A:C,2,FALSE)</f>
        <v>1.8986726558292099E-2</v>
      </c>
      <c r="C72">
        <f>VLOOKUP(A72, 'all combine wilcox'!A:C,3,FALSE)</f>
        <v>7.9155930440203498E-2</v>
      </c>
    </row>
    <row r="73" spans="1:3">
      <c r="A73" t="s">
        <v>71</v>
      </c>
      <c r="B73">
        <f>VLOOKUP(A73, 'all combine wilcox'!A:C,2,FALSE)</f>
        <v>2.17969952284017E-2</v>
      </c>
      <c r="C73">
        <f>VLOOKUP(A73, 'all combine wilcox'!A:C,3,FALSE)</f>
        <v>8.9609869272318302E-2</v>
      </c>
    </row>
    <row r="74" spans="1:3">
      <c r="A74" t="s">
        <v>632</v>
      </c>
      <c r="B74">
        <f>VLOOKUP(A74, 'all combine wilcox'!A:C,2,FALSE)</f>
        <v>2.3590020190142402E-2</v>
      </c>
      <c r="C74">
        <f>VLOOKUP(A74, 'all combine wilcox'!A:C,3,FALSE)</f>
        <v>9.5652684606604796E-2</v>
      </c>
    </row>
    <row r="75" spans="1:3">
      <c r="A75" t="s">
        <v>72</v>
      </c>
      <c r="B75">
        <f>VLOOKUP(A75, 'all combine wilcox'!A:C,2,FALSE)</f>
        <v>2.42678569843871E-2</v>
      </c>
      <c r="C75">
        <f>VLOOKUP(A75, 'all combine wilcox'!A:C,3,FALSE)</f>
        <v>9.7071427937548596E-2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5DCB-4FBA-4EE7-B436-2DB9699349B8}">
  <dimension ref="A1:V75"/>
  <sheetViews>
    <sheetView topLeftCell="A34" workbookViewId="0">
      <selection activeCell="B1" sqref="B1:V1"/>
    </sheetView>
  </sheetViews>
  <sheetFormatPr defaultRowHeight="14.25"/>
  <sheetData>
    <row r="1" spans="1:22"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  <c r="M1" t="s">
        <v>630</v>
      </c>
      <c r="N1" t="s">
        <v>616</v>
      </c>
      <c r="O1" t="s">
        <v>617</v>
      </c>
      <c r="P1" t="s">
        <v>618</v>
      </c>
      <c r="Q1" t="s">
        <v>619</v>
      </c>
      <c r="R1" t="s">
        <v>620</v>
      </c>
      <c r="S1" t="s">
        <v>621</v>
      </c>
      <c r="T1" t="s">
        <v>622</v>
      </c>
      <c r="U1" t="s">
        <v>623</v>
      </c>
      <c r="V1" t="s">
        <v>624</v>
      </c>
    </row>
    <row r="2" spans="1:22">
      <c r="A2" t="s">
        <v>0</v>
      </c>
      <c r="B2">
        <v>7</v>
      </c>
      <c r="C2">
        <v>5</v>
      </c>
      <c r="D2">
        <v>5</v>
      </c>
      <c r="E2">
        <v>5</v>
      </c>
      <c r="F2">
        <v>4</v>
      </c>
      <c r="G2">
        <v>2.5769206955551902E-4</v>
      </c>
      <c r="H2">
        <v>2.54237107194406E-3</v>
      </c>
      <c r="I2">
        <v>1.7720679916772501E-2</v>
      </c>
      <c r="J2">
        <v>0.131133031384116</v>
      </c>
      <c r="K2">
        <v>2.00432044976974E-4</v>
      </c>
      <c r="L2">
        <v>1.48319713282961E-2</v>
      </c>
      <c r="M2">
        <v>0.33832122768186901</v>
      </c>
      <c r="N2">
        <v>0.64194284226816201</v>
      </c>
      <c r="O2">
        <v>1.83454680317423E-2</v>
      </c>
      <c r="P2">
        <v>0.131118379248989</v>
      </c>
      <c r="Q2">
        <v>4.4062636442393198E-7</v>
      </c>
      <c r="R2">
        <v>3.2606350967370901E-5</v>
      </c>
      <c r="S2">
        <v>1.2832938240292099E-3</v>
      </c>
      <c r="T2">
        <v>7.9136452481801105E-3</v>
      </c>
      <c r="U2">
        <v>1.18004124134894E-4</v>
      </c>
      <c r="V2">
        <v>1.3541940337545499E-3</v>
      </c>
    </row>
    <row r="3" spans="1:22">
      <c r="A3" t="s">
        <v>11</v>
      </c>
      <c r="B3">
        <v>5</v>
      </c>
      <c r="C3">
        <v>2</v>
      </c>
      <c r="D3">
        <v>3</v>
      </c>
      <c r="E3">
        <v>3</v>
      </c>
      <c r="F3">
        <v>2</v>
      </c>
      <c r="G3">
        <v>1.5649368860999501E-2</v>
      </c>
      <c r="H3">
        <v>3.5092524112544203E-2</v>
      </c>
      <c r="I3">
        <v>1.3495521003794701E-2</v>
      </c>
      <c r="J3">
        <v>0.120523559377526</v>
      </c>
      <c r="K3">
        <v>0.107060640822879</v>
      </c>
      <c r="L3">
        <v>0.49515546380581599</v>
      </c>
      <c r="M3">
        <v>0.33832122768186901</v>
      </c>
      <c r="N3">
        <v>0.64194284226816201</v>
      </c>
      <c r="O3">
        <v>1.42577818226293E-2</v>
      </c>
      <c r="P3">
        <v>0.131118379248989</v>
      </c>
      <c r="Q3">
        <v>0.31149354736005702</v>
      </c>
      <c r="R3">
        <v>0.65135847302257099</v>
      </c>
      <c r="S3">
        <v>2.1239081491264199E-3</v>
      </c>
      <c r="T3">
        <v>8.4785848168221403E-3</v>
      </c>
      <c r="U3">
        <v>2.12717984386514E-3</v>
      </c>
      <c r="V3">
        <v>9.2594887321188497E-3</v>
      </c>
    </row>
    <row r="4" spans="1:22">
      <c r="A4" t="s">
        <v>49</v>
      </c>
      <c r="B4">
        <v>5</v>
      </c>
      <c r="C4">
        <v>4</v>
      </c>
      <c r="D4">
        <v>4</v>
      </c>
      <c r="E4">
        <v>3</v>
      </c>
      <c r="F4">
        <v>3</v>
      </c>
      <c r="G4">
        <v>6.2057133099043698E-4</v>
      </c>
      <c r="H4">
        <v>2.87014240583077E-3</v>
      </c>
      <c r="I4">
        <v>0.68113762733411098</v>
      </c>
      <c r="J4">
        <v>0.88763918744859005</v>
      </c>
      <c r="K4">
        <v>3.6787651809670197E-2</v>
      </c>
      <c r="L4">
        <v>0.27222862339155901</v>
      </c>
      <c r="M4">
        <v>0.77145382921723205</v>
      </c>
      <c r="N4">
        <v>0.96758615867924003</v>
      </c>
      <c r="O4">
        <v>5.5322005339037701E-2</v>
      </c>
      <c r="P4">
        <v>0.24081343500522301</v>
      </c>
      <c r="Q4">
        <v>7.2705167364942999E-3</v>
      </c>
      <c r="R4">
        <v>7.6859748357225394E-2</v>
      </c>
      <c r="S4">
        <v>9.8415055476024103E-6</v>
      </c>
      <c r="T4">
        <v>3.6413570526128901E-4</v>
      </c>
      <c r="U4">
        <v>1.0626453629434499E-3</v>
      </c>
      <c r="V4">
        <v>6.5529797381512602E-3</v>
      </c>
    </row>
    <row r="5" spans="1:22">
      <c r="A5" t="s">
        <v>2</v>
      </c>
      <c r="B5">
        <v>4</v>
      </c>
      <c r="C5">
        <v>3</v>
      </c>
      <c r="D5">
        <v>2</v>
      </c>
      <c r="E5">
        <v>2</v>
      </c>
      <c r="F5">
        <v>2</v>
      </c>
      <c r="G5">
        <v>2.7179279486497702E-5</v>
      </c>
      <c r="H5">
        <v>7.5705322706723203E-4</v>
      </c>
      <c r="I5">
        <v>0.48514341296808899</v>
      </c>
      <c r="J5">
        <v>0.77362548322034397</v>
      </c>
      <c r="K5">
        <v>1.6889605851116801E-2</v>
      </c>
      <c r="L5">
        <v>0.15622885412283</v>
      </c>
      <c r="M5">
        <v>0.471029354776068</v>
      </c>
      <c r="N5">
        <v>0.75774287507454396</v>
      </c>
      <c r="O5">
        <v>7.9687275108340505E-3</v>
      </c>
      <c r="P5">
        <v>0.115609768588757</v>
      </c>
      <c r="Q5">
        <v>2.55952162498715E-5</v>
      </c>
      <c r="R5">
        <v>9.4702300124524595E-4</v>
      </c>
      <c r="S5">
        <v>0.134746093137498</v>
      </c>
      <c r="T5">
        <v>0.19551393906225201</v>
      </c>
      <c r="U5">
        <v>0.95881652290445196</v>
      </c>
      <c r="V5">
        <v>0.95881652290445196</v>
      </c>
    </row>
    <row r="6" spans="1:22">
      <c r="A6" t="s">
        <v>3</v>
      </c>
      <c r="B6">
        <v>4</v>
      </c>
      <c r="C6">
        <v>3</v>
      </c>
      <c r="D6">
        <v>5</v>
      </c>
      <c r="E6">
        <v>1</v>
      </c>
      <c r="F6">
        <v>0</v>
      </c>
      <c r="G6">
        <v>0.57497336142757105</v>
      </c>
      <c r="H6">
        <v>0.590944843689448</v>
      </c>
      <c r="I6">
        <v>1.6125895629743401E-3</v>
      </c>
      <c r="J6">
        <v>3.9777209220033603E-2</v>
      </c>
      <c r="K6">
        <v>2.7799207368618701E-3</v>
      </c>
      <c r="L6">
        <v>6.8571378175926206E-2</v>
      </c>
      <c r="M6">
        <v>0.118771313207891</v>
      </c>
      <c r="N6">
        <v>0.43674897773323301</v>
      </c>
      <c r="O6">
        <v>0.825002114617576</v>
      </c>
      <c r="P6">
        <v>0.88478487654638605</v>
      </c>
      <c r="Q6">
        <v>4.3085979268778999E-3</v>
      </c>
      <c r="R6">
        <v>5.3139374431494101E-2</v>
      </c>
      <c r="S6">
        <v>3.6400069516625402E-2</v>
      </c>
      <c r="T6">
        <v>6.9066798570007096E-2</v>
      </c>
      <c r="U6">
        <v>6.5753129190748494E-2</v>
      </c>
      <c r="V6">
        <v>8.8467846547552506E-2</v>
      </c>
    </row>
    <row r="7" spans="1:22">
      <c r="A7" t="s">
        <v>7</v>
      </c>
      <c r="B7">
        <v>4</v>
      </c>
      <c r="C7">
        <v>1</v>
      </c>
      <c r="D7">
        <v>3</v>
      </c>
      <c r="E7">
        <v>3</v>
      </c>
      <c r="F7">
        <v>0</v>
      </c>
      <c r="G7">
        <v>1.6130793979942201E-2</v>
      </c>
      <c r="H7">
        <v>3.5108198662227197E-2</v>
      </c>
      <c r="I7">
        <v>0.26531523073461799</v>
      </c>
      <c r="J7">
        <v>0.64468204428124398</v>
      </c>
      <c r="K7">
        <v>1.2350330399336499E-2</v>
      </c>
      <c r="L7">
        <v>0.15622885412283</v>
      </c>
      <c r="M7">
        <v>0.16519215781979599</v>
      </c>
      <c r="N7">
        <v>0.52985248676701602</v>
      </c>
      <c r="O7">
        <v>5.0796930644565398E-2</v>
      </c>
      <c r="P7">
        <v>0.23493580423111499</v>
      </c>
      <c r="Q7">
        <v>0.178056944498315</v>
      </c>
      <c r="R7">
        <v>0.48775607758975897</v>
      </c>
      <c r="S7">
        <v>2.0296073387288002E-2</v>
      </c>
      <c r="T7">
        <v>4.6934669708103401E-2</v>
      </c>
      <c r="U7">
        <v>6.0156005874254098E-3</v>
      </c>
      <c r="V7">
        <v>1.49528387910634E-2</v>
      </c>
    </row>
    <row r="8" spans="1:22">
      <c r="A8" t="s">
        <v>9</v>
      </c>
      <c r="B8">
        <v>4</v>
      </c>
      <c r="C8">
        <v>3</v>
      </c>
      <c r="D8">
        <v>3</v>
      </c>
      <c r="E8">
        <v>3</v>
      </c>
      <c r="F8">
        <v>2</v>
      </c>
      <c r="G8">
        <v>5.2276380207898002E-3</v>
      </c>
      <c r="H8">
        <v>1.4878662059171001E-2</v>
      </c>
      <c r="I8">
        <v>0.79302147617701302</v>
      </c>
      <c r="J8">
        <v>0.97805982061831598</v>
      </c>
      <c r="K8">
        <v>1.6321612128537E-2</v>
      </c>
      <c r="L8">
        <v>0.15622885412283</v>
      </c>
      <c r="M8">
        <v>9.9760069213380195E-2</v>
      </c>
      <c r="N8">
        <v>0.43674897773323301</v>
      </c>
      <c r="O8">
        <v>1</v>
      </c>
      <c r="P8">
        <v>1</v>
      </c>
      <c r="Q8">
        <v>0.66549989531452103</v>
      </c>
      <c r="R8">
        <v>0.855882485767955</v>
      </c>
      <c r="S8">
        <v>4.1692250137295001E-4</v>
      </c>
      <c r="T8">
        <v>4.4074664430854699E-3</v>
      </c>
      <c r="U8">
        <v>2.7407849696825E-4</v>
      </c>
      <c r="V8">
        <v>2.0281808775650498E-3</v>
      </c>
    </row>
    <row r="9" spans="1:22">
      <c r="A9" t="s">
        <v>12</v>
      </c>
      <c r="B9">
        <v>4</v>
      </c>
      <c r="C9">
        <v>3</v>
      </c>
      <c r="D9">
        <v>3</v>
      </c>
      <c r="E9">
        <v>3</v>
      </c>
      <c r="F9">
        <v>2</v>
      </c>
      <c r="G9">
        <v>1.2747972119739101E-4</v>
      </c>
      <c r="H9">
        <v>1.5722498947678301E-3</v>
      </c>
      <c r="I9">
        <v>6.9229250271901299E-2</v>
      </c>
      <c r="J9">
        <v>0.341530968008046</v>
      </c>
      <c r="K9">
        <v>0.151011011539428</v>
      </c>
      <c r="L9">
        <v>0.53238932813985396</v>
      </c>
      <c r="M9">
        <v>8.3258568577838199E-2</v>
      </c>
      <c r="N9">
        <v>0.43674897773323301</v>
      </c>
      <c r="O9">
        <v>1.7454231543324001E-2</v>
      </c>
      <c r="P9">
        <v>0.131118379248989</v>
      </c>
      <c r="Q9">
        <v>0.18373445562673199</v>
      </c>
      <c r="R9">
        <v>0.48775607758975897</v>
      </c>
      <c r="S9">
        <v>3.7283044638932301E-4</v>
      </c>
      <c r="T9">
        <v>4.4074664430854699E-3</v>
      </c>
      <c r="U9">
        <v>5.9695591869815996E-3</v>
      </c>
      <c r="V9">
        <v>1.49528387910634E-2</v>
      </c>
    </row>
    <row r="10" spans="1:22">
      <c r="A10" t="s">
        <v>13</v>
      </c>
      <c r="B10">
        <v>4</v>
      </c>
      <c r="C10">
        <v>4</v>
      </c>
      <c r="D10">
        <v>3</v>
      </c>
      <c r="E10">
        <v>3</v>
      </c>
      <c r="F10">
        <v>2</v>
      </c>
      <c r="G10">
        <v>1.78328879566606E-3</v>
      </c>
      <c r="H10">
        <v>6.5981685439644401E-3</v>
      </c>
      <c r="I10">
        <v>0.29620526358867999</v>
      </c>
      <c r="J10">
        <v>0.64468204428124398</v>
      </c>
      <c r="K10">
        <v>0.758645588999321</v>
      </c>
      <c r="L10">
        <v>0.90548021912822196</v>
      </c>
      <c r="M10">
        <v>8.3944054588034195E-3</v>
      </c>
      <c r="N10">
        <v>0.31059300197572698</v>
      </c>
      <c r="O10">
        <v>0.14045287898959599</v>
      </c>
      <c r="P10">
        <v>0.35960619767423102</v>
      </c>
      <c r="Q10">
        <v>0.62180465878855196</v>
      </c>
      <c r="R10">
        <v>0.855882485767955</v>
      </c>
      <c r="S10">
        <v>3.5272110610366399E-3</v>
      </c>
      <c r="T10">
        <v>1.24292199293672E-2</v>
      </c>
      <c r="U10">
        <v>3.3616424374562799E-5</v>
      </c>
      <c r="V10">
        <v>6.2877987648779705E-4</v>
      </c>
    </row>
    <row r="11" spans="1:22">
      <c r="A11" t="s">
        <v>14</v>
      </c>
      <c r="B11">
        <v>4</v>
      </c>
      <c r="C11">
        <v>1</v>
      </c>
      <c r="D11">
        <v>3</v>
      </c>
      <c r="E11">
        <v>3</v>
      </c>
      <c r="F11">
        <v>1</v>
      </c>
      <c r="G11">
        <v>2.8489070121488699E-2</v>
      </c>
      <c r="H11">
        <v>4.4870854943893201E-2</v>
      </c>
      <c r="I11">
        <v>0.291650796505456</v>
      </c>
      <c r="J11">
        <v>0.64468204428124398</v>
      </c>
      <c r="K11">
        <v>0.51836176317129401</v>
      </c>
      <c r="L11">
        <v>0.79145963300514099</v>
      </c>
      <c r="M11">
        <v>0.95710133323102797</v>
      </c>
      <c r="N11">
        <v>0.98368748137633399</v>
      </c>
      <c r="O11">
        <v>1.50042703853497E-2</v>
      </c>
      <c r="P11">
        <v>0.131118379248989</v>
      </c>
      <c r="Q11">
        <v>0.67456500338941505</v>
      </c>
      <c r="R11">
        <v>0.855882485767955</v>
      </c>
      <c r="S11">
        <v>1.7404776072598199E-3</v>
      </c>
      <c r="T11">
        <v>8.0497089335766492E-3</v>
      </c>
      <c r="U11">
        <v>1.13149714302908E-2</v>
      </c>
      <c r="V11">
        <v>2.3923082452614802E-2</v>
      </c>
    </row>
    <row r="12" spans="1:22">
      <c r="A12" t="s">
        <v>16</v>
      </c>
      <c r="B12">
        <v>4</v>
      </c>
      <c r="C12">
        <v>3</v>
      </c>
      <c r="D12">
        <v>3</v>
      </c>
      <c r="E12">
        <v>3</v>
      </c>
      <c r="F12">
        <v>0</v>
      </c>
      <c r="G12">
        <v>5.0518241622397797E-3</v>
      </c>
      <c r="H12">
        <v>1.4878662059171001E-2</v>
      </c>
      <c r="I12">
        <v>0.925058304211549</v>
      </c>
      <c r="J12">
        <v>0.98876914100662405</v>
      </c>
      <c r="K12">
        <v>0.29501114774239301</v>
      </c>
      <c r="L12">
        <v>0.74205262277010398</v>
      </c>
      <c r="M12">
        <v>0.99141629442498902</v>
      </c>
      <c r="N12">
        <v>0.99141629442498902</v>
      </c>
      <c r="O12">
        <v>3.4088074864870102E-2</v>
      </c>
      <c r="P12">
        <v>0.180179824285742</v>
      </c>
      <c r="Q12">
        <v>0.87984887266973599</v>
      </c>
      <c r="R12">
        <v>0.91702558559944303</v>
      </c>
      <c r="S12">
        <v>4.06070146352824E-3</v>
      </c>
      <c r="T12">
        <v>1.3658723104595E-2</v>
      </c>
      <c r="U12">
        <v>5.2748396840616102E-3</v>
      </c>
      <c r="V12">
        <v>1.4456968022983701E-2</v>
      </c>
    </row>
    <row r="13" spans="1:22">
      <c r="A13" t="s">
        <v>17</v>
      </c>
      <c r="B13">
        <v>4</v>
      </c>
      <c r="C13">
        <v>2</v>
      </c>
      <c r="D13">
        <v>3</v>
      </c>
      <c r="E13">
        <v>3</v>
      </c>
      <c r="F13">
        <v>1</v>
      </c>
      <c r="G13">
        <v>2.2025542620587299E-2</v>
      </c>
      <c r="H13">
        <v>4.0747253848086397E-2</v>
      </c>
      <c r="I13">
        <v>1.2415035262785999E-2</v>
      </c>
      <c r="J13">
        <v>0.120523559377526</v>
      </c>
      <c r="K13">
        <v>0.82628291417970401</v>
      </c>
      <c r="L13">
        <v>0.923414459804759</v>
      </c>
      <c r="M13">
        <v>7.2393752390992494E-2</v>
      </c>
      <c r="N13">
        <v>0.43674897773323301</v>
      </c>
      <c r="O13">
        <v>0.46108992252243802</v>
      </c>
      <c r="P13">
        <v>0.58828714252862802</v>
      </c>
      <c r="Q13">
        <v>0.71778745454520698</v>
      </c>
      <c r="R13">
        <v>0.855882485767955</v>
      </c>
      <c r="S13">
        <v>7.8033844124950004E-4</v>
      </c>
      <c r="T13">
        <v>5.5365529552777798E-3</v>
      </c>
      <c r="U13">
        <v>5.19334182689797E-3</v>
      </c>
      <c r="V13">
        <v>1.4456968022983701E-2</v>
      </c>
    </row>
    <row r="14" spans="1:22">
      <c r="A14" t="s">
        <v>19</v>
      </c>
      <c r="B14">
        <v>4</v>
      </c>
      <c r="C14">
        <v>3</v>
      </c>
      <c r="D14">
        <v>2</v>
      </c>
      <c r="E14">
        <v>2</v>
      </c>
      <c r="F14">
        <v>0</v>
      </c>
      <c r="G14">
        <v>4.2503768525010699E-3</v>
      </c>
      <c r="H14">
        <v>1.4296722140230899E-2</v>
      </c>
      <c r="I14">
        <v>6.5686770078560303E-3</v>
      </c>
      <c r="J14">
        <v>0.120523559377526</v>
      </c>
      <c r="K14">
        <v>4.5465249354874802E-2</v>
      </c>
      <c r="L14">
        <v>0.27460090520631703</v>
      </c>
      <c r="M14">
        <v>0.224104391912923</v>
      </c>
      <c r="N14">
        <v>0.57328177011109704</v>
      </c>
      <c r="O14">
        <v>0.15594926995084099</v>
      </c>
      <c r="P14">
        <v>0.36063268676131999</v>
      </c>
      <c r="Q14">
        <v>0.34981018415013099</v>
      </c>
      <c r="R14">
        <v>0.66374240069511903</v>
      </c>
      <c r="S14">
        <v>5.7319109722304001E-2</v>
      </c>
      <c r="T14">
        <v>0.102703494161549</v>
      </c>
      <c r="U14">
        <v>7.9015686672054206E-3</v>
      </c>
      <c r="V14">
        <v>1.8861809076554902E-2</v>
      </c>
    </row>
    <row r="15" spans="1:22">
      <c r="A15" t="s">
        <v>25</v>
      </c>
      <c r="B15">
        <v>4</v>
      </c>
      <c r="C15">
        <v>3</v>
      </c>
      <c r="D15">
        <v>4</v>
      </c>
      <c r="E15">
        <v>4</v>
      </c>
      <c r="F15">
        <v>2</v>
      </c>
      <c r="G15">
        <v>1.5013715036391399E-5</v>
      </c>
      <c r="H15">
        <v>7.5705322706723203E-4</v>
      </c>
      <c r="I15">
        <v>1.3594387388652901E-3</v>
      </c>
      <c r="J15">
        <v>3.9777209220033603E-2</v>
      </c>
      <c r="K15">
        <v>0.13073321264968599</v>
      </c>
      <c r="L15">
        <v>0.53238932813985396</v>
      </c>
      <c r="M15">
        <v>0.67479727289116698</v>
      </c>
      <c r="N15">
        <v>0.94216977724427098</v>
      </c>
      <c r="O15">
        <v>0.91196685551965795</v>
      </c>
      <c r="P15">
        <v>0.95050066631626295</v>
      </c>
      <c r="Q15">
        <v>0.16368198473120299</v>
      </c>
      <c r="R15">
        <v>0.48449867480436098</v>
      </c>
      <c r="S15">
        <v>2.1239081491264199E-3</v>
      </c>
      <c r="T15">
        <v>8.4785848168221403E-3</v>
      </c>
      <c r="U15">
        <v>3.05773273603978E-2</v>
      </c>
      <c r="V15">
        <v>4.8143026056796497E-2</v>
      </c>
    </row>
    <row r="16" spans="1:22">
      <c r="A16" t="s">
        <v>28</v>
      </c>
      <c r="B16">
        <v>4</v>
      </c>
      <c r="C16">
        <v>2</v>
      </c>
      <c r="D16">
        <v>3</v>
      </c>
      <c r="E16">
        <v>2</v>
      </c>
      <c r="F16">
        <v>0</v>
      </c>
      <c r="G16">
        <v>0.11473575729913001</v>
      </c>
      <c r="H16">
        <v>0.139187640002223</v>
      </c>
      <c r="I16">
        <v>8.9392310431756297E-4</v>
      </c>
      <c r="J16">
        <v>3.9777209220033603E-2</v>
      </c>
      <c r="K16">
        <v>0.47858586411577803</v>
      </c>
      <c r="L16">
        <v>0.79145963300514099</v>
      </c>
      <c r="M16">
        <v>7.2393752390992494E-2</v>
      </c>
      <c r="N16">
        <v>0.43674897773323301</v>
      </c>
      <c r="O16">
        <v>2.3630732046451201E-3</v>
      </c>
      <c r="P16">
        <v>0.115609768588757</v>
      </c>
      <c r="Q16">
        <v>0.49184495921585603</v>
      </c>
      <c r="R16">
        <v>0.77439419110581498</v>
      </c>
      <c r="S16">
        <v>4.7488832110827502E-2</v>
      </c>
      <c r="T16">
        <v>8.7854339405030901E-2</v>
      </c>
      <c r="U16">
        <v>2.4887975291573401E-2</v>
      </c>
      <c r="V16">
        <v>4.1194683890550497E-2</v>
      </c>
    </row>
    <row r="17" spans="1:22">
      <c r="A17" t="s">
        <v>30</v>
      </c>
      <c r="B17">
        <v>4</v>
      </c>
      <c r="C17">
        <v>3</v>
      </c>
      <c r="D17">
        <v>3</v>
      </c>
      <c r="E17">
        <v>3</v>
      </c>
      <c r="F17">
        <v>3</v>
      </c>
      <c r="G17">
        <v>1.2747972119739101E-4</v>
      </c>
      <c r="H17">
        <v>1.5722498947678301E-3</v>
      </c>
      <c r="I17">
        <v>0.99604989894874996</v>
      </c>
      <c r="J17">
        <v>0.99604989894874996</v>
      </c>
      <c r="K17">
        <v>0.85570227304730495</v>
      </c>
      <c r="L17">
        <v>0.92827702232171005</v>
      </c>
      <c r="M17">
        <v>0.40745074103435402</v>
      </c>
      <c r="N17">
        <v>0.70119429852423698</v>
      </c>
      <c r="O17">
        <v>7.6905894645849404E-2</v>
      </c>
      <c r="P17">
        <v>0.28005688293548597</v>
      </c>
      <c r="Q17">
        <v>4.9116540308327697E-2</v>
      </c>
      <c r="R17">
        <v>0.20608193808240699</v>
      </c>
      <c r="S17">
        <v>3.0598638008018202E-4</v>
      </c>
      <c r="T17">
        <v>4.4074664430854699E-3</v>
      </c>
      <c r="U17">
        <v>1.07545072052675E-4</v>
      </c>
      <c r="V17">
        <v>1.3541940337545499E-3</v>
      </c>
    </row>
    <row r="18" spans="1:22">
      <c r="A18" t="s">
        <v>31</v>
      </c>
      <c r="B18">
        <v>4</v>
      </c>
      <c r="C18">
        <v>2</v>
      </c>
      <c r="D18">
        <v>3</v>
      </c>
      <c r="E18">
        <v>2</v>
      </c>
      <c r="F18">
        <v>1</v>
      </c>
      <c r="G18">
        <v>4.5604385514244101E-4</v>
      </c>
      <c r="H18">
        <v>2.7057980959640498E-3</v>
      </c>
      <c r="I18">
        <v>0.58945193979597199</v>
      </c>
      <c r="J18">
        <v>0.87238887089803896</v>
      </c>
      <c r="K18">
        <v>0.33107818865301503</v>
      </c>
      <c r="L18">
        <v>0.76561831126009805</v>
      </c>
      <c r="M18">
        <v>0.95710133323102797</v>
      </c>
      <c r="N18">
        <v>0.98368748137633399</v>
      </c>
      <c r="O18">
        <v>2.83265756641954E-2</v>
      </c>
      <c r="P18">
        <v>0.16124358455003501</v>
      </c>
      <c r="Q18">
        <v>0.23502483462884199</v>
      </c>
      <c r="R18">
        <v>0.56808252174902896</v>
      </c>
      <c r="S18">
        <v>6.5541907572754399E-3</v>
      </c>
      <c r="T18">
        <v>2.0208754834932601E-2</v>
      </c>
      <c r="U18">
        <v>4.0691682396122003E-2</v>
      </c>
      <c r="V18">
        <v>6.1452744843122999E-2</v>
      </c>
    </row>
    <row r="19" spans="1:22">
      <c r="A19" t="s">
        <v>34</v>
      </c>
      <c r="B19">
        <v>4</v>
      </c>
      <c r="C19">
        <v>2</v>
      </c>
      <c r="D19">
        <v>3</v>
      </c>
      <c r="E19">
        <v>2</v>
      </c>
      <c r="F19">
        <v>0</v>
      </c>
      <c r="G19">
        <v>6.1923955292326098E-3</v>
      </c>
      <c r="H19">
        <v>1.6971750709748601E-2</v>
      </c>
      <c r="I19">
        <v>0.98815008409840499</v>
      </c>
      <c r="J19">
        <v>0.99604989894874996</v>
      </c>
      <c r="K19">
        <v>6.2550819069288402E-2</v>
      </c>
      <c r="L19">
        <v>0.33062575793766702</v>
      </c>
      <c r="M19">
        <v>4.3589361320777098E-3</v>
      </c>
      <c r="N19">
        <v>0.31059300197572698</v>
      </c>
      <c r="O19">
        <v>0.17270966322620901</v>
      </c>
      <c r="P19">
        <v>0.38728833571937699</v>
      </c>
      <c r="Q19">
        <v>0.51324968241308899</v>
      </c>
      <c r="R19">
        <v>0.78604745144144905</v>
      </c>
      <c r="S19">
        <v>2.7598579917792201E-2</v>
      </c>
      <c r="T19">
        <v>5.8351283254760702E-2</v>
      </c>
      <c r="U19">
        <v>1.9605160419452199E-2</v>
      </c>
      <c r="V19">
        <v>3.37391132799875E-2</v>
      </c>
    </row>
    <row r="20" spans="1:22">
      <c r="A20" t="s">
        <v>35</v>
      </c>
      <c r="B20">
        <v>4</v>
      </c>
      <c r="C20">
        <v>2</v>
      </c>
      <c r="D20">
        <v>3</v>
      </c>
      <c r="E20">
        <v>3</v>
      </c>
      <c r="F20">
        <v>1</v>
      </c>
      <c r="G20">
        <v>2.7309950602180201E-2</v>
      </c>
      <c r="H20">
        <v>4.4870854943893201E-2</v>
      </c>
      <c r="I20">
        <v>0.58264048829871995</v>
      </c>
      <c r="J20">
        <v>0.87238887089803896</v>
      </c>
      <c r="K20">
        <v>0.758645588999321</v>
      </c>
      <c r="L20">
        <v>0.90548021912822196</v>
      </c>
      <c r="M20">
        <v>0.78796263669299504</v>
      </c>
      <c r="N20">
        <v>0.97182058525469395</v>
      </c>
      <c r="O20">
        <v>7.1399657699951101E-3</v>
      </c>
      <c r="P20">
        <v>0.115609768588757</v>
      </c>
      <c r="Q20">
        <v>0.47784585211845598</v>
      </c>
      <c r="R20">
        <v>0.77119337356120798</v>
      </c>
      <c r="S20">
        <v>6.2940022490761804E-4</v>
      </c>
      <c r="T20">
        <v>5.5365529552777798E-3</v>
      </c>
      <c r="U20">
        <v>1.1812250072023399E-2</v>
      </c>
      <c r="V20">
        <v>2.4280736259159299E-2</v>
      </c>
    </row>
    <row r="21" spans="1:22">
      <c r="A21" t="s">
        <v>41</v>
      </c>
      <c r="B21">
        <v>4</v>
      </c>
      <c r="C21">
        <v>3</v>
      </c>
      <c r="D21">
        <v>3</v>
      </c>
      <c r="E21">
        <v>3</v>
      </c>
      <c r="F21">
        <v>2</v>
      </c>
      <c r="G21">
        <v>5.6041385218766001E-4</v>
      </c>
      <c r="H21">
        <v>2.87014240583077E-3</v>
      </c>
      <c r="I21">
        <v>0.155356962252514</v>
      </c>
      <c r="J21">
        <v>0.51863221257730097</v>
      </c>
      <c r="K21">
        <v>0.38341861217567802</v>
      </c>
      <c r="L21">
        <v>0.79145963300514099</v>
      </c>
      <c r="M21">
        <v>0.16519215781979599</v>
      </c>
      <c r="N21">
        <v>0.52985248676701602</v>
      </c>
      <c r="O21">
        <v>8.8826138533951004E-3</v>
      </c>
      <c r="P21">
        <v>0.115609768588757</v>
      </c>
      <c r="Q21">
        <v>0.27991078065909902</v>
      </c>
      <c r="R21">
        <v>0.62767872026585803</v>
      </c>
      <c r="S21">
        <v>1.9513953388432301E-2</v>
      </c>
      <c r="T21">
        <v>4.6581695185289901E-2</v>
      </c>
      <c r="U21">
        <v>1.90521919627253E-3</v>
      </c>
      <c r="V21">
        <v>8.8116387827604503E-3</v>
      </c>
    </row>
    <row r="22" spans="1:22">
      <c r="A22" t="s">
        <v>50</v>
      </c>
      <c r="B22">
        <v>4</v>
      </c>
      <c r="C22">
        <v>2</v>
      </c>
      <c r="D22">
        <v>3</v>
      </c>
      <c r="E22">
        <v>3</v>
      </c>
      <c r="F22">
        <v>1</v>
      </c>
      <c r="G22">
        <v>1.29064432960306E-3</v>
      </c>
      <c r="H22">
        <v>5.3059822439236702E-3</v>
      </c>
      <c r="I22">
        <v>0.112018224233119</v>
      </c>
      <c r="J22">
        <v>0.43628150490793599</v>
      </c>
      <c r="K22">
        <v>0.60274260156076798</v>
      </c>
      <c r="L22">
        <v>0.79145963300514099</v>
      </c>
      <c r="M22">
        <v>2.7422613353423001E-2</v>
      </c>
      <c r="N22">
        <v>0.43674897773323301</v>
      </c>
      <c r="O22">
        <v>8.0031790726999896E-2</v>
      </c>
      <c r="P22">
        <v>0.28005688293548597</v>
      </c>
      <c r="Q22">
        <v>0.64216099558251005</v>
      </c>
      <c r="R22">
        <v>0.855882485767955</v>
      </c>
      <c r="S22">
        <v>2.7780086118548101E-3</v>
      </c>
      <c r="T22">
        <v>1.0278631863862801E-2</v>
      </c>
      <c r="U22">
        <v>1.5117979888068201E-2</v>
      </c>
      <c r="V22">
        <v>2.7860189537695201E-2</v>
      </c>
    </row>
    <row r="23" spans="1:22">
      <c r="A23" t="s">
        <v>61</v>
      </c>
      <c r="B23">
        <v>4</v>
      </c>
      <c r="C23">
        <v>1</v>
      </c>
      <c r="D23">
        <v>3</v>
      </c>
      <c r="E23">
        <v>1</v>
      </c>
      <c r="F23">
        <v>1</v>
      </c>
      <c r="G23">
        <v>3.5545190108768498E-2</v>
      </c>
      <c r="H23">
        <v>5.1575373883311203E-2</v>
      </c>
      <c r="I23">
        <v>0.61705781987643704</v>
      </c>
      <c r="J23">
        <v>0.87812074367031401</v>
      </c>
      <c r="K23">
        <v>0.51836176317129401</v>
      </c>
      <c r="L23">
        <v>0.79145963300514099</v>
      </c>
      <c r="M23">
        <v>0.70651544872218497</v>
      </c>
      <c r="N23">
        <v>0.950584421917122</v>
      </c>
      <c r="O23">
        <v>2.1262439878214402E-2</v>
      </c>
      <c r="P23">
        <v>0.131118379248989</v>
      </c>
      <c r="Q23">
        <v>5.4977008968304597E-2</v>
      </c>
      <c r="R23">
        <v>0.21412098229760701</v>
      </c>
      <c r="S23">
        <v>2.91950670136513E-2</v>
      </c>
      <c r="T23">
        <v>5.8390134027302497E-2</v>
      </c>
      <c r="U23">
        <v>2.38345766039108E-5</v>
      </c>
      <c r="V23">
        <v>6.2877987648779705E-4</v>
      </c>
    </row>
    <row r="24" spans="1:22">
      <c r="A24" t="s">
        <v>70</v>
      </c>
      <c r="B24">
        <v>4</v>
      </c>
      <c r="C24">
        <v>1</v>
      </c>
      <c r="D24">
        <v>3</v>
      </c>
      <c r="E24">
        <v>2</v>
      </c>
      <c r="F24">
        <v>0</v>
      </c>
      <c r="G24">
        <v>2.2025542620587299E-2</v>
      </c>
      <c r="H24">
        <v>4.0747253848086397E-2</v>
      </c>
      <c r="I24">
        <v>0.344357285659325</v>
      </c>
      <c r="J24">
        <v>0.72269068308903694</v>
      </c>
      <c r="K24">
        <v>4.5465249354874802E-2</v>
      </c>
      <c r="L24">
        <v>0.27460090520631703</v>
      </c>
      <c r="M24">
        <v>0.92286570072336904</v>
      </c>
      <c r="N24">
        <v>0.98368748137633399</v>
      </c>
      <c r="O24">
        <v>4.2890484717735501E-3</v>
      </c>
      <c r="P24">
        <v>0.115609768588757</v>
      </c>
      <c r="Q24">
        <v>0.76952927193420195</v>
      </c>
      <c r="R24">
        <v>0.87577176304367399</v>
      </c>
      <c r="S24">
        <v>1.50428959462406E-2</v>
      </c>
      <c r="T24">
        <v>4.1228677778585202E-2</v>
      </c>
      <c r="U24">
        <v>6.8002668949689996E-2</v>
      </c>
      <c r="V24">
        <v>8.9860669683518898E-2</v>
      </c>
    </row>
    <row r="25" spans="1:22">
      <c r="A25" t="s">
        <v>1</v>
      </c>
      <c r="B25">
        <v>3</v>
      </c>
      <c r="C25">
        <v>3</v>
      </c>
      <c r="D25">
        <v>3</v>
      </c>
      <c r="E25">
        <v>3</v>
      </c>
      <c r="F25">
        <v>3</v>
      </c>
      <c r="G25">
        <v>3.0691347043266101E-5</v>
      </c>
      <c r="H25">
        <v>7.5705322706723203E-4</v>
      </c>
      <c r="I25">
        <v>0.84689727820663996</v>
      </c>
      <c r="J25">
        <v>0.97838926716400798</v>
      </c>
      <c r="K25">
        <v>0.151011011539428</v>
      </c>
      <c r="L25">
        <v>0.53238932813985396</v>
      </c>
      <c r="M25">
        <v>0.113771024455441</v>
      </c>
      <c r="N25">
        <v>0.43674897773323301</v>
      </c>
      <c r="O25">
        <v>9.7242812324280406E-2</v>
      </c>
      <c r="P25">
        <v>0.31146872833968903</v>
      </c>
      <c r="Q25">
        <v>1.4752831268462501E-4</v>
      </c>
      <c r="R25">
        <v>3.6390317128874102E-3</v>
      </c>
      <c r="S25">
        <v>5.8291172361960401E-2</v>
      </c>
      <c r="T25">
        <v>0.102703494161549</v>
      </c>
      <c r="U25">
        <v>3.3988101431772799E-5</v>
      </c>
      <c r="V25">
        <v>6.2877987648779705E-4</v>
      </c>
    </row>
    <row r="26" spans="1:22">
      <c r="A26" t="s">
        <v>4</v>
      </c>
      <c r="B26">
        <v>3</v>
      </c>
      <c r="C26">
        <v>2</v>
      </c>
      <c r="D26">
        <v>2</v>
      </c>
      <c r="E26">
        <v>2</v>
      </c>
      <c r="F26">
        <v>1</v>
      </c>
      <c r="G26">
        <v>3.7790767638399203E-4</v>
      </c>
      <c r="H26">
        <v>2.7057980959640498E-3</v>
      </c>
      <c r="I26">
        <v>0.87022370152558604</v>
      </c>
      <c r="J26">
        <v>0.97838926716400798</v>
      </c>
      <c r="K26">
        <v>1.6321612128537E-2</v>
      </c>
      <c r="L26">
        <v>0.15622885412283</v>
      </c>
      <c r="M26">
        <v>0.53972931983809602</v>
      </c>
      <c r="N26">
        <v>0.849786588681257</v>
      </c>
      <c r="O26">
        <v>0.36658410778005901</v>
      </c>
      <c r="P26">
        <v>0.53190635246518403</v>
      </c>
      <c r="Q26">
        <v>8.6113363137117899E-2</v>
      </c>
      <c r="R26">
        <v>0.28965403964303299</v>
      </c>
      <c r="S26">
        <v>6.12898470447533E-2</v>
      </c>
      <c r="T26">
        <v>0.10547555072818</v>
      </c>
      <c r="U26">
        <v>9.2317953920558297E-3</v>
      </c>
      <c r="V26">
        <v>2.13485268441291E-2</v>
      </c>
    </row>
    <row r="27" spans="1:22">
      <c r="A27" t="s">
        <v>5</v>
      </c>
      <c r="B27">
        <v>3</v>
      </c>
      <c r="C27">
        <v>2</v>
      </c>
      <c r="D27">
        <v>3</v>
      </c>
      <c r="E27">
        <v>2</v>
      </c>
      <c r="F27">
        <v>1</v>
      </c>
      <c r="G27">
        <v>1.6853984966827499E-3</v>
      </c>
      <c r="H27">
        <v>6.5641836186591399E-3</v>
      </c>
      <c r="I27">
        <v>0.98025143089062905</v>
      </c>
      <c r="J27">
        <v>0.99604989894874996</v>
      </c>
      <c r="K27">
        <v>0.14059115694853899</v>
      </c>
      <c r="L27">
        <v>0.53238932813985396</v>
      </c>
      <c r="M27">
        <v>0.108938015739744</v>
      </c>
      <c r="N27">
        <v>0.43674897773323301</v>
      </c>
      <c r="O27">
        <v>0.83937760239877801</v>
      </c>
      <c r="P27">
        <v>0.88734203682156598</v>
      </c>
      <c r="Q27">
        <v>2.1326122976572499E-3</v>
      </c>
      <c r="R27">
        <v>3.9453327506659197E-2</v>
      </c>
      <c r="S27">
        <v>0.20244588716783701</v>
      </c>
      <c r="T27">
        <v>0.25720296203516801</v>
      </c>
      <c r="U27">
        <v>4.2712935601094001E-2</v>
      </c>
      <c r="V27">
        <v>6.3215144689619002E-2</v>
      </c>
    </row>
    <row r="28" spans="1:22">
      <c r="A28" t="s">
        <v>8</v>
      </c>
      <c r="B28">
        <v>3</v>
      </c>
      <c r="C28">
        <v>3</v>
      </c>
      <c r="D28">
        <v>3</v>
      </c>
      <c r="E28">
        <v>3</v>
      </c>
      <c r="F28">
        <v>3</v>
      </c>
      <c r="G28">
        <v>2.7485092669665598E-4</v>
      </c>
      <c r="H28">
        <v>2.54237107194406E-3</v>
      </c>
      <c r="I28">
        <v>0.69571720097321899</v>
      </c>
      <c r="J28">
        <v>0.88763918744859005</v>
      </c>
      <c r="K28">
        <v>0.158277908365903</v>
      </c>
      <c r="L28">
        <v>0.53238932813985396</v>
      </c>
      <c r="M28">
        <v>0.25863631974661</v>
      </c>
      <c r="N28">
        <v>0.57997235337118702</v>
      </c>
      <c r="O28">
        <v>0.21699269590599399</v>
      </c>
      <c r="P28">
        <v>0.411729730693425</v>
      </c>
      <c r="Q28">
        <v>0.92417557438598297</v>
      </c>
      <c r="R28">
        <v>0.93683551376113405</v>
      </c>
      <c r="S28">
        <v>1.45832521581548E-3</v>
      </c>
      <c r="T28">
        <v>7.9619734032405805E-3</v>
      </c>
      <c r="U28">
        <v>1.63290586039759E-3</v>
      </c>
      <c r="V28">
        <v>8.0556689112947794E-3</v>
      </c>
    </row>
    <row r="29" spans="1:22">
      <c r="A29" t="s">
        <v>10</v>
      </c>
      <c r="B29">
        <v>3</v>
      </c>
      <c r="C29">
        <v>2</v>
      </c>
      <c r="D29">
        <v>2</v>
      </c>
      <c r="E29">
        <v>2</v>
      </c>
      <c r="F29">
        <v>1</v>
      </c>
      <c r="G29">
        <v>1.06155575827669E-2</v>
      </c>
      <c r="H29">
        <v>2.5340363262088699E-2</v>
      </c>
      <c r="I29">
        <v>8.8203394915528695E-3</v>
      </c>
      <c r="J29">
        <v>0.120523559377526</v>
      </c>
      <c r="K29">
        <v>0.58538010838385102</v>
      </c>
      <c r="L29">
        <v>0.79145963300514099</v>
      </c>
      <c r="M29">
        <v>0.95710133323102797</v>
      </c>
      <c r="N29">
        <v>0.98368748137633399</v>
      </c>
      <c r="O29">
        <v>8.3260154386225499E-2</v>
      </c>
      <c r="P29">
        <v>0.28005688293548597</v>
      </c>
      <c r="Q29">
        <v>0.73552968381272299</v>
      </c>
      <c r="R29">
        <v>0.855882485767955</v>
      </c>
      <c r="S29">
        <v>9.1563774624648403E-2</v>
      </c>
      <c r="T29">
        <v>0.14729824613530401</v>
      </c>
      <c r="U29">
        <v>3.10330854049991E-6</v>
      </c>
      <c r="V29">
        <v>2.2964483199699299E-4</v>
      </c>
    </row>
    <row r="30" spans="1:22">
      <c r="A30" t="s">
        <v>564</v>
      </c>
      <c r="B30">
        <v>3</v>
      </c>
      <c r="C30">
        <v>1</v>
      </c>
      <c r="D30">
        <v>2</v>
      </c>
      <c r="E30">
        <v>2</v>
      </c>
      <c r="F30">
        <v>1</v>
      </c>
      <c r="G30">
        <v>9.4969814401595103E-5</v>
      </c>
      <c r="H30">
        <v>1.5722498947678301E-3</v>
      </c>
      <c r="I30">
        <v>0.79302147617701302</v>
      </c>
      <c r="J30">
        <v>0.97805982061831598</v>
      </c>
      <c r="K30">
        <v>0.51836176317129401</v>
      </c>
      <c r="L30">
        <v>0.79145963300514099</v>
      </c>
      <c r="M30">
        <v>0.88877239799174101</v>
      </c>
      <c r="N30">
        <v>0.98368748137633399</v>
      </c>
      <c r="O30">
        <v>0.33797738459126098</v>
      </c>
      <c r="P30">
        <v>0.51041482570925101</v>
      </c>
      <c r="Q30">
        <v>1.9370295065652202E-2</v>
      </c>
      <c r="R30">
        <v>0.124718860443211</v>
      </c>
      <c r="S30">
        <v>0.59068550031048295</v>
      </c>
      <c r="T30">
        <v>0.66228374277236002</v>
      </c>
      <c r="U30">
        <v>1.5436050960074299E-2</v>
      </c>
      <c r="V30">
        <v>2.7860189537695201E-2</v>
      </c>
    </row>
    <row r="31" spans="1:22">
      <c r="A31" t="s">
        <v>15</v>
      </c>
      <c r="B31">
        <v>3</v>
      </c>
      <c r="C31">
        <v>2</v>
      </c>
      <c r="D31">
        <v>3</v>
      </c>
      <c r="E31">
        <v>3</v>
      </c>
      <c r="F31">
        <v>2</v>
      </c>
      <c r="G31">
        <v>1.6877339045955599E-2</v>
      </c>
      <c r="H31">
        <v>3.5683516840020503E-2</v>
      </c>
      <c r="I31">
        <v>0.29620526358867999</v>
      </c>
      <c r="J31">
        <v>0.64468204428124398</v>
      </c>
      <c r="K31">
        <v>0.80680196888533295</v>
      </c>
      <c r="L31">
        <v>0.91851301073099501</v>
      </c>
      <c r="M31">
        <v>0.20046209161874101</v>
      </c>
      <c r="N31">
        <v>0.57328177011109704</v>
      </c>
      <c r="O31">
        <v>0.14045287898959599</v>
      </c>
      <c r="P31">
        <v>0.35960619767423102</v>
      </c>
      <c r="Q31">
        <v>0.787658534942977</v>
      </c>
      <c r="R31">
        <v>0.87577176304367399</v>
      </c>
      <c r="S31">
        <v>2.1769339394543301E-3</v>
      </c>
      <c r="T31">
        <v>8.4785848168221403E-3</v>
      </c>
      <c r="U31">
        <v>1.59116838703516E-3</v>
      </c>
      <c r="V31">
        <v>8.0556689112947794E-3</v>
      </c>
    </row>
    <row r="32" spans="1:22">
      <c r="A32" t="s">
        <v>20</v>
      </c>
      <c r="B32">
        <v>3</v>
      </c>
      <c r="C32">
        <v>1</v>
      </c>
      <c r="D32">
        <v>2</v>
      </c>
      <c r="E32">
        <v>2</v>
      </c>
      <c r="F32">
        <v>0</v>
      </c>
      <c r="G32">
        <v>0.54521984500748</v>
      </c>
      <c r="H32">
        <v>0.568257303247233</v>
      </c>
      <c r="I32">
        <v>1.4658270735104501E-2</v>
      </c>
      <c r="J32">
        <v>0.120523559377526</v>
      </c>
      <c r="K32">
        <v>9.4080949266769104E-2</v>
      </c>
      <c r="L32">
        <v>0.46413268304939398</v>
      </c>
      <c r="M32">
        <v>0.41974050259541501</v>
      </c>
      <c r="N32">
        <v>0.70592720891047001</v>
      </c>
      <c r="O32">
        <v>8.0031790726999896E-2</v>
      </c>
      <c r="P32">
        <v>0.28005688293548597</v>
      </c>
      <c r="Q32">
        <v>0.79292848816116501</v>
      </c>
      <c r="R32">
        <v>0.87577176304367399</v>
      </c>
      <c r="S32">
        <v>1.10264216160649E-2</v>
      </c>
      <c r="T32">
        <v>3.13828922918769E-2</v>
      </c>
      <c r="U32">
        <v>3.21987401893398E-3</v>
      </c>
      <c r="V32">
        <v>1.19135338700557E-2</v>
      </c>
    </row>
    <row r="33" spans="1:22">
      <c r="A33" t="s">
        <v>22</v>
      </c>
      <c r="B33">
        <v>3</v>
      </c>
      <c r="C33">
        <v>3</v>
      </c>
      <c r="D33">
        <v>3</v>
      </c>
      <c r="E33">
        <v>3</v>
      </c>
      <c r="F33">
        <v>2</v>
      </c>
      <c r="G33">
        <v>4.6354393364580896E-3</v>
      </c>
      <c r="H33">
        <v>1.47941844264299E-2</v>
      </c>
      <c r="I33">
        <v>0.21767513768249899</v>
      </c>
      <c r="J33">
        <v>0.62753369286306404</v>
      </c>
      <c r="K33">
        <v>0.66525304367405702</v>
      </c>
      <c r="L33">
        <v>0.83174752669319996</v>
      </c>
      <c r="M33">
        <v>0.83803510540902704</v>
      </c>
      <c r="N33">
        <v>0.98368748137633399</v>
      </c>
      <c r="O33">
        <v>8.0031790726999896E-2</v>
      </c>
      <c r="P33">
        <v>0.28005688293548597</v>
      </c>
      <c r="Q33">
        <v>5.0128038993017897E-2</v>
      </c>
      <c r="R33">
        <v>0.20608193808240699</v>
      </c>
      <c r="S33">
        <v>8.2300111497372397E-4</v>
      </c>
      <c r="T33">
        <v>5.5365529552777798E-3</v>
      </c>
      <c r="U33">
        <v>1.7899177841442101E-4</v>
      </c>
      <c r="V33">
        <v>1.65567395033339E-3</v>
      </c>
    </row>
    <row r="34" spans="1:22">
      <c r="A34" t="s">
        <v>23</v>
      </c>
      <c r="B34">
        <v>3</v>
      </c>
      <c r="C34">
        <v>1</v>
      </c>
      <c r="D34">
        <v>2</v>
      </c>
      <c r="E34">
        <v>2</v>
      </c>
      <c r="F34">
        <v>0</v>
      </c>
      <c r="G34">
        <v>0.46754537048788702</v>
      </c>
      <c r="H34">
        <v>0.50879937376622997</v>
      </c>
      <c r="I34">
        <v>0.21400230494734901</v>
      </c>
      <c r="J34">
        <v>0.62753369286306404</v>
      </c>
      <c r="K34">
        <v>2.77371660449485E-2</v>
      </c>
      <c r="L34">
        <v>0.228061143036243</v>
      </c>
      <c r="M34">
        <v>0.34928813186840202</v>
      </c>
      <c r="N34">
        <v>0.64618304395654402</v>
      </c>
      <c r="O34">
        <v>0.19078186554509799</v>
      </c>
      <c r="P34">
        <v>0.411729730693425</v>
      </c>
      <c r="Q34">
        <v>0.237980515867837</v>
      </c>
      <c r="R34">
        <v>0.56808252174902896</v>
      </c>
      <c r="S34">
        <v>7.0055085019292401E-3</v>
      </c>
      <c r="T34">
        <v>2.0736305165710602E-2</v>
      </c>
      <c r="U34">
        <v>1.46006767324028E-2</v>
      </c>
      <c r="V34">
        <v>2.7860189537695201E-2</v>
      </c>
    </row>
    <row r="35" spans="1:22">
      <c r="A35" t="s">
        <v>24</v>
      </c>
      <c r="B35">
        <v>3</v>
      </c>
      <c r="C35">
        <v>3</v>
      </c>
      <c r="D35">
        <v>3</v>
      </c>
      <c r="E35">
        <v>3</v>
      </c>
      <c r="F35">
        <v>2</v>
      </c>
      <c r="G35">
        <v>7.2945016233444599E-4</v>
      </c>
      <c r="H35">
        <v>3.17525364780877E-3</v>
      </c>
      <c r="I35">
        <v>0.61010331673760199</v>
      </c>
      <c r="J35">
        <v>0.87812074367031401</v>
      </c>
      <c r="K35">
        <v>0.212085535669783</v>
      </c>
      <c r="L35">
        <v>0.62777318558255901</v>
      </c>
      <c r="M35">
        <v>7.5878509972961194E-2</v>
      </c>
      <c r="N35">
        <v>0.43674897773323301</v>
      </c>
      <c r="O35">
        <v>0.44996123395639498</v>
      </c>
      <c r="P35">
        <v>0.58416019846970602</v>
      </c>
      <c r="Q35">
        <v>0.64394417748780997</v>
      </c>
      <c r="R35">
        <v>0.855882485767955</v>
      </c>
      <c r="S35">
        <v>1.6139135276839001E-3</v>
      </c>
      <c r="T35">
        <v>7.9619734032405805E-3</v>
      </c>
      <c r="U35">
        <v>3.72464907298415E-3</v>
      </c>
      <c r="V35">
        <v>1.2982811862605199E-2</v>
      </c>
    </row>
    <row r="36" spans="1:22">
      <c r="A36" t="s">
        <v>27</v>
      </c>
      <c r="B36">
        <v>3</v>
      </c>
      <c r="C36">
        <v>2</v>
      </c>
      <c r="D36">
        <v>3</v>
      </c>
      <c r="E36">
        <v>3</v>
      </c>
      <c r="F36">
        <v>1</v>
      </c>
      <c r="G36">
        <v>4.7534290875044199E-4</v>
      </c>
      <c r="H36">
        <v>2.7057980959640498E-3</v>
      </c>
      <c r="I36">
        <v>0.228964996044631</v>
      </c>
      <c r="J36">
        <v>0.62753369286306404</v>
      </c>
      <c r="K36">
        <v>0.19000735832754001</v>
      </c>
      <c r="L36">
        <v>0.61132802244512896</v>
      </c>
      <c r="M36">
        <v>6.2718244555986499E-2</v>
      </c>
      <c r="N36">
        <v>0.43674897773323301</v>
      </c>
      <c r="O36">
        <v>0.14548101424513099</v>
      </c>
      <c r="P36">
        <v>0.35960619767423102</v>
      </c>
      <c r="Q36">
        <v>0.37806873380847</v>
      </c>
      <c r="R36">
        <v>0.69942715754566998</v>
      </c>
      <c r="S36">
        <v>1.7323413315052098E-2</v>
      </c>
      <c r="T36">
        <v>4.4204571907374403E-2</v>
      </c>
      <c r="U36">
        <v>2.6437571315768701E-3</v>
      </c>
      <c r="V36">
        <v>1.08687793187049E-2</v>
      </c>
    </row>
    <row r="37" spans="1:22">
      <c r="A37" t="s">
        <v>45</v>
      </c>
      <c r="B37">
        <v>3</v>
      </c>
      <c r="C37">
        <v>1</v>
      </c>
      <c r="D37">
        <v>1</v>
      </c>
      <c r="E37">
        <v>1</v>
      </c>
      <c r="F37">
        <v>0</v>
      </c>
      <c r="G37">
        <v>0.90545133090629104</v>
      </c>
      <c r="H37">
        <v>0.90545133090629104</v>
      </c>
      <c r="I37">
        <v>0.24066556535132699</v>
      </c>
      <c r="J37">
        <v>0.63604470842850702</v>
      </c>
      <c r="K37">
        <v>5.50077070907799E-4</v>
      </c>
      <c r="L37">
        <v>2.0352851623588599E-2</v>
      </c>
      <c r="M37">
        <v>0.224104391912923</v>
      </c>
      <c r="N37">
        <v>0.57328177011109704</v>
      </c>
      <c r="O37">
        <v>4.4593338264203697E-2</v>
      </c>
      <c r="P37">
        <v>0.219993802103405</v>
      </c>
      <c r="Q37">
        <v>2.97909514526403E-2</v>
      </c>
      <c r="R37">
        <v>0.16957926211502899</v>
      </c>
      <c r="S37">
        <v>0.91784554409020103</v>
      </c>
      <c r="T37">
        <v>0.91784554409020103</v>
      </c>
      <c r="U37">
        <v>0.39664336257874599</v>
      </c>
      <c r="V37">
        <v>0.41930869758324602</v>
      </c>
    </row>
    <row r="38" spans="1:22">
      <c r="A38" t="s">
        <v>46</v>
      </c>
      <c r="B38">
        <v>3</v>
      </c>
      <c r="C38">
        <v>1</v>
      </c>
      <c r="D38">
        <v>2</v>
      </c>
      <c r="E38">
        <v>2</v>
      </c>
      <c r="F38">
        <v>0</v>
      </c>
      <c r="G38">
        <v>2.1392975740693401E-2</v>
      </c>
      <c r="H38">
        <v>4.0747253848086397E-2</v>
      </c>
      <c r="I38">
        <v>0.26531523073461799</v>
      </c>
      <c r="J38">
        <v>0.64468204428124398</v>
      </c>
      <c r="K38">
        <v>0.90516319179669802</v>
      </c>
      <c r="L38">
        <v>0.94052564648774195</v>
      </c>
      <c r="M38">
        <v>6.90411309305555E-2</v>
      </c>
      <c r="N38">
        <v>0.43674897773323301</v>
      </c>
      <c r="O38">
        <v>2.1262439878214402E-2</v>
      </c>
      <c r="P38">
        <v>0.131118379248989</v>
      </c>
      <c r="Q38">
        <v>0.91824865634334896</v>
      </c>
      <c r="R38">
        <v>0.93683551376113405</v>
      </c>
      <c r="S38">
        <v>0.18970490074077301</v>
      </c>
      <c r="T38">
        <v>0.25068147597887902</v>
      </c>
      <c r="U38">
        <v>9.9328208791207399E-3</v>
      </c>
      <c r="V38">
        <v>2.16184925016157E-2</v>
      </c>
    </row>
    <row r="39" spans="1:22">
      <c r="A39" t="s">
        <v>47</v>
      </c>
      <c r="B39">
        <v>3</v>
      </c>
      <c r="C39">
        <v>1</v>
      </c>
      <c r="D39">
        <v>2</v>
      </c>
      <c r="E39">
        <v>2</v>
      </c>
      <c r="F39">
        <v>0</v>
      </c>
      <c r="G39">
        <v>2.0776288196791799E-2</v>
      </c>
      <c r="H39">
        <v>4.0747253848086397E-2</v>
      </c>
      <c r="I39">
        <v>1.0186512468630299E-2</v>
      </c>
      <c r="J39">
        <v>0.120523559377526</v>
      </c>
      <c r="K39">
        <v>0.60274260156076798</v>
      </c>
      <c r="L39">
        <v>0.79145963300514099</v>
      </c>
      <c r="M39">
        <v>0.64364656041996804</v>
      </c>
      <c r="N39">
        <v>0.91595856675149301</v>
      </c>
      <c r="O39">
        <v>0.197105064782781</v>
      </c>
      <c r="P39">
        <v>0.411729730693425</v>
      </c>
      <c r="Q39">
        <v>0.69559298206846498</v>
      </c>
      <c r="R39">
        <v>0.855882485767955</v>
      </c>
      <c r="S39">
        <v>0.150802208418893</v>
      </c>
      <c r="T39">
        <v>0.214603142749964</v>
      </c>
      <c r="U39">
        <v>4.0351982816205301E-3</v>
      </c>
      <c r="V39">
        <v>1.2982811862605199E-2</v>
      </c>
    </row>
    <row r="40" spans="1:22">
      <c r="A40" t="s">
        <v>52</v>
      </c>
      <c r="B40">
        <v>3</v>
      </c>
      <c r="C40">
        <v>1</v>
      </c>
      <c r="D40">
        <v>3</v>
      </c>
      <c r="E40">
        <v>2</v>
      </c>
      <c r="F40">
        <v>0</v>
      </c>
      <c r="G40">
        <v>3.8945520894574301E-3</v>
      </c>
      <c r="H40">
        <v>1.3723659743802401E-2</v>
      </c>
      <c r="I40">
        <v>0.82370424609302295</v>
      </c>
      <c r="J40">
        <v>0.97838926716400798</v>
      </c>
      <c r="K40">
        <v>0.80680196888533295</v>
      </c>
      <c r="L40">
        <v>0.91851301073099501</v>
      </c>
      <c r="M40">
        <v>8.3258568577838199E-2</v>
      </c>
      <c r="N40">
        <v>0.43674897773323301</v>
      </c>
      <c r="O40">
        <v>0.15064583956623201</v>
      </c>
      <c r="P40">
        <v>0.35960619767423102</v>
      </c>
      <c r="Q40">
        <v>0.66912016709912503</v>
      </c>
      <c r="R40">
        <v>0.855882485767955</v>
      </c>
      <c r="S40">
        <v>2.5104936038494299E-2</v>
      </c>
      <c r="T40">
        <v>5.4640154907311098E-2</v>
      </c>
      <c r="U40">
        <v>1.5979269485443599E-2</v>
      </c>
      <c r="V40">
        <v>2.8153950998162501E-2</v>
      </c>
    </row>
    <row r="41" spans="1:22">
      <c r="A41" t="s">
        <v>53</v>
      </c>
      <c r="B41">
        <v>3</v>
      </c>
      <c r="C41">
        <v>0</v>
      </c>
      <c r="D41">
        <v>3</v>
      </c>
      <c r="E41">
        <v>2</v>
      </c>
      <c r="F41">
        <v>0</v>
      </c>
      <c r="G41">
        <v>2.9299290411551202E-2</v>
      </c>
      <c r="H41">
        <v>4.4870854943893201E-2</v>
      </c>
      <c r="I41">
        <v>0.161196498503756</v>
      </c>
      <c r="J41">
        <v>0.51863221257730097</v>
      </c>
      <c r="K41">
        <v>0.78744014782185201</v>
      </c>
      <c r="L41">
        <v>0.91851301073099501</v>
      </c>
      <c r="M41">
        <v>0.88877239799174101</v>
      </c>
      <c r="N41">
        <v>0.98368748137633399</v>
      </c>
      <c r="O41">
        <v>0.23828458255153401</v>
      </c>
      <c r="P41">
        <v>0.42283126885030498</v>
      </c>
      <c r="Q41">
        <v>0.299747264562366</v>
      </c>
      <c r="R41">
        <v>0.65135847302257099</v>
      </c>
      <c r="S41">
        <v>2.4163497574791699E-2</v>
      </c>
      <c r="T41">
        <v>5.4184812743472303E-2</v>
      </c>
      <c r="U41">
        <v>1.5436050960074299E-2</v>
      </c>
      <c r="V41">
        <v>2.7860189537695201E-2</v>
      </c>
    </row>
    <row r="42" spans="1:22">
      <c r="A42" t="s">
        <v>59</v>
      </c>
      <c r="B42">
        <v>3</v>
      </c>
      <c r="C42">
        <v>1</v>
      </c>
      <c r="D42">
        <v>3</v>
      </c>
      <c r="E42">
        <v>3</v>
      </c>
      <c r="F42">
        <v>1</v>
      </c>
      <c r="G42">
        <v>2.9711782327713099E-2</v>
      </c>
      <c r="H42">
        <v>4.4870854943893201E-2</v>
      </c>
      <c r="I42">
        <v>0.460721133825854</v>
      </c>
      <c r="J42">
        <v>0.75763030895807004</v>
      </c>
      <c r="K42">
        <v>0.67438988650800002</v>
      </c>
      <c r="L42">
        <v>0.83174752669319996</v>
      </c>
      <c r="M42">
        <v>0.12394227746483701</v>
      </c>
      <c r="N42">
        <v>0.43674897773323301</v>
      </c>
      <c r="O42">
        <v>0.36658410778005901</v>
      </c>
      <c r="P42">
        <v>0.53190635246518403</v>
      </c>
      <c r="Q42">
        <v>0.70481032873170801</v>
      </c>
      <c r="R42">
        <v>0.855882485767955</v>
      </c>
      <c r="S42">
        <v>1.9132861763444201E-2</v>
      </c>
      <c r="T42">
        <v>4.6581695185289901E-2</v>
      </c>
      <c r="U42">
        <v>3.3288755897065402E-4</v>
      </c>
      <c r="V42">
        <v>2.2394253967116702E-3</v>
      </c>
    </row>
    <row r="43" spans="1:22">
      <c r="A43" t="s">
        <v>67</v>
      </c>
      <c r="B43">
        <v>3</v>
      </c>
      <c r="C43">
        <v>1</v>
      </c>
      <c r="D43">
        <v>2</v>
      </c>
      <c r="E43">
        <v>1</v>
      </c>
      <c r="F43">
        <v>0</v>
      </c>
      <c r="G43">
        <v>5.0827962663920798E-2</v>
      </c>
      <c r="H43">
        <v>7.0967344096795101E-2</v>
      </c>
      <c r="I43">
        <v>0.91719673351215902</v>
      </c>
      <c r="J43">
        <v>0.98876914100662405</v>
      </c>
      <c r="K43">
        <v>0.30083214436625799</v>
      </c>
      <c r="L43">
        <v>0.74205262277010398</v>
      </c>
      <c r="M43">
        <v>4.2020581790408899E-2</v>
      </c>
      <c r="N43">
        <v>0.43674897773323301</v>
      </c>
      <c r="O43">
        <v>0.71248056855446396</v>
      </c>
      <c r="P43">
        <v>0.79884184959136795</v>
      </c>
      <c r="Q43">
        <v>1.5238547058263699E-2</v>
      </c>
      <c r="R43">
        <v>0.124718860443211</v>
      </c>
      <c r="S43">
        <v>0.182349501322525</v>
      </c>
      <c r="T43">
        <v>0.24860963110939599</v>
      </c>
      <c r="U43">
        <v>5.2748396840616102E-3</v>
      </c>
      <c r="V43">
        <v>1.4456968022983701E-2</v>
      </c>
    </row>
    <row r="44" spans="1:22">
      <c r="A44" t="s">
        <v>18</v>
      </c>
      <c r="B44">
        <v>2</v>
      </c>
      <c r="C44">
        <v>1</v>
      </c>
      <c r="D44">
        <v>1</v>
      </c>
      <c r="E44">
        <v>1</v>
      </c>
      <c r="F44">
        <v>0</v>
      </c>
      <c r="G44">
        <v>8.4771655544817696E-3</v>
      </c>
      <c r="H44">
        <v>2.1631387966608701E-2</v>
      </c>
      <c r="I44">
        <v>0.54914670205658001</v>
      </c>
      <c r="J44">
        <v>0.84660116567055999</v>
      </c>
      <c r="K44">
        <v>0.48640526236287301</v>
      </c>
      <c r="L44">
        <v>0.79145963300514099</v>
      </c>
      <c r="M44">
        <v>0.30676326008028298</v>
      </c>
      <c r="N44">
        <v>0.61352652016056597</v>
      </c>
      <c r="O44">
        <v>0.41750428137344098</v>
      </c>
      <c r="P44">
        <v>0.57213549669693797</v>
      </c>
      <c r="Q44">
        <v>2.02246800718721E-2</v>
      </c>
      <c r="R44">
        <v>0.124718860443211</v>
      </c>
      <c r="S44">
        <v>0.90616006304569696</v>
      </c>
      <c r="T44">
        <v>0.91784554409020103</v>
      </c>
      <c r="U44">
        <v>0.129096204492922</v>
      </c>
      <c r="V44">
        <v>0.151636811626607</v>
      </c>
    </row>
    <row r="45" spans="1:22">
      <c r="A45" t="s">
        <v>21</v>
      </c>
      <c r="B45">
        <v>2</v>
      </c>
      <c r="C45">
        <v>1</v>
      </c>
      <c r="D45">
        <v>2</v>
      </c>
      <c r="E45">
        <v>1</v>
      </c>
      <c r="F45">
        <v>0</v>
      </c>
      <c r="G45">
        <v>9.4927896409043797E-3</v>
      </c>
      <c r="H45">
        <v>2.3415547780897501E-2</v>
      </c>
      <c r="I45">
        <v>0.87802538409653696</v>
      </c>
      <c r="J45">
        <v>0.97838926716400798</v>
      </c>
      <c r="K45">
        <v>0.62033322586889394</v>
      </c>
      <c r="L45">
        <v>0.79145963300514099</v>
      </c>
      <c r="M45">
        <v>0.26781709001170301</v>
      </c>
      <c r="N45">
        <v>0.58289601943723601</v>
      </c>
      <c r="O45">
        <v>0.135559477908929</v>
      </c>
      <c r="P45">
        <v>0.35960619767423102</v>
      </c>
      <c r="Q45">
        <v>1.6538918841043301E-2</v>
      </c>
      <c r="R45">
        <v>0.124718860443211</v>
      </c>
      <c r="S45">
        <v>0.66378385713280197</v>
      </c>
      <c r="T45">
        <v>0.71188413663517902</v>
      </c>
      <c r="U45">
        <v>5.8023529292996402E-2</v>
      </c>
      <c r="V45">
        <v>8.3047519230522199E-2</v>
      </c>
    </row>
    <row r="46" spans="1:22">
      <c r="A46" t="s">
        <v>26</v>
      </c>
      <c r="B46">
        <v>2</v>
      </c>
      <c r="C46">
        <v>2</v>
      </c>
      <c r="D46">
        <v>2</v>
      </c>
      <c r="E46">
        <v>2</v>
      </c>
      <c r="F46">
        <v>1</v>
      </c>
      <c r="G46">
        <v>6.0807912885294999E-4</v>
      </c>
      <c r="H46">
        <v>2.87014240583077E-3</v>
      </c>
      <c r="I46">
        <v>0.228964996044631</v>
      </c>
      <c r="J46">
        <v>0.62753369286306404</v>
      </c>
      <c r="K46">
        <v>0.61150990142566297</v>
      </c>
      <c r="L46">
        <v>0.79145963300514099</v>
      </c>
      <c r="M46">
        <v>0.30676326008028298</v>
      </c>
      <c r="N46">
        <v>0.61352652016056597</v>
      </c>
      <c r="O46">
        <v>0.29357975183950702</v>
      </c>
      <c r="P46">
        <v>0.46223194970475601</v>
      </c>
      <c r="Q46">
        <v>0.12579611660255499</v>
      </c>
      <c r="R46">
        <v>0.38787135952454499</v>
      </c>
      <c r="S46">
        <v>7.3397049446403101E-2</v>
      </c>
      <c r="T46">
        <v>0.123440492250769</v>
      </c>
      <c r="U46">
        <v>4.9945518344554499E-3</v>
      </c>
      <c r="V46">
        <v>1.4456968022983701E-2</v>
      </c>
    </row>
    <row r="47" spans="1:22">
      <c r="A47" t="s">
        <v>33</v>
      </c>
      <c r="B47">
        <v>2</v>
      </c>
      <c r="C47">
        <v>0</v>
      </c>
      <c r="D47">
        <v>2</v>
      </c>
      <c r="E47">
        <v>1</v>
      </c>
      <c r="F47">
        <v>0</v>
      </c>
      <c r="G47">
        <v>0.27766723743767402</v>
      </c>
      <c r="H47">
        <v>0.32105274328731098</v>
      </c>
      <c r="I47">
        <v>3.2059383262586297E-2</v>
      </c>
      <c r="J47">
        <v>0.19769953011928201</v>
      </c>
      <c r="K47">
        <v>0.45554509378933</v>
      </c>
      <c r="L47">
        <v>0.79145963300514099</v>
      </c>
      <c r="M47">
        <v>0.62829863717592105</v>
      </c>
      <c r="N47">
        <v>0.91595856675149301</v>
      </c>
      <c r="O47">
        <v>0.27696890979636901</v>
      </c>
      <c r="P47">
        <v>0.44555868097676798</v>
      </c>
      <c r="Q47">
        <v>0.82231848467626101</v>
      </c>
      <c r="R47">
        <v>0.89487599803004803</v>
      </c>
      <c r="S47">
        <v>1.6311332480525902E-2</v>
      </c>
      <c r="T47">
        <v>4.3108521555675502E-2</v>
      </c>
      <c r="U47">
        <v>6.0052720928270201E-2</v>
      </c>
      <c r="V47">
        <v>8.3847195258339599E-2</v>
      </c>
    </row>
    <row r="48" spans="1:22">
      <c r="A48" t="s">
        <v>36</v>
      </c>
      <c r="B48">
        <v>2</v>
      </c>
      <c r="C48">
        <v>0</v>
      </c>
      <c r="D48">
        <v>1</v>
      </c>
      <c r="E48">
        <v>1</v>
      </c>
      <c r="F48">
        <v>0</v>
      </c>
      <c r="G48">
        <v>2.61731818740184E-2</v>
      </c>
      <c r="H48">
        <v>4.4018533151758202E-2</v>
      </c>
      <c r="I48">
        <v>8.5813764617481803E-2</v>
      </c>
      <c r="J48">
        <v>0.37354226951139102</v>
      </c>
      <c r="K48">
        <v>4.8240699563271899E-2</v>
      </c>
      <c r="L48">
        <v>0.27460090520631703</v>
      </c>
      <c r="M48">
        <v>0.118771313207891</v>
      </c>
      <c r="N48">
        <v>0.43674897773323301</v>
      </c>
      <c r="O48">
        <v>0.38646951228424897</v>
      </c>
      <c r="P48">
        <v>0.53959894167989397</v>
      </c>
      <c r="Q48">
        <v>5.7872338927836102E-2</v>
      </c>
      <c r="R48">
        <v>0.214127654032994</v>
      </c>
      <c r="S48">
        <v>0.88867064686527197</v>
      </c>
      <c r="T48">
        <v>0.91335594261152897</v>
      </c>
      <c r="U48">
        <v>0.94076417652931199</v>
      </c>
      <c r="V48">
        <v>0.95365135702971404</v>
      </c>
    </row>
    <row r="49" spans="1:22">
      <c r="A49" t="s">
        <v>37</v>
      </c>
      <c r="B49">
        <v>2</v>
      </c>
      <c r="C49">
        <v>0</v>
      </c>
      <c r="D49">
        <v>1</v>
      </c>
      <c r="E49">
        <v>1</v>
      </c>
      <c r="F49">
        <v>0</v>
      </c>
      <c r="G49">
        <v>2.3339637528134501E-2</v>
      </c>
      <c r="H49">
        <v>4.1122218501951198E-2</v>
      </c>
      <c r="I49">
        <v>0.69571720097321899</v>
      </c>
      <c r="J49">
        <v>0.88763918744859005</v>
      </c>
      <c r="K49">
        <v>0.27800341910869403</v>
      </c>
      <c r="L49">
        <v>0.74205262277010398</v>
      </c>
      <c r="M49">
        <v>0.44496356075751597</v>
      </c>
      <c r="N49">
        <v>0.73171785546791501</v>
      </c>
      <c r="O49">
        <v>0.53099010219317799</v>
      </c>
      <c r="P49">
        <v>0.65488779270492004</v>
      </c>
      <c r="Q49">
        <v>3.4059928527035203E-2</v>
      </c>
      <c r="R49">
        <v>0.18003105078575801</v>
      </c>
      <c r="S49">
        <v>0.262759744954007</v>
      </c>
      <c r="T49">
        <v>0.31875772338682901</v>
      </c>
      <c r="U49">
        <v>0.602947890804306</v>
      </c>
      <c r="V49">
        <v>0.62842456224674104</v>
      </c>
    </row>
    <row r="50" spans="1:22">
      <c r="A50" t="s">
        <v>38</v>
      </c>
      <c r="B50">
        <v>2</v>
      </c>
      <c r="C50">
        <v>1</v>
      </c>
      <c r="D50">
        <v>1</v>
      </c>
      <c r="E50">
        <v>1</v>
      </c>
      <c r="F50">
        <v>1</v>
      </c>
      <c r="G50">
        <v>3.2598821231007602E-4</v>
      </c>
      <c r="H50">
        <v>2.6803475234383999E-3</v>
      </c>
      <c r="I50">
        <v>0.431183938700339</v>
      </c>
      <c r="J50">
        <v>0.75475392218467896</v>
      </c>
      <c r="K50">
        <v>0.60274260156076798</v>
      </c>
      <c r="L50">
        <v>0.79145963300514099</v>
      </c>
      <c r="M50">
        <v>0.24967599482304301</v>
      </c>
      <c r="N50">
        <v>0.57997235337118702</v>
      </c>
      <c r="O50">
        <v>0.60589818292767195</v>
      </c>
      <c r="P50">
        <v>0.711689929153139</v>
      </c>
      <c r="Q50">
        <v>4.1252634308899902E-2</v>
      </c>
      <c r="R50">
        <v>0.190793433678662</v>
      </c>
      <c r="S50">
        <v>0.54085536305803705</v>
      </c>
      <c r="T50">
        <v>0.61574302871222697</v>
      </c>
      <c r="U50">
        <v>0.24914612311248599</v>
      </c>
      <c r="V50">
        <v>0.275176315079462</v>
      </c>
    </row>
    <row r="51" spans="1:22">
      <c r="A51" t="s">
        <v>39</v>
      </c>
      <c r="B51">
        <v>2</v>
      </c>
      <c r="C51">
        <v>0</v>
      </c>
      <c r="D51">
        <v>3</v>
      </c>
      <c r="E51">
        <v>1</v>
      </c>
      <c r="F51">
        <v>0</v>
      </c>
      <c r="G51">
        <v>3.3654215280639797E-2</v>
      </c>
      <c r="H51">
        <v>4.9808238615347E-2</v>
      </c>
      <c r="I51">
        <v>0.44877260238007999</v>
      </c>
      <c r="J51">
        <v>0.75475392218467896</v>
      </c>
      <c r="K51">
        <v>0.54302227246061996</v>
      </c>
      <c r="L51">
        <v>0.79145963300514099</v>
      </c>
      <c r="M51">
        <v>0.30676326008028298</v>
      </c>
      <c r="N51">
        <v>0.61352652016056597</v>
      </c>
      <c r="O51">
        <v>0.60589818292767195</v>
      </c>
      <c r="P51">
        <v>0.711689929153139</v>
      </c>
      <c r="Q51">
        <v>0.42481006095228102</v>
      </c>
      <c r="R51">
        <v>0.74606549466865002</v>
      </c>
      <c r="S51">
        <v>3.5103244990281099E-2</v>
      </c>
      <c r="T51">
        <v>6.8358950770547502E-2</v>
      </c>
      <c r="U51">
        <v>6.3206561602956304E-2</v>
      </c>
      <c r="V51">
        <v>8.6616399233680905E-2</v>
      </c>
    </row>
    <row r="52" spans="1:22">
      <c r="A52" t="s">
        <v>40</v>
      </c>
      <c r="B52">
        <v>2</v>
      </c>
      <c r="C52">
        <v>1</v>
      </c>
      <c r="D52">
        <v>2</v>
      </c>
      <c r="E52">
        <v>2</v>
      </c>
      <c r="F52">
        <v>1</v>
      </c>
      <c r="G52">
        <v>1.81890853821263E-2</v>
      </c>
      <c r="H52">
        <v>3.7388675507704201E-2</v>
      </c>
      <c r="I52">
        <v>0.688412941920024</v>
      </c>
      <c r="J52">
        <v>0.88763918744859005</v>
      </c>
      <c r="K52">
        <v>0.55978110916230195</v>
      </c>
      <c r="L52">
        <v>0.79145963300514099</v>
      </c>
      <c r="M52">
        <v>0.69058844876636305</v>
      </c>
      <c r="N52">
        <v>0.94636194830945997</v>
      </c>
      <c r="O52">
        <v>0.75409250966711205</v>
      </c>
      <c r="P52">
        <v>0.82063008404950399</v>
      </c>
      <c r="Q52">
        <v>0.59740931435952305</v>
      </c>
      <c r="R52">
        <v>0.855882485767955</v>
      </c>
      <c r="S52">
        <v>8.2300111497372397E-4</v>
      </c>
      <c r="T52">
        <v>5.5365529552777798E-3</v>
      </c>
      <c r="U52">
        <v>0.17736747792386701</v>
      </c>
      <c r="V52">
        <v>0.201926051790248</v>
      </c>
    </row>
    <row r="53" spans="1:22">
      <c r="A53" t="s">
        <v>42</v>
      </c>
      <c r="B53">
        <v>2</v>
      </c>
      <c r="C53">
        <v>1</v>
      </c>
      <c r="D53">
        <v>2</v>
      </c>
      <c r="E53">
        <v>1</v>
      </c>
      <c r="F53">
        <v>1</v>
      </c>
      <c r="G53">
        <v>0.30807006639753998</v>
      </c>
      <c r="H53">
        <v>0.35072592174489098</v>
      </c>
      <c r="I53">
        <v>0.44877260238007999</v>
      </c>
      <c r="J53">
        <v>0.75475392218467896</v>
      </c>
      <c r="K53">
        <v>0.154612029940181</v>
      </c>
      <c r="L53">
        <v>0.53238932813985396</v>
      </c>
      <c r="M53">
        <v>0.82126050887538304</v>
      </c>
      <c r="N53">
        <v>0.980214155754489</v>
      </c>
      <c r="O53">
        <v>0.63187840191753697</v>
      </c>
      <c r="P53">
        <v>0.73060940221715198</v>
      </c>
      <c r="Q53">
        <v>0.63593614260046805</v>
      </c>
      <c r="R53">
        <v>0.855882485767955</v>
      </c>
      <c r="S53">
        <v>2.91950670136513E-2</v>
      </c>
      <c r="T53">
        <v>5.8390134027302497E-2</v>
      </c>
      <c r="U53">
        <v>2.5092538423482298E-4</v>
      </c>
      <c r="V53">
        <v>2.0281808775650498E-3</v>
      </c>
    </row>
    <row r="54" spans="1:22">
      <c r="A54" t="s">
        <v>57</v>
      </c>
      <c r="B54">
        <v>2</v>
      </c>
      <c r="C54">
        <v>2</v>
      </c>
      <c r="D54">
        <v>2</v>
      </c>
      <c r="E54">
        <v>2</v>
      </c>
      <c r="F54">
        <v>2</v>
      </c>
      <c r="G54">
        <v>4.6560009900058203E-4</v>
      </c>
      <c r="H54">
        <v>2.7057980959640498E-3</v>
      </c>
      <c r="I54">
        <v>0.28714363563426798</v>
      </c>
      <c r="J54">
        <v>0.64468204428124398</v>
      </c>
      <c r="K54">
        <v>0.94500816415266897</v>
      </c>
      <c r="L54">
        <v>0.95795348146982895</v>
      </c>
      <c r="M54">
        <v>0.40745074103435402</v>
      </c>
      <c r="N54">
        <v>0.70119429852423698</v>
      </c>
      <c r="O54">
        <v>0.26890835657468998</v>
      </c>
      <c r="P54">
        <v>0.44220485303393497</v>
      </c>
      <c r="Q54">
        <v>0.231609503186054</v>
      </c>
      <c r="R54">
        <v>0.56808252174902896</v>
      </c>
      <c r="S54">
        <v>1.6661547118586201E-4</v>
      </c>
      <c r="T54">
        <v>3.0823862169384502E-3</v>
      </c>
      <c r="U54">
        <v>0.25857939934141699</v>
      </c>
      <c r="V54">
        <v>0.281395228695071</v>
      </c>
    </row>
    <row r="55" spans="1:22">
      <c r="A55" t="s">
        <v>58</v>
      </c>
      <c r="B55">
        <v>2</v>
      </c>
      <c r="C55">
        <v>1</v>
      </c>
      <c r="D55">
        <v>2</v>
      </c>
      <c r="E55">
        <v>2</v>
      </c>
      <c r="F55">
        <v>0</v>
      </c>
      <c r="G55">
        <v>1.3220933961370701E-2</v>
      </c>
      <c r="H55">
        <v>3.0573409785669699E-2</v>
      </c>
      <c r="I55">
        <v>0.370208154664598</v>
      </c>
      <c r="J55">
        <v>0.72269068308903694</v>
      </c>
      <c r="K55">
        <v>0.83606444333674101</v>
      </c>
      <c r="L55">
        <v>0.923414459804759</v>
      </c>
      <c r="M55">
        <v>8.3258568577838199E-2</v>
      </c>
      <c r="N55">
        <v>0.43674897773323301</v>
      </c>
      <c r="O55">
        <v>0.75409250966711205</v>
      </c>
      <c r="P55">
        <v>0.82063008404950399</v>
      </c>
      <c r="Q55">
        <v>0.84027029509805795</v>
      </c>
      <c r="R55">
        <v>0.90115944691675798</v>
      </c>
      <c r="S55">
        <v>0.65312121816479296</v>
      </c>
      <c r="T55">
        <v>0.71188413663517902</v>
      </c>
      <c r="U55">
        <v>9.5765900897482898E-3</v>
      </c>
      <c r="V55">
        <v>2.14747777770113E-2</v>
      </c>
    </row>
    <row r="56" spans="1:22">
      <c r="A56" t="s">
        <v>60</v>
      </c>
      <c r="B56">
        <v>2</v>
      </c>
      <c r="C56">
        <v>2</v>
      </c>
      <c r="D56">
        <v>2</v>
      </c>
      <c r="E56">
        <v>0</v>
      </c>
      <c r="F56">
        <v>0</v>
      </c>
      <c r="G56">
        <v>5.01767704471099E-2</v>
      </c>
      <c r="H56">
        <v>7.0967344096795101E-2</v>
      </c>
      <c r="I56">
        <v>0.41400173891584302</v>
      </c>
      <c r="J56">
        <v>0.74722265072615501</v>
      </c>
      <c r="K56">
        <v>4.68332526031256E-3</v>
      </c>
      <c r="L56">
        <v>8.6641517315782304E-2</v>
      </c>
      <c r="M56">
        <v>0.99141629442498902</v>
      </c>
      <c r="N56">
        <v>0.99141629442498902</v>
      </c>
      <c r="O56">
        <v>9.3737650207100492E-3</v>
      </c>
      <c r="P56">
        <v>0.115609768588757</v>
      </c>
      <c r="Q56">
        <v>0.479390475456967</v>
      </c>
      <c r="R56">
        <v>0.77119337356120798</v>
      </c>
      <c r="S56">
        <v>0.11151382310791701</v>
      </c>
      <c r="T56">
        <v>0.16840863081603699</v>
      </c>
      <c r="U56">
        <v>0.19152445877639901</v>
      </c>
      <c r="V56">
        <v>0.214739544688689</v>
      </c>
    </row>
    <row r="57" spans="1:22">
      <c r="A57" t="s">
        <v>62</v>
      </c>
      <c r="B57">
        <v>2</v>
      </c>
      <c r="C57">
        <v>2</v>
      </c>
      <c r="D57">
        <v>3</v>
      </c>
      <c r="E57">
        <v>2</v>
      </c>
      <c r="F57">
        <v>1</v>
      </c>
      <c r="G57">
        <v>6.0712198210622098E-2</v>
      </c>
      <c r="H57">
        <v>8.1685503047018798E-2</v>
      </c>
      <c r="I57">
        <v>0.10127696600224199</v>
      </c>
      <c r="J57">
        <v>0.41636086023143998</v>
      </c>
      <c r="K57">
        <v>0.283596895464719</v>
      </c>
      <c r="L57">
        <v>0.74205262277010398</v>
      </c>
      <c r="M57">
        <v>0.80456725451421796</v>
      </c>
      <c r="N57">
        <v>0.97603240711560801</v>
      </c>
      <c r="O57">
        <v>0.310846069170373</v>
      </c>
      <c r="P57">
        <v>0.47922102330432398</v>
      </c>
      <c r="Q57">
        <v>0.42481006095228102</v>
      </c>
      <c r="R57">
        <v>0.74606549466865002</v>
      </c>
      <c r="S57">
        <v>1.53430388160065E-3</v>
      </c>
      <c r="T57">
        <v>7.9619734032405805E-3</v>
      </c>
      <c r="U57">
        <v>3.90826214041396E-3</v>
      </c>
      <c r="V57">
        <v>1.2982811862605199E-2</v>
      </c>
    </row>
    <row r="58" spans="1:22">
      <c r="A58" t="s">
        <v>63</v>
      </c>
      <c r="B58">
        <v>2</v>
      </c>
      <c r="C58">
        <v>1</v>
      </c>
      <c r="D58">
        <v>1</v>
      </c>
      <c r="E58">
        <v>1</v>
      </c>
      <c r="F58">
        <v>1</v>
      </c>
      <c r="G58">
        <v>9.1459064427793696E-2</v>
      </c>
      <c r="H58">
        <v>0.11279951279427899</v>
      </c>
      <c r="I58">
        <v>2.6899041185169101E-2</v>
      </c>
      <c r="J58">
        <v>0.18095718615477399</v>
      </c>
      <c r="K58">
        <v>0.55137039045728597</v>
      </c>
      <c r="L58">
        <v>0.79145963300514099</v>
      </c>
      <c r="M58">
        <v>0.40745074103435402</v>
      </c>
      <c r="N58">
        <v>0.70119429852423698</v>
      </c>
      <c r="O58">
        <v>0.26101034535527201</v>
      </c>
      <c r="P58">
        <v>0.43897194446114002</v>
      </c>
      <c r="Q58">
        <v>0.316877094983953</v>
      </c>
      <c r="R58">
        <v>0.65135847302257099</v>
      </c>
      <c r="S58">
        <v>0.18477742852725401</v>
      </c>
      <c r="T58">
        <v>0.24860963110939599</v>
      </c>
      <c r="U58">
        <v>1.28099435625431E-4</v>
      </c>
      <c r="V58">
        <v>1.3541940337545499E-3</v>
      </c>
    </row>
    <row r="59" spans="1:22">
      <c r="A59" t="s">
        <v>65</v>
      </c>
      <c r="B59">
        <v>2</v>
      </c>
      <c r="C59">
        <v>1</v>
      </c>
      <c r="D59">
        <v>2</v>
      </c>
      <c r="E59">
        <v>2</v>
      </c>
      <c r="F59">
        <v>0</v>
      </c>
      <c r="G59">
        <v>6.5115833226208203E-3</v>
      </c>
      <c r="H59">
        <v>1.7209184495497899E-2</v>
      </c>
      <c r="I59">
        <v>0.66667620617046497</v>
      </c>
      <c r="J59">
        <v>0.88763918744859005</v>
      </c>
      <c r="K59">
        <v>0.20304157346996901</v>
      </c>
      <c r="L59">
        <v>0.62604485153240597</v>
      </c>
      <c r="M59">
        <v>0.17184404976227599</v>
      </c>
      <c r="N59">
        <v>0.52985248676701602</v>
      </c>
      <c r="O59">
        <v>0.970602480996136</v>
      </c>
      <c r="P59">
        <v>0.98389840539334295</v>
      </c>
      <c r="Q59">
        <v>0.52049088000852695</v>
      </c>
      <c r="R59">
        <v>0.78604745144144905</v>
      </c>
      <c r="S59">
        <v>0.12723011328115399</v>
      </c>
      <c r="T59">
        <v>0.188300567656108</v>
      </c>
      <c r="U59">
        <v>1.5117979888068201E-2</v>
      </c>
      <c r="V59">
        <v>2.7860189537695201E-2</v>
      </c>
    </row>
    <row r="60" spans="1:22">
      <c r="A60" t="s">
        <v>66</v>
      </c>
      <c r="B60">
        <v>2</v>
      </c>
      <c r="C60">
        <v>0</v>
      </c>
      <c r="D60">
        <v>2</v>
      </c>
      <c r="E60">
        <v>2</v>
      </c>
      <c r="F60">
        <v>0</v>
      </c>
      <c r="G60">
        <v>2.9711782327713099E-2</v>
      </c>
      <c r="H60">
        <v>4.4870854943893201E-2</v>
      </c>
      <c r="I60">
        <v>0.14416159873551199</v>
      </c>
      <c r="J60">
        <v>0.50799801459180405</v>
      </c>
      <c r="K60">
        <v>0.56825356535108895</v>
      </c>
      <c r="L60">
        <v>0.79145963300514099</v>
      </c>
      <c r="M60">
        <v>0.232411528423418</v>
      </c>
      <c r="N60">
        <v>0.57328177011109704</v>
      </c>
      <c r="O60">
        <v>0.24569925081842001</v>
      </c>
      <c r="P60">
        <v>0.42283126885030498</v>
      </c>
      <c r="Q60">
        <v>0.74022269039390698</v>
      </c>
      <c r="R60">
        <v>0.855882485767955</v>
      </c>
      <c r="S60">
        <v>0.262759744954007</v>
      </c>
      <c r="T60">
        <v>0.31875772338682901</v>
      </c>
      <c r="U60">
        <v>2.50508212847942E-2</v>
      </c>
      <c r="V60">
        <v>4.1194683890550497E-2</v>
      </c>
    </row>
    <row r="61" spans="1:22">
      <c r="A61" t="s">
        <v>68</v>
      </c>
      <c r="B61">
        <v>2</v>
      </c>
      <c r="C61">
        <v>1</v>
      </c>
      <c r="D61">
        <v>2</v>
      </c>
      <c r="E61">
        <v>1</v>
      </c>
      <c r="F61">
        <v>1</v>
      </c>
      <c r="G61">
        <v>0.49506048702773597</v>
      </c>
      <c r="H61">
        <v>0.52334965771503505</v>
      </c>
      <c r="I61">
        <v>0.86243462901840995</v>
      </c>
      <c r="J61">
        <v>0.97838926716400798</v>
      </c>
      <c r="K61">
        <v>0.91510603442050598</v>
      </c>
      <c r="L61">
        <v>0.94052564648774195</v>
      </c>
      <c r="M61">
        <v>0.56854937029602604</v>
      </c>
      <c r="N61">
        <v>0.87651361253970606</v>
      </c>
      <c r="O61">
        <v>0.44996123395639498</v>
      </c>
      <c r="P61">
        <v>0.58416019846970602</v>
      </c>
      <c r="Q61">
        <v>0.86514963227405695</v>
      </c>
      <c r="R61">
        <v>0.91458675411828905</v>
      </c>
      <c r="S61">
        <v>2.9954889155637899E-6</v>
      </c>
      <c r="T61">
        <v>2.2166617975171999E-4</v>
      </c>
      <c r="U61">
        <v>3.5767901948636299E-2</v>
      </c>
      <c r="V61">
        <v>5.5142182170814402E-2</v>
      </c>
    </row>
    <row r="62" spans="1:22">
      <c r="A62" t="s">
        <v>71</v>
      </c>
      <c r="B62">
        <v>2</v>
      </c>
      <c r="C62">
        <v>1</v>
      </c>
      <c r="D62">
        <v>1</v>
      </c>
      <c r="E62">
        <v>1</v>
      </c>
      <c r="F62">
        <v>0</v>
      </c>
      <c r="G62">
        <v>4.7981138680313097E-3</v>
      </c>
      <c r="H62">
        <v>1.47941844264299E-2</v>
      </c>
      <c r="I62">
        <v>0.37551943414050298</v>
      </c>
      <c r="J62">
        <v>0.72269068308903694</v>
      </c>
      <c r="K62">
        <v>1</v>
      </c>
      <c r="L62">
        <v>1</v>
      </c>
      <c r="M62">
        <v>0.92286570072336904</v>
      </c>
      <c r="N62">
        <v>0.98368748137633399</v>
      </c>
      <c r="O62">
        <v>0.21699269590599399</v>
      </c>
      <c r="P62">
        <v>0.411729730693425</v>
      </c>
      <c r="Q62">
        <v>1.8797430940648899E-2</v>
      </c>
      <c r="R62">
        <v>0.124718860443211</v>
      </c>
      <c r="S62">
        <v>0.65844385566838604</v>
      </c>
      <c r="T62">
        <v>0.71188413663517902</v>
      </c>
      <c r="U62">
        <v>0.91274650417960901</v>
      </c>
      <c r="V62">
        <v>0.93810057374015399</v>
      </c>
    </row>
    <row r="63" spans="1:22">
      <c r="A63" t="s">
        <v>503</v>
      </c>
      <c r="B63">
        <v>2</v>
      </c>
      <c r="C63">
        <v>0</v>
      </c>
      <c r="D63">
        <v>2</v>
      </c>
      <c r="E63">
        <v>1</v>
      </c>
      <c r="F63">
        <v>0</v>
      </c>
      <c r="G63">
        <v>7.0405803584954907E-2</v>
      </c>
      <c r="H63">
        <v>9.1404025706783604E-2</v>
      </c>
      <c r="I63">
        <v>3.5372905718427203E-2</v>
      </c>
      <c r="J63">
        <v>0.20135346332027801</v>
      </c>
      <c r="K63">
        <v>0.47083564376521198</v>
      </c>
      <c r="L63">
        <v>0.79145963300514099</v>
      </c>
      <c r="M63">
        <v>0.93996964891414703</v>
      </c>
      <c r="N63">
        <v>0.98368748137633399</v>
      </c>
      <c r="O63">
        <v>0.15064583956623201</v>
      </c>
      <c r="P63">
        <v>0.35960619767423102</v>
      </c>
      <c r="Q63">
        <v>0.479390475456967</v>
      </c>
      <c r="R63">
        <v>0.77119337356120798</v>
      </c>
      <c r="S63">
        <v>0.40095376148025402</v>
      </c>
      <c r="T63">
        <v>0.47096156110379001</v>
      </c>
      <c r="U63">
        <v>2.79636645136341E-2</v>
      </c>
      <c r="V63">
        <v>4.4985025521933099E-2</v>
      </c>
    </row>
    <row r="64" spans="1:22">
      <c r="A64" t="s">
        <v>6</v>
      </c>
      <c r="B64">
        <v>1</v>
      </c>
      <c r="C64">
        <v>0</v>
      </c>
      <c r="D64">
        <v>1</v>
      </c>
      <c r="E64">
        <v>1</v>
      </c>
      <c r="F64">
        <v>0</v>
      </c>
      <c r="G64">
        <v>2.3004889073810601E-2</v>
      </c>
      <c r="H64">
        <v>4.1122218501951198E-2</v>
      </c>
      <c r="I64">
        <v>0.86243462901840995</v>
      </c>
      <c r="J64">
        <v>0.97838926716400798</v>
      </c>
      <c r="K64">
        <v>0.33107818865301503</v>
      </c>
      <c r="L64">
        <v>0.76561831126009805</v>
      </c>
      <c r="M64">
        <v>0.25863631974661</v>
      </c>
      <c r="N64">
        <v>0.57997235337118702</v>
      </c>
      <c r="O64">
        <v>0.101016884866926</v>
      </c>
      <c r="P64">
        <v>0.31146872833968903</v>
      </c>
      <c r="Q64">
        <v>8.6113363137117899E-2</v>
      </c>
      <c r="R64">
        <v>0.28965403964303299</v>
      </c>
      <c r="S64">
        <v>0.205067226487499</v>
      </c>
      <c r="T64">
        <v>0.25720296203516801</v>
      </c>
      <c r="U64">
        <v>8.0654466711056402E-2</v>
      </c>
      <c r="V64">
        <v>0.101159839603698</v>
      </c>
    </row>
    <row r="65" spans="1:22">
      <c r="A65" t="s">
        <v>29</v>
      </c>
      <c r="B65">
        <v>1</v>
      </c>
      <c r="C65">
        <v>1</v>
      </c>
      <c r="D65">
        <v>2</v>
      </c>
      <c r="E65">
        <v>1</v>
      </c>
      <c r="F65">
        <v>1</v>
      </c>
      <c r="G65">
        <v>0.13798346057546301</v>
      </c>
      <c r="H65">
        <v>0.16468993681587599</v>
      </c>
      <c r="I65">
        <v>0.12124213908214999</v>
      </c>
      <c r="J65">
        <v>0.44859591460395698</v>
      </c>
      <c r="K65">
        <v>0.55978110916230195</v>
      </c>
      <c r="L65">
        <v>0.79145963300514099</v>
      </c>
      <c r="M65">
        <v>0.232411528423418</v>
      </c>
      <c r="N65">
        <v>0.57328177011109704</v>
      </c>
      <c r="O65">
        <v>0.94124485570985605</v>
      </c>
      <c r="P65">
        <v>0.96739054614623998</v>
      </c>
      <c r="Q65">
        <v>0.120058000307506</v>
      </c>
      <c r="R65">
        <v>0.38627356620675801</v>
      </c>
      <c r="S65">
        <v>8.0897533842302796E-5</v>
      </c>
      <c r="T65">
        <v>1.99547250144347E-3</v>
      </c>
      <c r="U65">
        <v>5.8357716216042597E-2</v>
      </c>
      <c r="V65">
        <v>8.3047519230522199E-2</v>
      </c>
    </row>
    <row r="66" spans="1:22">
      <c r="A66" t="s">
        <v>44</v>
      </c>
      <c r="B66">
        <v>1</v>
      </c>
      <c r="C66">
        <v>0</v>
      </c>
      <c r="D66">
        <v>0</v>
      </c>
      <c r="E66">
        <v>0</v>
      </c>
      <c r="F66">
        <v>0</v>
      </c>
      <c r="G66">
        <v>8.0373863130331499E-2</v>
      </c>
      <c r="H66">
        <v>0.100807896129568</v>
      </c>
      <c r="I66">
        <v>0.94868390556040905</v>
      </c>
      <c r="J66">
        <v>0.98876914100662405</v>
      </c>
      <c r="K66">
        <v>0.86555560189456704</v>
      </c>
      <c r="L66">
        <v>0.92827702232171005</v>
      </c>
      <c r="M66">
        <v>2.4545471718673099E-2</v>
      </c>
      <c r="N66">
        <v>0.43674897773323301</v>
      </c>
      <c r="O66">
        <v>0.71248056855446396</v>
      </c>
      <c r="P66">
        <v>0.79884184959136795</v>
      </c>
      <c r="Q66">
        <v>0.43352454419935099</v>
      </c>
      <c r="R66">
        <v>0.74606549466865002</v>
      </c>
      <c r="S66">
        <v>0.32350867658211302</v>
      </c>
      <c r="T66">
        <v>0.38612325914639301</v>
      </c>
      <c r="U66">
        <v>0.13295208209752901</v>
      </c>
      <c r="V66">
        <v>0.153725844925268</v>
      </c>
    </row>
    <row r="67" spans="1:22">
      <c r="A67" t="s">
        <v>48</v>
      </c>
      <c r="B67">
        <v>1</v>
      </c>
      <c r="C67">
        <v>0</v>
      </c>
      <c r="D67">
        <v>0</v>
      </c>
      <c r="E67">
        <v>0</v>
      </c>
      <c r="F67">
        <v>0</v>
      </c>
      <c r="G67">
        <v>0.39951133389868398</v>
      </c>
      <c r="H67">
        <v>0.447936950128828</v>
      </c>
      <c r="I67">
        <v>0.49135672582913797</v>
      </c>
      <c r="J67">
        <v>0.77362548322034397</v>
      </c>
      <c r="K67">
        <v>0.36988055220350802</v>
      </c>
      <c r="L67">
        <v>0.79145963300514099</v>
      </c>
      <c r="M67">
        <v>6.2718244555986499E-2</v>
      </c>
      <c r="N67">
        <v>0.43674897773323301</v>
      </c>
      <c r="O67">
        <v>0.58040722174004999</v>
      </c>
      <c r="P67">
        <v>0.70410056407809396</v>
      </c>
      <c r="Q67">
        <v>3.89589567951341E-2</v>
      </c>
      <c r="R67">
        <v>0.190793433678662</v>
      </c>
      <c r="S67">
        <v>0.47481422465113998</v>
      </c>
      <c r="T67">
        <v>0.54900394725288104</v>
      </c>
      <c r="U67">
        <v>0.28267122875644801</v>
      </c>
      <c r="V67">
        <v>0.30315465113010298</v>
      </c>
    </row>
    <row r="68" spans="1:22">
      <c r="A68" t="s">
        <v>51</v>
      </c>
      <c r="B68">
        <v>1</v>
      </c>
      <c r="C68">
        <v>1</v>
      </c>
      <c r="D68">
        <v>2</v>
      </c>
      <c r="E68">
        <v>1</v>
      </c>
      <c r="F68">
        <v>0</v>
      </c>
      <c r="G68">
        <v>6.0712198210622098E-2</v>
      </c>
      <c r="H68">
        <v>8.1685503047018798E-2</v>
      </c>
      <c r="I68">
        <v>0.40836562378123498</v>
      </c>
      <c r="J68">
        <v>0.74722265072615501</v>
      </c>
      <c r="K68">
        <v>0.55137039045728597</v>
      </c>
      <c r="L68">
        <v>0.79145963300514099</v>
      </c>
      <c r="M68">
        <v>0.104268852928324</v>
      </c>
      <c r="N68">
        <v>0.43674897773323301</v>
      </c>
      <c r="O68">
        <v>0.24569925081842001</v>
      </c>
      <c r="P68">
        <v>0.42283126885030498</v>
      </c>
      <c r="Q68">
        <v>0.55579977839383998</v>
      </c>
      <c r="R68">
        <v>0.82258367202288296</v>
      </c>
      <c r="S68">
        <v>0.19727662403917201</v>
      </c>
      <c r="T68">
        <v>0.25611351191050402</v>
      </c>
      <c r="U68">
        <v>6.0619616720527496E-3</v>
      </c>
      <c r="V68">
        <v>1.49528387910634E-2</v>
      </c>
    </row>
    <row r="69" spans="1:22">
      <c r="A69" t="s">
        <v>54</v>
      </c>
      <c r="B69">
        <v>1</v>
      </c>
      <c r="C69">
        <v>0</v>
      </c>
      <c r="D69">
        <v>2</v>
      </c>
      <c r="E69">
        <v>1</v>
      </c>
      <c r="F69">
        <v>0</v>
      </c>
      <c r="G69">
        <v>2.4721263529450799E-2</v>
      </c>
      <c r="H69">
        <v>4.2543569794868903E-2</v>
      </c>
      <c r="I69">
        <v>8.4022749041663194E-2</v>
      </c>
      <c r="J69">
        <v>0.37354226951139102</v>
      </c>
      <c r="K69">
        <v>0.44053805426503101</v>
      </c>
      <c r="L69">
        <v>0.79145963300514099</v>
      </c>
      <c r="M69">
        <v>0.77145382921723205</v>
      </c>
      <c r="N69">
        <v>0.96758615867924003</v>
      </c>
      <c r="O69">
        <v>0.43898638711471499</v>
      </c>
      <c r="P69">
        <v>0.58416019846970602</v>
      </c>
      <c r="Q69">
        <v>0.99652568145381304</v>
      </c>
      <c r="R69">
        <v>0.99652568145381304</v>
      </c>
      <c r="S69">
        <v>0.70710033082151902</v>
      </c>
      <c r="T69">
        <v>0.74750606401132003</v>
      </c>
      <c r="U69">
        <v>7.1100125926369204E-2</v>
      </c>
      <c r="V69">
        <v>9.2305426641251201E-2</v>
      </c>
    </row>
    <row r="70" spans="1:22">
      <c r="A70" t="s">
        <v>55</v>
      </c>
      <c r="B70">
        <v>1</v>
      </c>
      <c r="C70">
        <v>1</v>
      </c>
      <c r="D70">
        <v>1</v>
      </c>
      <c r="E70">
        <v>1</v>
      </c>
      <c r="F70">
        <v>0</v>
      </c>
      <c r="G70">
        <v>0.49157444413013401</v>
      </c>
      <c r="H70">
        <v>0.52334965771503505</v>
      </c>
      <c r="I70">
        <v>0.38087752216854698</v>
      </c>
      <c r="J70">
        <v>0.72269068308903694</v>
      </c>
      <c r="K70">
        <v>0.90516319179669802</v>
      </c>
      <c r="L70">
        <v>0.94052564648774195</v>
      </c>
      <c r="M70">
        <v>0.64364656041996804</v>
      </c>
      <c r="N70">
        <v>0.91595856675149301</v>
      </c>
      <c r="O70">
        <v>0.23828458255153401</v>
      </c>
      <c r="P70">
        <v>0.42283126885030498</v>
      </c>
      <c r="Q70">
        <v>2.7312747247163899E-3</v>
      </c>
      <c r="R70">
        <v>4.0422865925802597E-2</v>
      </c>
      <c r="S70">
        <v>0.157185648031682</v>
      </c>
      <c r="T70">
        <v>0.219466753855556</v>
      </c>
      <c r="U70">
        <v>8.9787069148058896E-2</v>
      </c>
      <c r="V70">
        <v>0.110667750043858</v>
      </c>
    </row>
    <row r="71" spans="1:22">
      <c r="A71" t="s">
        <v>56</v>
      </c>
      <c r="B71">
        <v>1</v>
      </c>
      <c r="C71">
        <v>1</v>
      </c>
      <c r="D71">
        <v>1</v>
      </c>
      <c r="E71">
        <v>1</v>
      </c>
      <c r="F71">
        <v>1</v>
      </c>
      <c r="G71">
        <v>0.73820190291177101</v>
      </c>
      <c r="H71">
        <v>0.74831425774617899</v>
      </c>
      <c r="I71">
        <v>5.6645791953130603E-2</v>
      </c>
      <c r="J71">
        <v>0.29941347175226202</v>
      </c>
      <c r="K71">
        <v>0.59403234059904197</v>
      </c>
      <c r="L71">
        <v>0.79145963300514099</v>
      </c>
      <c r="M71">
        <v>0.77145382921723205</v>
      </c>
      <c r="N71">
        <v>0.96758615867924003</v>
      </c>
      <c r="O71">
        <v>0.47237077858641702</v>
      </c>
      <c r="P71">
        <v>0.59246504432872604</v>
      </c>
      <c r="Q71">
        <v>0.72897605938785004</v>
      </c>
      <c r="R71">
        <v>0.855882485767955</v>
      </c>
      <c r="S71">
        <v>8.2073495951856201E-2</v>
      </c>
      <c r="T71">
        <v>0.13496530445416299</v>
      </c>
      <c r="U71">
        <v>1.2909803763286899E-3</v>
      </c>
      <c r="V71">
        <v>7.3486575267940899E-3</v>
      </c>
    </row>
    <row r="72" spans="1:22">
      <c r="A72" t="s">
        <v>64</v>
      </c>
      <c r="B72">
        <v>1</v>
      </c>
      <c r="C72">
        <v>1</v>
      </c>
      <c r="D72">
        <v>2</v>
      </c>
      <c r="E72">
        <v>1</v>
      </c>
      <c r="F72">
        <v>0</v>
      </c>
      <c r="G72">
        <v>6.3812524686228195E-2</v>
      </c>
      <c r="H72">
        <v>8.4323693335372998E-2</v>
      </c>
      <c r="I72">
        <v>0.88583893108092604</v>
      </c>
      <c r="J72">
        <v>0.97838926716400798</v>
      </c>
      <c r="K72">
        <v>0.448005874627179</v>
      </c>
      <c r="L72">
        <v>0.79145963300514099</v>
      </c>
      <c r="M72">
        <v>0.224104391912923</v>
      </c>
      <c r="N72">
        <v>0.57328177011109704</v>
      </c>
      <c r="O72">
        <v>0.14045287898959599</v>
      </c>
      <c r="P72">
        <v>0.35960619767423102</v>
      </c>
      <c r="Q72">
        <v>0.27825301410861703</v>
      </c>
      <c r="R72">
        <v>0.62767872026585803</v>
      </c>
      <c r="S72">
        <v>9.5892262490240299E-2</v>
      </c>
      <c r="T72">
        <v>0.147833904672454</v>
      </c>
      <c r="U72">
        <v>3.0162236342747401E-3</v>
      </c>
      <c r="V72">
        <v>1.17473973124385E-2</v>
      </c>
    </row>
    <row r="73" spans="1:22">
      <c r="A73" t="s">
        <v>69</v>
      </c>
      <c r="B73">
        <v>1</v>
      </c>
      <c r="C73">
        <v>1</v>
      </c>
      <c r="D73">
        <v>2</v>
      </c>
      <c r="E73">
        <v>1</v>
      </c>
      <c r="F73">
        <v>0</v>
      </c>
      <c r="G73">
        <v>7.7547868629474007E-2</v>
      </c>
      <c r="H73">
        <v>9.8940384113466798E-2</v>
      </c>
      <c r="I73">
        <v>0.94080265650734995</v>
      </c>
      <c r="J73">
        <v>0.98876914100662405</v>
      </c>
      <c r="K73">
        <v>0.27800341910869403</v>
      </c>
      <c r="L73">
        <v>0.74205262277010398</v>
      </c>
      <c r="M73">
        <v>0.62829863717592105</v>
      </c>
      <c r="N73">
        <v>0.91595856675149301</v>
      </c>
      <c r="O73">
        <v>0.20358034380380999</v>
      </c>
      <c r="P73">
        <v>0.411729730693425</v>
      </c>
      <c r="Q73">
        <v>0.33214970975066299</v>
      </c>
      <c r="R73">
        <v>0.66374240069511903</v>
      </c>
      <c r="S73">
        <v>4.4559924922997702E-3</v>
      </c>
      <c r="T73">
        <v>1.43366714969645E-2</v>
      </c>
      <c r="U73">
        <v>8.0654466711056402E-2</v>
      </c>
      <c r="V73">
        <v>0.101159839603698</v>
      </c>
    </row>
    <row r="74" spans="1:22">
      <c r="A74" t="s">
        <v>43</v>
      </c>
      <c r="B74">
        <v>0</v>
      </c>
      <c r="C74">
        <v>0</v>
      </c>
      <c r="D74">
        <v>0</v>
      </c>
      <c r="E74">
        <v>0</v>
      </c>
      <c r="F74">
        <v>0</v>
      </c>
      <c r="G74">
        <v>0.45411226257965898</v>
      </c>
      <c r="H74">
        <v>0.50155682732678797</v>
      </c>
      <c r="I74">
        <v>0.354556189216579</v>
      </c>
      <c r="J74">
        <v>0.72269068308903694</v>
      </c>
      <c r="K74">
        <v>0.36322432541395899</v>
      </c>
      <c r="L74">
        <v>0.79145963300514099</v>
      </c>
      <c r="M74">
        <v>0.93996964891414703</v>
      </c>
      <c r="N74">
        <v>0.98368748137633399</v>
      </c>
      <c r="O74">
        <v>0.38646951228424897</v>
      </c>
      <c r="P74">
        <v>0.53959894167989397</v>
      </c>
      <c r="Q74">
        <v>0.34981013790056498</v>
      </c>
      <c r="R74">
        <v>0.66374240069511903</v>
      </c>
      <c r="S74">
        <v>9.4431592171497297E-2</v>
      </c>
      <c r="T74">
        <v>0.147833904672454</v>
      </c>
      <c r="U74">
        <v>9.9734379178700996E-2</v>
      </c>
      <c r="V74">
        <v>0.119037807406837</v>
      </c>
    </row>
    <row r="75" spans="1:22">
      <c r="A75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0.25625149115928803</v>
      </c>
      <c r="H75">
        <v>0.300993815012497</v>
      </c>
      <c r="I75">
        <v>0.688412941920024</v>
      </c>
      <c r="J75">
        <v>0.88763918744859005</v>
      </c>
      <c r="K75">
        <v>0.55137039045728597</v>
      </c>
      <c r="L75">
        <v>0.79145963300514099</v>
      </c>
      <c r="M75">
        <v>0.75504787606539703</v>
      </c>
      <c r="N75">
        <v>0.96758615867924003</v>
      </c>
      <c r="O75">
        <v>0.21699269590599399</v>
      </c>
      <c r="P75">
        <v>0.411729730693425</v>
      </c>
      <c r="Q75">
        <v>0.184556353682611</v>
      </c>
      <c r="R75">
        <v>0.48775607758975897</v>
      </c>
      <c r="S75">
        <v>0.77949820042176199</v>
      </c>
      <c r="T75">
        <v>0.81243474410155403</v>
      </c>
      <c r="U75">
        <v>9.1226118279396598E-2</v>
      </c>
      <c r="V75">
        <v>0.110667750043858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D223-6B5D-4A64-9067-D4DECD290DB0}">
  <dimension ref="A1:T593"/>
  <sheetViews>
    <sheetView workbookViewId="0">
      <selection activeCell="O20" sqref="O20"/>
    </sheetView>
  </sheetViews>
  <sheetFormatPr defaultRowHeight="14.25"/>
  <sheetData>
    <row r="1" spans="1:20">
      <c r="A1" s="1"/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spans="1:20">
      <c r="A2" s="1" t="s">
        <v>15</v>
      </c>
      <c r="B2" s="1">
        <v>6</v>
      </c>
      <c r="C2" s="1">
        <v>2</v>
      </c>
      <c r="D2" s="1">
        <v>0</v>
      </c>
      <c r="E2" s="1">
        <v>-0.57035587933881104</v>
      </c>
      <c r="F2" s="1">
        <v>-0.27574947301291097</v>
      </c>
      <c r="G2" s="1">
        <v>3.3855320741460602E-2</v>
      </c>
      <c r="H2" s="1">
        <v>0.80574068538933896</v>
      </c>
      <c r="I2" s="1">
        <v>-1.19945637420463</v>
      </c>
      <c r="J2" s="1">
        <v>-5.1654608086583099E-2</v>
      </c>
      <c r="K2" s="1">
        <v>-0.83735568125827797</v>
      </c>
      <c r="L2" s="1">
        <v>-0.547318167860817</v>
      </c>
    </row>
    <row r="3" spans="1:20">
      <c r="A3" s="1" t="s">
        <v>84</v>
      </c>
      <c r="B3" s="1">
        <v>5</v>
      </c>
      <c r="C3" s="1">
        <v>3</v>
      </c>
      <c r="D3" s="1">
        <v>0</v>
      </c>
      <c r="E3" s="1">
        <v>-9.7459271943106801E-2</v>
      </c>
      <c r="F3" s="1">
        <v>-0.24526107490806501</v>
      </c>
      <c r="G3" s="1">
        <v>4.8032150337965901E-2</v>
      </c>
      <c r="H3" s="1">
        <v>0.27252901857249101</v>
      </c>
      <c r="I3" s="1">
        <v>-0.53107810496011199</v>
      </c>
      <c r="J3" s="1">
        <v>0.11718324780094801</v>
      </c>
      <c r="K3" s="1">
        <v>-2.30203893472971E-2</v>
      </c>
      <c r="L3" s="1">
        <v>-0.42782690160499598</v>
      </c>
    </row>
    <row r="4" spans="1:20">
      <c r="A4" s="1" t="s">
        <v>85</v>
      </c>
      <c r="B4" s="1">
        <v>4</v>
      </c>
      <c r="C4" s="1">
        <v>4</v>
      </c>
      <c r="D4" s="1">
        <v>0</v>
      </c>
      <c r="E4" s="1">
        <v>0.205828335109842</v>
      </c>
      <c r="F4" s="1">
        <v>0.236689211786796</v>
      </c>
      <c r="G4" s="1">
        <v>-0.24664507483642001</v>
      </c>
      <c r="H4" s="1">
        <v>0.27719100655965101</v>
      </c>
      <c r="I4" s="1">
        <v>-0.44119566120882803</v>
      </c>
      <c r="J4" s="1">
        <v>0.154175390061699</v>
      </c>
      <c r="K4" s="1">
        <v>-0.55933142027175897</v>
      </c>
      <c r="L4" s="1">
        <v>-5.7169305887757697E-2</v>
      </c>
    </row>
    <row r="5" spans="1:20">
      <c r="A5" s="1" t="s">
        <v>86</v>
      </c>
      <c r="B5" s="1">
        <v>5</v>
      </c>
      <c r="C5" s="1">
        <v>3</v>
      </c>
      <c r="D5" s="1">
        <v>0</v>
      </c>
      <c r="E5" s="1">
        <v>0.21071361298872199</v>
      </c>
      <c r="F5" s="1">
        <v>-0.34935258680251502</v>
      </c>
      <c r="G5" s="1">
        <v>4.2567807667336498E-2</v>
      </c>
      <c r="H5" s="1">
        <v>-8.2145851245123899E-2</v>
      </c>
      <c r="I5" s="1">
        <v>-0.50027487259752201</v>
      </c>
      <c r="J5" s="1">
        <v>4.3359532764059301E-2</v>
      </c>
      <c r="K5" s="1">
        <v>-0.33515916954292402</v>
      </c>
      <c r="L5" s="1">
        <v>-0.113981585714526</v>
      </c>
    </row>
    <row r="6" spans="1:20">
      <c r="A6" s="1" t="s">
        <v>87</v>
      </c>
      <c r="B6" s="1">
        <v>3</v>
      </c>
      <c r="C6" s="1">
        <v>5</v>
      </c>
      <c r="D6" s="1">
        <v>0</v>
      </c>
      <c r="E6" s="1">
        <v>0.24517702411007899</v>
      </c>
      <c r="F6" s="1">
        <v>4.65396406680261E-2</v>
      </c>
      <c r="G6" s="1">
        <v>-0.194686882996776</v>
      </c>
      <c r="H6" s="1">
        <v>0.51372149181725302</v>
      </c>
      <c r="I6" s="1">
        <v>-0.26666482092024202</v>
      </c>
      <c r="J6" s="1">
        <v>0.18490790111710501</v>
      </c>
      <c r="K6" s="1">
        <v>-0.45914550369450002</v>
      </c>
      <c r="L6" s="1">
        <v>0.19756908134391099</v>
      </c>
    </row>
    <row r="7" spans="1:20">
      <c r="A7" s="1" t="s">
        <v>88</v>
      </c>
      <c r="B7" s="1">
        <v>6</v>
      </c>
      <c r="C7" s="1">
        <v>2</v>
      </c>
      <c r="D7" s="1">
        <v>0</v>
      </c>
      <c r="E7" s="1">
        <v>0.18283463892604601</v>
      </c>
      <c r="F7" s="1">
        <v>-0.53496959342387895</v>
      </c>
      <c r="G7" s="1">
        <v>-0.43804314252612597</v>
      </c>
      <c r="H7" s="1">
        <v>-7.4227280750664607E-2</v>
      </c>
      <c r="I7" s="1">
        <v>-0.447482583144652</v>
      </c>
      <c r="J7" s="1">
        <v>0.30979690995988801</v>
      </c>
      <c r="K7" s="1">
        <v>-0.33037615474146598</v>
      </c>
      <c r="L7" s="1">
        <v>-0.25270174690282199</v>
      </c>
    </row>
    <row r="8" spans="1:20">
      <c r="A8" s="1" t="s">
        <v>18</v>
      </c>
      <c r="B8" s="1">
        <v>2</v>
      </c>
      <c r="C8" s="1">
        <v>6</v>
      </c>
      <c r="D8" s="1">
        <v>0</v>
      </c>
      <c r="E8" s="1">
        <v>0.44876961172402202</v>
      </c>
      <c r="F8" s="1">
        <v>-9.1268462243495094E-2</v>
      </c>
      <c r="G8" s="1">
        <v>9.9409884054289493E-2</v>
      </c>
      <c r="H8" s="1">
        <v>0.316215049096502</v>
      </c>
      <c r="I8" s="1">
        <v>-0.26467557507025502</v>
      </c>
      <c r="J8" s="1">
        <v>0.340774416972429</v>
      </c>
      <c r="K8" s="1">
        <v>6.5282075588845101E-3</v>
      </c>
      <c r="L8" s="1">
        <v>0.25191169116600498</v>
      </c>
    </row>
    <row r="9" spans="1:20">
      <c r="A9" s="1" t="s">
        <v>89</v>
      </c>
      <c r="B9" s="1">
        <v>5</v>
      </c>
      <c r="C9" s="1">
        <v>3</v>
      </c>
      <c r="D9" s="1">
        <v>0</v>
      </c>
      <c r="E9" s="1">
        <v>0.159151496565555</v>
      </c>
      <c r="F9" s="1">
        <v>-0.15651124663265401</v>
      </c>
      <c r="G9" s="1">
        <v>-0.31478888081624501</v>
      </c>
      <c r="H9" s="1">
        <v>0.47203434075518702</v>
      </c>
      <c r="I9" s="1">
        <v>-0.64715291409009701</v>
      </c>
      <c r="J9" s="1">
        <v>0.24872263237109399</v>
      </c>
      <c r="K9" s="1">
        <v>-0.34075273154824098</v>
      </c>
      <c r="L9" s="1">
        <v>-2.5815297390207201E-2</v>
      </c>
    </row>
    <row r="10" spans="1:20">
      <c r="A10" s="1" t="s">
        <v>90</v>
      </c>
      <c r="B10" s="1">
        <v>3</v>
      </c>
      <c r="C10" s="1">
        <v>5</v>
      </c>
      <c r="D10" s="1">
        <v>0</v>
      </c>
      <c r="E10" s="1">
        <v>0.309067988658494</v>
      </c>
      <c r="F10" s="1">
        <v>7.4805718458312798E-2</v>
      </c>
      <c r="G10" s="1">
        <v>5.9405622237202103E-2</v>
      </c>
      <c r="H10" s="1">
        <v>0.41818477432397999</v>
      </c>
      <c r="I10" s="1">
        <v>-0.44657850090321299</v>
      </c>
      <c r="J10" s="1">
        <v>0.113653688138182</v>
      </c>
      <c r="K10" s="1">
        <v>-0.392247709561657</v>
      </c>
      <c r="L10" s="1">
        <v>-0.124061460173086</v>
      </c>
    </row>
    <row r="11" spans="1:20">
      <c r="A11" s="1" t="s">
        <v>91</v>
      </c>
      <c r="B11" s="1">
        <v>4</v>
      </c>
      <c r="C11" s="1">
        <v>4</v>
      </c>
      <c r="D11" s="1">
        <v>0</v>
      </c>
      <c r="E11" s="1">
        <v>0.379858349928478</v>
      </c>
      <c r="F11" s="1">
        <v>-0.29743483242756802</v>
      </c>
      <c r="G11" s="1">
        <v>-0.38235058462473798</v>
      </c>
      <c r="H11" s="1">
        <v>0.37236141052592098</v>
      </c>
      <c r="I11" s="1">
        <v>-8.1179651541375894E-2</v>
      </c>
      <c r="J11" s="1">
        <v>0.25079152793260001</v>
      </c>
      <c r="K11" s="1">
        <v>-0.37937061864205102</v>
      </c>
      <c r="L11" s="1">
        <v>0.14638819749575099</v>
      </c>
    </row>
    <row r="12" spans="1:20">
      <c r="A12" s="1" t="s">
        <v>92</v>
      </c>
      <c r="B12" s="1">
        <v>5</v>
      </c>
      <c r="C12" s="1">
        <v>3</v>
      </c>
      <c r="D12" s="1">
        <v>0</v>
      </c>
      <c r="E12" s="1">
        <v>0.29323350200188703</v>
      </c>
      <c r="F12" s="1">
        <v>-5.0780346151847601E-2</v>
      </c>
      <c r="G12" s="1">
        <v>-3.0131772117101701E-2</v>
      </c>
      <c r="H12" s="1">
        <v>-0.66923101055035805</v>
      </c>
      <c r="I12" s="1">
        <v>-0.47288997375056002</v>
      </c>
      <c r="J12" s="1">
        <v>0.191972997693581</v>
      </c>
      <c r="K12" s="1">
        <v>-0.234344883510723</v>
      </c>
      <c r="L12" s="1">
        <v>0.26655684727011397</v>
      </c>
      <c r="T12" t="s">
        <v>609</v>
      </c>
    </row>
    <row r="13" spans="1:20">
      <c r="A13" s="1" t="s">
        <v>51</v>
      </c>
      <c r="B13" s="1">
        <v>6</v>
      </c>
      <c r="C13" s="1">
        <v>2</v>
      </c>
      <c r="D13" s="1">
        <v>0</v>
      </c>
      <c r="E13" s="1">
        <v>-0.320075679844261</v>
      </c>
      <c r="F13" s="1">
        <v>0.17942553346215101</v>
      </c>
      <c r="G13" s="1">
        <v>-9.5563635738386096E-2</v>
      </c>
      <c r="H13" s="1">
        <v>-0.42606936263326001</v>
      </c>
      <c r="I13" s="1">
        <v>-0.34715560391313699</v>
      </c>
      <c r="J13" s="1">
        <v>4.4520783616581398E-2</v>
      </c>
      <c r="K13" s="1">
        <v>-0.48382721806825801</v>
      </c>
      <c r="L13" s="1">
        <v>-0.46774381419223798</v>
      </c>
    </row>
    <row r="14" spans="1:20">
      <c r="A14" s="1" t="s">
        <v>93</v>
      </c>
      <c r="B14" s="1">
        <v>5</v>
      </c>
      <c r="C14" s="1">
        <v>3</v>
      </c>
      <c r="D14" s="1">
        <v>0</v>
      </c>
      <c r="E14" s="1">
        <v>-0.244366577757857</v>
      </c>
      <c r="F14" s="1">
        <v>-0.27196258947265201</v>
      </c>
      <c r="G14" s="1">
        <v>2.5147234279497801E-2</v>
      </c>
      <c r="H14" s="1">
        <v>0.28224393460773001</v>
      </c>
      <c r="I14" s="1">
        <v>-1.1979895443228199</v>
      </c>
      <c r="J14" s="1">
        <v>0.170329028888209</v>
      </c>
      <c r="K14" s="1">
        <v>-0.47071204185882398</v>
      </c>
      <c r="L14" s="1">
        <v>-0.27226927638620002</v>
      </c>
    </row>
    <row r="15" spans="1:20">
      <c r="A15" s="1" t="s">
        <v>94</v>
      </c>
      <c r="B15" s="1">
        <v>3</v>
      </c>
      <c r="C15" s="1">
        <v>5</v>
      </c>
      <c r="D15" s="1">
        <v>0</v>
      </c>
      <c r="E15" s="1">
        <v>0.38510789762512199</v>
      </c>
      <c r="F15" s="1">
        <v>9.0050352867477895E-2</v>
      </c>
      <c r="G15" s="1">
        <v>0.16613894895030301</v>
      </c>
      <c r="H15" s="1">
        <v>0.238387984043748</v>
      </c>
      <c r="I15" s="1">
        <v>-0.72133573874109203</v>
      </c>
      <c r="J15" s="1">
        <v>0.16480104507205401</v>
      </c>
      <c r="K15" s="1">
        <v>-0.51405089773506196</v>
      </c>
      <c r="L15" s="1">
        <v>-0.111909305747875</v>
      </c>
    </row>
    <row r="16" spans="1:20">
      <c r="A16" s="1" t="s">
        <v>95</v>
      </c>
      <c r="B16" s="1">
        <v>4</v>
      </c>
      <c r="C16" s="1">
        <v>4</v>
      </c>
      <c r="D16" s="1">
        <v>0</v>
      </c>
      <c r="E16" s="1">
        <v>-0.124041209437046</v>
      </c>
      <c r="F16" s="1">
        <v>-7.5359772289515306E-2</v>
      </c>
      <c r="G16" s="1">
        <v>6.9601073566178395E-2</v>
      </c>
      <c r="H16" s="1">
        <v>0.15775701406887099</v>
      </c>
      <c r="I16" s="1">
        <v>-0.39225081846994803</v>
      </c>
      <c r="J16" s="1">
        <v>0.17205933369543699</v>
      </c>
      <c r="K16" s="1">
        <v>8.9984575388081106E-3</v>
      </c>
      <c r="L16" s="1">
        <v>-0.22703827888380099</v>
      </c>
    </row>
    <row r="17" spans="1:12">
      <c r="A17" s="1" t="s">
        <v>5</v>
      </c>
      <c r="B17" s="1">
        <v>2</v>
      </c>
      <c r="C17" s="1">
        <v>6</v>
      </c>
      <c r="D17" s="1">
        <v>0</v>
      </c>
      <c r="E17" s="1">
        <v>0.49960165838413201</v>
      </c>
      <c r="F17" s="1">
        <v>3.8447286270440903E-2</v>
      </c>
      <c r="G17" s="1">
        <v>-0.22521199715363699</v>
      </c>
      <c r="H17" s="1">
        <v>0.40968751744716803</v>
      </c>
      <c r="I17" s="1">
        <v>-0.155050718843215</v>
      </c>
      <c r="J17" s="1">
        <v>0.36501434468684701</v>
      </c>
      <c r="K17" s="1">
        <v>0.29531893508700302</v>
      </c>
      <c r="L17" s="1">
        <v>0.34119030448385801</v>
      </c>
    </row>
    <row r="18" spans="1:12">
      <c r="A18" s="1" t="s">
        <v>96</v>
      </c>
      <c r="B18" s="1">
        <v>7</v>
      </c>
      <c r="C18" s="1">
        <v>1</v>
      </c>
      <c r="D18" s="1">
        <v>0</v>
      </c>
      <c r="E18" s="1">
        <v>-8.1128544299182898E-2</v>
      </c>
      <c r="F18" s="1">
        <v>-0.37474559366189297</v>
      </c>
      <c r="G18" s="1">
        <v>-5.8743950428264604E-3</v>
      </c>
      <c r="H18" s="1">
        <v>-0.33690552537625001</v>
      </c>
      <c r="I18" s="1">
        <v>-0.55749828885427599</v>
      </c>
      <c r="J18" s="1">
        <v>5.1816486037272298E-2</v>
      </c>
      <c r="K18" s="1">
        <v>-0.507823341834167</v>
      </c>
      <c r="L18" s="1">
        <v>-0.23778023477150301</v>
      </c>
    </row>
    <row r="19" spans="1:12">
      <c r="A19" s="1" t="s">
        <v>97</v>
      </c>
      <c r="B19" s="1">
        <v>5</v>
      </c>
      <c r="C19" s="1">
        <v>3</v>
      </c>
      <c r="D19" s="1">
        <v>0</v>
      </c>
      <c r="E19" s="1">
        <v>0.51287768320087002</v>
      </c>
      <c r="F19" s="1">
        <v>-5.4333579276214301E-2</v>
      </c>
      <c r="G19" s="1">
        <v>-0.12032538259852101</v>
      </c>
      <c r="H19" s="1">
        <v>0.17477706770646401</v>
      </c>
      <c r="I19" s="1">
        <v>-0.41928283977034803</v>
      </c>
      <c r="J19" s="1">
        <v>7.9609156224405203E-2</v>
      </c>
      <c r="K19" s="1">
        <v>-0.35332208776739898</v>
      </c>
      <c r="L19" s="1">
        <v>-6.6432810612656504E-2</v>
      </c>
    </row>
    <row r="20" spans="1:12">
      <c r="A20" s="1" t="s">
        <v>98</v>
      </c>
      <c r="B20" s="1">
        <v>6</v>
      </c>
      <c r="C20" s="1">
        <v>2</v>
      </c>
      <c r="D20" s="1">
        <v>0</v>
      </c>
      <c r="E20" s="1">
        <v>6.08675853052777E-4</v>
      </c>
      <c r="F20" s="1">
        <v>-0.28855540580059502</v>
      </c>
      <c r="G20" s="1">
        <v>-0.27438429399718101</v>
      </c>
      <c r="H20" s="1">
        <v>-4.0546842675854303E-2</v>
      </c>
      <c r="I20" s="1">
        <v>-8.9983297580125701E-2</v>
      </c>
      <c r="J20" s="1">
        <v>3.3041880057428502E-2</v>
      </c>
      <c r="K20" s="1">
        <v>-0.69705664035313197</v>
      </c>
      <c r="L20" s="1">
        <v>-0.22688754372439601</v>
      </c>
    </row>
    <row r="21" spans="1:12">
      <c r="A21" s="1" t="s">
        <v>99</v>
      </c>
      <c r="B21" s="1">
        <v>4</v>
      </c>
      <c r="C21" s="1">
        <v>4</v>
      </c>
      <c r="D21" s="1">
        <v>0</v>
      </c>
      <c r="E21" s="1">
        <v>0.35236153056413599</v>
      </c>
      <c r="F21" s="1">
        <v>0.13557274116776799</v>
      </c>
      <c r="G21" s="1">
        <v>-0.23922077008877901</v>
      </c>
      <c r="H21" s="1">
        <v>-3.57065897751958E-2</v>
      </c>
      <c r="I21" s="1">
        <v>-0.16797612880176099</v>
      </c>
      <c r="J21" s="1">
        <v>0.30345201525798998</v>
      </c>
      <c r="K21" s="1">
        <v>-0.55942789146266403</v>
      </c>
      <c r="L21" s="1">
        <v>0.15969624705535701</v>
      </c>
    </row>
    <row r="22" spans="1:12">
      <c r="A22" s="1" t="s">
        <v>100</v>
      </c>
      <c r="B22" s="1">
        <v>3</v>
      </c>
      <c r="C22" s="1">
        <v>5</v>
      </c>
      <c r="D22" s="1">
        <v>0</v>
      </c>
      <c r="E22" s="1">
        <v>0.56899181583331604</v>
      </c>
      <c r="F22" s="1">
        <v>-0.248745838273154</v>
      </c>
      <c r="G22" s="1">
        <v>-0.110825335184251</v>
      </c>
      <c r="H22" s="1">
        <v>0.414948298225847</v>
      </c>
      <c r="I22" s="1">
        <v>0.25287614595928998</v>
      </c>
      <c r="J22" s="1">
        <v>0.32273562208821099</v>
      </c>
      <c r="K22" s="1">
        <v>-7.0755186369582196E-2</v>
      </c>
      <c r="L22" s="1">
        <v>0.223514284959446</v>
      </c>
    </row>
    <row r="23" spans="1:12">
      <c r="A23" s="1" t="s">
        <v>101</v>
      </c>
      <c r="B23" s="1">
        <v>6</v>
      </c>
      <c r="C23" s="1">
        <v>2</v>
      </c>
      <c r="D23" s="1">
        <v>0</v>
      </c>
      <c r="E23" s="1">
        <v>0.45663790674108601</v>
      </c>
      <c r="F23" s="1">
        <v>-0.33842970137156803</v>
      </c>
      <c r="G23" s="1">
        <v>-0.33143089831721601</v>
      </c>
      <c r="H23" s="1">
        <v>-4.3719167360059E-2</v>
      </c>
      <c r="I23" s="1">
        <v>-0.29671328603369601</v>
      </c>
      <c r="J23" s="1">
        <v>0.35943579945825399</v>
      </c>
      <c r="K23" s="1">
        <v>-0.22819767005271099</v>
      </c>
      <c r="L23" s="1">
        <v>-5.5780187941633502E-4</v>
      </c>
    </row>
    <row r="24" spans="1:12">
      <c r="A24" s="1" t="s">
        <v>102</v>
      </c>
      <c r="B24" s="1">
        <v>5</v>
      </c>
      <c r="C24" s="1">
        <v>3</v>
      </c>
      <c r="D24" s="1">
        <v>0</v>
      </c>
      <c r="E24" s="1">
        <v>-0.14951499777608299</v>
      </c>
      <c r="F24" s="1">
        <v>-0.27763697480288402</v>
      </c>
      <c r="G24" s="1">
        <v>0.253624028072515</v>
      </c>
      <c r="H24" s="1">
        <v>0.49999308585528801</v>
      </c>
      <c r="I24" s="1">
        <v>-0.168903715393837</v>
      </c>
      <c r="J24" s="1">
        <v>0.29352481890951398</v>
      </c>
      <c r="K24" s="1">
        <v>-0.62452127700940396</v>
      </c>
      <c r="L24" s="1">
        <v>-0.40887524007140102</v>
      </c>
    </row>
    <row r="25" spans="1:12">
      <c r="A25" s="1" t="s">
        <v>52</v>
      </c>
      <c r="B25" s="1">
        <v>5</v>
      </c>
      <c r="C25" s="1">
        <v>3</v>
      </c>
      <c r="D25" s="1">
        <v>0</v>
      </c>
      <c r="E25" s="1">
        <v>-0.61186426937328897</v>
      </c>
      <c r="F25" s="1">
        <v>4.7271923530151101E-3</v>
      </c>
      <c r="G25" s="1">
        <v>0.166860586841479</v>
      </c>
      <c r="H25" s="1">
        <v>1.2066473405448599</v>
      </c>
      <c r="I25" s="1">
        <v>-0.67575132509638103</v>
      </c>
      <c r="J25" s="1">
        <v>-7.6922785298009097E-2</v>
      </c>
      <c r="K25" s="1">
        <v>-0.67084687371197405</v>
      </c>
      <c r="L25" s="1">
        <v>-0.47783910922762901</v>
      </c>
    </row>
    <row r="26" spans="1:12">
      <c r="A26" s="1" t="s">
        <v>103</v>
      </c>
      <c r="B26" s="1">
        <v>7</v>
      </c>
      <c r="C26" s="1">
        <v>1</v>
      </c>
      <c r="D26" s="1">
        <v>0</v>
      </c>
      <c r="E26" s="1">
        <v>-0.213345004131898</v>
      </c>
      <c r="F26" s="1">
        <v>-2.8730228265705E-2</v>
      </c>
      <c r="G26" s="1">
        <v>-6.8082313535561406E-2</v>
      </c>
      <c r="H26" s="1">
        <v>-4.3623445348043098E-2</v>
      </c>
      <c r="I26" s="1">
        <v>-0.26966851678173898</v>
      </c>
      <c r="J26" s="1">
        <v>1.55109923318122E-2</v>
      </c>
      <c r="K26" s="1">
        <v>-0.26461776998167902</v>
      </c>
      <c r="L26" s="1">
        <v>-0.26120538974385998</v>
      </c>
    </row>
    <row r="27" spans="1:12">
      <c r="A27" s="1" t="s">
        <v>104</v>
      </c>
      <c r="B27" s="1">
        <v>4</v>
      </c>
      <c r="C27" s="1">
        <v>4</v>
      </c>
      <c r="D27" s="1">
        <v>0</v>
      </c>
      <c r="E27" s="1">
        <v>-0.26924332320091099</v>
      </c>
      <c r="F27" s="1">
        <v>0.10794648139975301</v>
      </c>
      <c r="G27" s="1">
        <v>0.115907580986643</v>
      </c>
      <c r="H27" s="1">
        <v>1.1418019081622901</v>
      </c>
      <c r="I27" s="1">
        <v>-0.98570611697715804</v>
      </c>
      <c r="J27" s="1">
        <v>0.33610646228226798</v>
      </c>
      <c r="K27" s="1">
        <v>-0.28627264822290299</v>
      </c>
      <c r="L27" s="1">
        <v>-0.20090566661936499</v>
      </c>
    </row>
    <row r="28" spans="1:12">
      <c r="A28" s="1" t="s">
        <v>105</v>
      </c>
      <c r="B28" s="1">
        <v>6</v>
      </c>
      <c r="C28" s="1">
        <v>2</v>
      </c>
      <c r="D28" s="1">
        <v>0</v>
      </c>
      <c r="E28" s="1">
        <v>-0.15345073623238001</v>
      </c>
      <c r="F28" s="1">
        <v>-3.3717899471420601E-3</v>
      </c>
      <c r="G28" s="1">
        <v>-0.109892555729197</v>
      </c>
      <c r="H28" s="1">
        <v>0.24553975153965901</v>
      </c>
      <c r="I28" s="1">
        <v>-0.49139967153351</v>
      </c>
      <c r="J28" s="1">
        <v>0.20225430779915299</v>
      </c>
      <c r="K28" s="1">
        <v>-0.33766768066669101</v>
      </c>
      <c r="L28" s="1">
        <v>-0.21161630807722401</v>
      </c>
    </row>
    <row r="29" spans="1:12">
      <c r="A29" s="1" t="s">
        <v>43</v>
      </c>
      <c r="B29" s="1">
        <v>7</v>
      </c>
      <c r="C29" s="1">
        <v>1</v>
      </c>
      <c r="D29" s="1">
        <v>0</v>
      </c>
      <c r="E29" s="1">
        <v>-0.19198259394648101</v>
      </c>
      <c r="F29" s="1">
        <v>-0.14157623721339299</v>
      </c>
      <c r="G29" s="1">
        <v>-0.35047161452630199</v>
      </c>
      <c r="H29" s="1">
        <v>1.01623203159724E-2</v>
      </c>
      <c r="I29" s="1">
        <v>-0.38264043633101202</v>
      </c>
      <c r="J29" s="1">
        <v>-0.21837989157499499</v>
      </c>
      <c r="K29" s="1">
        <v>-0.572469001544893</v>
      </c>
      <c r="L29" s="1">
        <v>-0.34791000035867697</v>
      </c>
    </row>
    <row r="30" spans="1:12">
      <c r="A30" s="1" t="s">
        <v>53</v>
      </c>
      <c r="B30" s="1">
        <v>5</v>
      </c>
      <c r="C30" s="1">
        <v>3</v>
      </c>
      <c r="D30" s="1">
        <v>0</v>
      </c>
      <c r="E30" s="1">
        <v>-0.40702278866587399</v>
      </c>
      <c r="F30" s="1">
        <v>-0.37185963477746897</v>
      </c>
      <c r="G30" s="1">
        <v>7.7388912223904996E-2</v>
      </c>
      <c r="H30" s="1">
        <v>0.16548300910400801</v>
      </c>
      <c r="I30" s="1">
        <v>-0.37212137906187098</v>
      </c>
      <c r="J30" s="1">
        <v>9.7694541578139199E-2</v>
      </c>
      <c r="K30" s="1">
        <v>-0.60446386226663096</v>
      </c>
      <c r="L30" s="1">
        <v>-0.44055770619794299</v>
      </c>
    </row>
    <row r="31" spans="1:12">
      <c r="A31" s="1" t="s">
        <v>106</v>
      </c>
      <c r="B31" s="1">
        <v>5</v>
      </c>
      <c r="C31" s="1">
        <v>3</v>
      </c>
      <c r="D31" s="1">
        <v>0</v>
      </c>
      <c r="E31" s="1">
        <v>-0.65408743448607498</v>
      </c>
      <c r="F31" s="1">
        <v>0.226590567074136</v>
      </c>
      <c r="G31" s="1">
        <v>-0.42665168410981003</v>
      </c>
      <c r="H31" s="1">
        <v>0.70620431276673501</v>
      </c>
      <c r="I31" s="1">
        <v>-5.79514384297432E-2</v>
      </c>
      <c r="J31" s="1">
        <v>0.29920563591035398</v>
      </c>
      <c r="K31" s="1">
        <v>-0.27709865943626499</v>
      </c>
      <c r="L31" s="1">
        <v>-9.4949544293083096E-2</v>
      </c>
    </row>
    <row r="32" spans="1:12">
      <c r="A32" s="1" t="s">
        <v>54</v>
      </c>
      <c r="B32" s="1">
        <v>7</v>
      </c>
      <c r="C32" s="1">
        <v>1</v>
      </c>
      <c r="D32" s="1">
        <v>0</v>
      </c>
      <c r="E32" s="1">
        <v>-0.35311349793150199</v>
      </c>
      <c r="F32" s="1">
        <v>-0.31534791074760699</v>
      </c>
      <c r="G32" s="1">
        <v>-0.186450325149145</v>
      </c>
      <c r="H32" s="1">
        <v>4.4526276553891402E-2</v>
      </c>
      <c r="I32" s="1">
        <v>-0.23130116591626099</v>
      </c>
      <c r="J32" s="1">
        <v>-5.3722833163069202E-3</v>
      </c>
      <c r="K32" s="1">
        <v>-0.13182637308127501</v>
      </c>
      <c r="L32" s="1">
        <v>-0.29149801827393901</v>
      </c>
    </row>
    <row r="33" spans="1:12">
      <c r="A33" s="1" t="s">
        <v>107</v>
      </c>
      <c r="B33" s="1">
        <v>5</v>
      </c>
      <c r="C33" s="1">
        <v>3</v>
      </c>
      <c r="D33" s="1">
        <v>0</v>
      </c>
      <c r="E33" s="1">
        <v>-0.69798240370464804</v>
      </c>
      <c r="F33" s="1">
        <v>-0.12163089807234299</v>
      </c>
      <c r="G33" s="1">
        <v>-7.2598172104821002E-2</v>
      </c>
      <c r="H33" s="1">
        <v>0.76211267218035295</v>
      </c>
      <c r="I33" s="1">
        <v>0.137950073008618</v>
      </c>
      <c r="J33" s="1">
        <v>0.16964921809064101</v>
      </c>
      <c r="K33" s="1">
        <v>-0.294044212805049</v>
      </c>
      <c r="L33" s="1">
        <v>-0.32185644192372698</v>
      </c>
    </row>
    <row r="34" spans="1:12">
      <c r="A34" s="1" t="s">
        <v>34</v>
      </c>
      <c r="B34" s="1">
        <v>6</v>
      </c>
      <c r="C34" s="1">
        <v>2</v>
      </c>
      <c r="D34" s="1">
        <v>0</v>
      </c>
      <c r="E34" s="1">
        <v>-0.68889746097888305</v>
      </c>
      <c r="F34" s="1">
        <v>3.46825126316649E-2</v>
      </c>
      <c r="G34" s="1">
        <v>-0.36316141743317598</v>
      </c>
      <c r="H34" s="1">
        <v>1.1091098216722499</v>
      </c>
      <c r="I34" s="1">
        <v>-0.44291383605398099</v>
      </c>
      <c r="J34" s="1">
        <v>-5.2845761742965097E-2</v>
      </c>
      <c r="K34" s="1">
        <v>-0.51077662702758797</v>
      </c>
      <c r="L34" s="1">
        <v>-0.38538082412796798</v>
      </c>
    </row>
    <row r="35" spans="1:12">
      <c r="A35" s="1" t="s">
        <v>108</v>
      </c>
      <c r="B35" s="1">
        <v>3</v>
      </c>
      <c r="C35" s="1">
        <v>5</v>
      </c>
      <c r="D35" s="1">
        <v>0</v>
      </c>
      <c r="E35" s="1">
        <v>-0.56557618455221104</v>
      </c>
      <c r="F35" s="1">
        <v>0.20573102090095399</v>
      </c>
      <c r="G35" s="1">
        <v>0.14634898058576801</v>
      </c>
      <c r="H35" s="1">
        <v>0.33546948327263298</v>
      </c>
      <c r="I35" s="1">
        <v>-0.10480444254341501</v>
      </c>
      <c r="J35" s="1">
        <v>0.15561189675585199</v>
      </c>
      <c r="K35" s="1">
        <v>0.116939615374373</v>
      </c>
      <c r="L35" s="1">
        <v>-6.04173945708633E-2</v>
      </c>
    </row>
    <row r="36" spans="1:12">
      <c r="A36" s="1" t="s">
        <v>109</v>
      </c>
      <c r="B36" s="1">
        <v>4</v>
      </c>
      <c r="C36" s="1">
        <v>4</v>
      </c>
      <c r="D36" s="1">
        <v>0</v>
      </c>
      <c r="E36" s="1">
        <v>-0.66314594892586198</v>
      </c>
      <c r="F36" s="1">
        <v>6.3110706602776304E-2</v>
      </c>
      <c r="G36" s="1">
        <v>-0.23895242255042401</v>
      </c>
      <c r="H36" s="1">
        <v>0.447003298321271</v>
      </c>
      <c r="I36" s="1">
        <v>0.111953311579882</v>
      </c>
      <c r="J36" s="1">
        <v>5.4978282550451403E-2</v>
      </c>
      <c r="K36" s="1">
        <v>-0.230734613302464</v>
      </c>
      <c r="L36" s="1">
        <v>-0.22718110703109901</v>
      </c>
    </row>
    <row r="37" spans="1:12">
      <c r="A37" s="1" t="s">
        <v>110</v>
      </c>
      <c r="B37" s="1">
        <v>6</v>
      </c>
      <c r="C37" s="1">
        <v>2</v>
      </c>
      <c r="D37" s="1">
        <v>0</v>
      </c>
      <c r="E37" s="1">
        <v>-0.28522109570155801</v>
      </c>
      <c r="F37" s="1">
        <v>-8.0107174414018406E-2</v>
      </c>
      <c r="G37" s="1">
        <v>-0.31594188008610302</v>
      </c>
      <c r="H37" s="1">
        <v>0.31688013654191299</v>
      </c>
      <c r="I37" s="1">
        <v>-0.73556292675693502</v>
      </c>
      <c r="J37" s="1">
        <v>6.7207071364328699E-2</v>
      </c>
      <c r="K37" s="1">
        <v>-2.2961062280417902E-2</v>
      </c>
      <c r="L37" s="1">
        <v>-0.122597961620227</v>
      </c>
    </row>
    <row r="38" spans="1:12">
      <c r="A38" s="1" t="s">
        <v>111</v>
      </c>
      <c r="B38" s="1">
        <v>3</v>
      </c>
      <c r="C38" s="1">
        <v>5</v>
      </c>
      <c r="D38" s="1">
        <v>0</v>
      </c>
      <c r="E38" s="1">
        <v>7.8122050416765398E-2</v>
      </c>
      <c r="F38" s="1">
        <v>-5.3433539190534299E-2</v>
      </c>
      <c r="G38" s="1">
        <v>-0.16204883963224101</v>
      </c>
      <c r="H38" s="1">
        <v>-6.5579223432301104E-2</v>
      </c>
      <c r="I38" s="1">
        <v>0.19286800606018001</v>
      </c>
      <c r="J38" s="1">
        <v>8.0041469533958604E-2</v>
      </c>
      <c r="K38" s="1">
        <v>0.12786919337180799</v>
      </c>
      <c r="L38" s="1">
        <v>0.208046019530508</v>
      </c>
    </row>
    <row r="39" spans="1:12">
      <c r="A39" s="1" t="s">
        <v>1</v>
      </c>
      <c r="B39" s="1">
        <v>6</v>
      </c>
      <c r="C39" s="1">
        <v>2</v>
      </c>
      <c r="D39" s="1">
        <v>0</v>
      </c>
      <c r="E39" s="1">
        <v>-0.72814426256341702</v>
      </c>
      <c r="F39" s="1">
        <v>5.3888620081421298E-2</v>
      </c>
      <c r="G39" s="1">
        <v>-0.205331160702071</v>
      </c>
      <c r="H39" s="1">
        <v>0.43516059801508999</v>
      </c>
      <c r="I39" s="1">
        <v>-0.77135435895415605</v>
      </c>
      <c r="J39" s="1">
        <v>-0.36658626983768</v>
      </c>
      <c r="K39" s="1">
        <v>-0.35503684807725899</v>
      </c>
      <c r="L39" s="1">
        <v>-0.47861431483168898</v>
      </c>
    </row>
    <row r="40" spans="1:12">
      <c r="A40" s="1" t="s">
        <v>12</v>
      </c>
      <c r="B40" s="1">
        <v>6</v>
      </c>
      <c r="C40" s="1">
        <v>2</v>
      </c>
      <c r="D40" s="1">
        <v>0</v>
      </c>
      <c r="E40" s="1">
        <v>-0.651774666148773</v>
      </c>
      <c r="F40" s="1">
        <v>-0.30583163844887901</v>
      </c>
      <c r="G40" s="1">
        <v>-0.15176377808973099</v>
      </c>
      <c r="H40" s="1">
        <v>0.57972959843893701</v>
      </c>
      <c r="I40" s="1">
        <v>-0.69991565476586404</v>
      </c>
      <c r="J40" s="1">
        <v>0.10080870143836</v>
      </c>
      <c r="K40" s="1">
        <v>-0.78483429074298605</v>
      </c>
      <c r="L40" s="1">
        <v>-0.34375666451123199</v>
      </c>
    </row>
    <row r="41" spans="1:12">
      <c r="A41" s="1" t="s">
        <v>112</v>
      </c>
      <c r="B41" s="1">
        <v>6</v>
      </c>
      <c r="C41" s="1">
        <v>2</v>
      </c>
      <c r="D41" s="1">
        <v>0</v>
      </c>
      <c r="E41" s="1">
        <v>-0.19696562875457099</v>
      </c>
      <c r="F41" s="1">
        <v>-0.51638374406107002</v>
      </c>
      <c r="G41" s="1">
        <v>-5.4751530827699298E-2</v>
      </c>
      <c r="H41" s="1">
        <v>5.1522945526564799E-2</v>
      </c>
      <c r="I41" s="1">
        <v>-0.62514559055480701</v>
      </c>
      <c r="J41" s="1">
        <v>0.13875586813917801</v>
      </c>
      <c r="K41" s="1">
        <v>-0.19207755691084999</v>
      </c>
      <c r="L41" s="1">
        <v>-0.32199973841066698</v>
      </c>
    </row>
    <row r="42" spans="1:12">
      <c r="A42" s="1" t="s">
        <v>63</v>
      </c>
      <c r="B42" s="1">
        <v>6</v>
      </c>
      <c r="C42" s="1">
        <v>2</v>
      </c>
      <c r="D42" s="1">
        <v>0</v>
      </c>
      <c r="E42" s="1">
        <v>-0.26334629174497698</v>
      </c>
      <c r="F42" s="1">
        <v>0.45379387563204199</v>
      </c>
      <c r="G42" s="1">
        <v>-0.14075195870291801</v>
      </c>
      <c r="H42" s="1">
        <v>-0.29848193623521602</v>
      </c>
      <c r="I42" s="1">
        <v>-0.37393334750574903</v>
      </c>
      <c r="J42" s="1">
        <v>0.14046986026543701</v>
      </c>
      <c r="K42" s="1">
        <v>-0.37427365708426802</v>
      </c>
      <c r="L42" s="1">
        <v>-0.649198636075902</v>
      </c>
    </row>
    <row r="43" spans="1:12">
      <c r="A43" s="1" t="s">
        <v>113</v>
      </c>
      <c r="B43" s="1">
        <v>4</v>
      </c>
      <c r="C43" s="1">
        <v>4</v>
      </c>
      <c r="D43" s="1">
        <v>0</v>
      </c>
      <c r="E43" s="1">
        <v>-0.40517035503409998</v>
      </c>
      <c r="F43" s="1">
        <v>0.14741246892047</v>
      </c>
      <c r="G43" s="1">
        <v>9.5026458011742296E-2</v>
      </c>
      <c r="H43" s="1">
        <v>0.34214999878067298</v>
      </c>
      <c r="I43" s="1">
        <v>-0.22825763362176499</v>
      </c>
      <c r="J43" s="1">
        <v>0.34883146110455199</v>
      </c>
      <c r="K43" s="1">
        <v>-3.19657301942671E-2</v>
      </c>
      <c r="L43" s="1">
        <v>-5.34945106938505E-2</v>
      </c>
    </row>
    <row r="44" spans="1:12">
      <c r="A44" s="1" t="s">
        <v>114</v>
      </c>
      <c r="B44" s="1">
        <v>6</v>
      </c>
      <c r="C44" s="1">
        <v>2</v>
      </c>
      <c r="D44" s="1">
        <v>0</v>
      </c>
      <c r="E44" s="1">
        <v>-0.34556079196209999</v>
      </c>
      <c r="F44" s="1">
        <v>0.46304564154497302</v>
      </c>
      <c r="G44" s="1">
        <v>-0.223411401252752</v>
      </c>
      <c r="H44" s="1">
        <v>7.2757745617868103E-3</v>
      </c>
      <c r="I44" s="1">
        <v>-0.73103135769648098</v>
      </c>
      <c r="J44" s="1">
        <v>-2.22147352022256E-2</v>
      </c>
      <c r="K44" s="1">
        <v>-0.219656378746522</v>
      </c>
      <c r="L44" s="1">
        <v>-0.28868560821931</v>
      </c>
    </row>
    <row r="45" spans="1:12">
      <c r="A45" s="1" t="s">
        <v>66</v>
      </c>
      <c r="B45" s="1">
        <v>6</v>
      </c>
      <c r="C45" s="1">
        <v>2</v>
      </c>
      <c r="D45" s="1">
        <v>0</v>
      </c>
      <c r="E45" s="1">
        <v>-0.330873548740372</v>
      </c>
      <c r="F45" s="1">
        <v>-0.20428799186053301</v>
      </c>
      <c r="G45" s="1">
        <v>0.10884154920503999</v>
      </c>
      <c r="H45" s="1">
        <v>0.32171607237517202</v>
      </c>
      <c r="I45" s="1">
        <v>-0.51963760906888801</v>
      </c>
      <c r="J45" s="1">
        <v>-5.5316971181749702E-3</v>
      </c>
      <c r="K45" s="1">
        <v>-0.14108701065635501</v>
      </c>
      <c r="L45" s="1">
        <v>-0.32598638543623298</v>
      </c>
    </row>
    <row r="46" spans="1:12">
      <c r="A46" s="1" t="s">
        <v>115</v>
      </c>
      <c r="B46" s="1">
        <v>5</v>
      </c>
      <c r="C46" s="1">
        <v>3</v>
      </c>
      <c r="D46" s="1">
        <v>0</v>
      </c>
      <c r="E46" s="1">
        <v>0.249256256912959</v>
      </c>
      <c r="F46" s="1">
        <v>-6.18875663238561E-2</v>
      </c>
      <c r="G46" s="1">
        <v>0.23786743208130601</v>
      </c>
      <c r="H46" s="1">
        <v>-0.51418938516100898</v>
      </c>
      <c r="I46" s="1">
        <v>-3.3037962587258697E-2</v>
      </c>
      <c r="J46" s="1">
        <v>0.18444356255415101</v>
      </c>
      <c r="K46" s="1">
        <v>-0.205547997350809</v>
      </c>
      <c r="L46" s="1">
        <v>-0.183996293808666</v>
      </c>
    </row>
    <row r="47" spans="1:12">
      <c r="A47" s="1" t="s">
        <v>116</v>
      </c>
      <c r="B47" s="1">
        <v>5</v>
      </c>
      <c r="C47" s="1">
        <v>3</v>
      </c>
      <c r="D47" s="1">
        <v>0</v>
      </c>
      <c r="E47" s="1">
        <v>-0.26895734199166599</v>
      </c>
      <c r="F47" s="1">
        <v>0.124295683993474</v>
      </c>
      <c r="G47" s="1">
        <v>-0.35592348561395198</v>
      </c>
      <c r="H47" s="1">
        <v>0.32989566028920603</v>
      </c>
      <c r="I47" s="1">
        <v>-9.0739369547255505E-2</v>
      </c>
      <c r="J47" s="1">
        <v>0.119883009155601</v>
      </c>
      <c r="K47" s="1">
        <v>-0.37045076372943597</v>
      </c>
      <c r="L47" s="1">
        <v>-0.38505635162872198</v>
      </c>
    </row>
    <row r="48" spans="1:12">
      <c r="A48" s="1" t="s">
        <v>117</v>
      </c>
      <c r="B48" s="1">
        <v>4</v>
      </c>
      <c r="C48" s="1">
        <v>4</v>
      </c>
      <c r="D48" s="1">
        <v>0</v>
      </c>
      <c r="E48" s="1">
        <v>-0.22216650532841301</v>
      </c>
      <c r="F48" s="1">
        <v>0.28435976699009802</v>
      </c>
      <c r="G48" s="1">
        <v>1.1321918656803201E-2</v>
      </c>
      <c r="H48" s="1">
        <v>0.196239318190252</v>
      </c>
      <c r="I48" s="1">
        <v>-9.5839170239139099E-2</v>
      </c>
      <c r="J48" s="1">
        <v>0.195525271066226</v>
      </c>
      <c r="K48" s="1">
        <v>-0.28019063502601299</v>
      </c>
      <c r="L48" s="1">
        <v>-0.286156061322897</v>
      </c>
    </row>
    <row r="49" spans="1:12">
      <c r="A49" s="1" t="s">
        <v>31</v>
      </c>
      <c r="B49" s="1">
        <v>5</v>
      </c>
      <c r="C49" s="1">
        <v>3</v>
      </c>
      <c r="D49" s="1">
        <v>0</v>
      </c>
      <c r="E49" s="1">
        <v>-0.70247384670190405</v>
      </c>
      <c r="F49" s="1">
        <v>0.16006011300569101</v>
      </c>
      <c r="G49" s="1">
        <v>-0.23271343116155199</v>
      </c>
      <c r="H49" s="1">
        <v>0.22138873296626399</v>
      </c>
      <c r="I49" s="1">
        <v>-0.707119701793122</v>
      </c>
      <c r="J49" s="1">
        <v>0.105490987963078</v>
      </c>
      <c r="K49" s="1">
        <v>-0.63163318351606101</v>
      </c>
      <c r="L49" s="1">
        <v>-0.31794296711569697</v>
      </c>
    </row>
    <row r="50" spans="1:12">
      <c r="A50" s="1" t="s">
        <v>118</v>
      </c>
      <c r="B50" s="1">
        <v>4</v>
      </c>
      <c r="C50" s="1">
        <v>4</v>
      </c>
      <c r="D50" s="1">
        <v>0</v>
      </c>
      <c r="E50" s="1">
        <v>-0.35671720829345499</v>
      </c>
      <c r="F50" s="1">
        <v>0.31716683796352102</v>
      </c>
      <c r="G50" s="1">
        <v>0.249435488930251</v>
      </c>
      <c r="H50" s="1">
        <v>-0.40277127515105798</v>
      </c>
      <c r="I50" s="1">
        <v>5.3789942942242597E-2</v>
      </c>
      <c r="J50" s="1">
        <v>8.3413866811468101E-3</v>
      </c>
      <c r="K50" s="1">
        <v>-0.278069254971684</v>
      </c>
      <c r="L50" s="1">
        <v>-0.17357818967484501</v>
      </c>
    </row>
    <row r="51" spans="1:12">
      <c r="A51" s="1" t="s">
        <v>35</v>
      </c>
      <c r="B51" s="1">
        <v>5</v>
      </c>
      <c r="C51" s="1">
        <v>3</v>
      </c>
      <c r="D51" s="1">
        <v>0</v>
      </c>
      <c r="E51" s="1">
        <v>-0.32047467245950001</v>
      </c>
      <c r="F51" s="1">
        <v>7.9086603821490797E-2</v>
      </c>
      <c r="G51" s="1">
        <v>-6.7714206360653201E-2</v>
      </c>
      <c r="H51" s="1">
        <v>0.109804454553453</v>
      </c>
      <c r="I51" s="1">
        <v>-0.72580303699583104</v>
      </c>
      <c r="J51" s="1">
        <v>7.5837222720199604E-2</v>
      </c>
      <c r="K51" s="1">
        <v>-0.66999238366610503</v>
      </c>
      <c r="L51" s="1">
        <v>-0.32243338600670601</v>
      </c>
    </row>
    <row r="52" spans="1:12">
      <c r="A52" s="1" t="s">
        <v>119</v>
      </c>
      <c r="B52" s="1">
        <v>4</v>
      </c>
      <c r="C52" s="1">
        <v>4</v>
      </c>
      <c r="D52" s="1">
        <v>0</v>
      </c>
      <c r="E52" s="1">
        <v>-0.45475488703956202</v>
      </c>
      <c r="F52" s="1">
        <v>4.7267889939877898E-2</v>
      </c>
      <c r="G52" s="1">
        <v>-0.26992083700399899</v>
      </c>
      <c r="H52" s="1">
        <v>0.135727153117534</v>
      </c>
      <c r="I52" s="1">
        <v>6.27391188958379E-2</v>
      </c>
      <c r="J52" s="1">
        <v>4.7822833878403602E-2</v>
      </c>
      <c r="K52" s="1">
        <v>-1.73949662853549</v>
      </c>
      <c r="L52" s="1">
        <v>-3.9266741700675602E-2</v>
      </c>
    </row>
    <row r="53" spans="1:12">
      <c r="A53" s="1" t="s">
        <v>50</v>
      </c>
      <c r="B53" s="1">
        <v>4</v>
      </c>
      <c r="C53" s="1">
        <v>4</v>
      </c>
      <c r="D53" s="1">
        <v>0</v>
      </c>
      <c r="E53" s="1">
        <v>-0.66447836633709001</v>
      </c>
      <c r="F53" s="1">
        <v>0.27407254957371202</v>
      </c>
      <c r="G53" s="1">
        <v>9.8397148430465597E-2</v>
      </c>
      <c r="H53" s="1">
        <v>0.68105342465866403</v>
      </c>
      <c r="I53" s="1">
        <v>-0.68527270108370097</v>
      </c>
      <c r="J53" s="1">
        <v>4.8264370365881798E-2</v>
      </c>
      <c r="K53" s="1">
        <v>-0.68754210950042305</v>
      </c>
      <c r="L53" s="1">
        <v>-0.36222902288148801</v>
      </c>
    </row>
    <row r="54" spans="1:12">
      <c r="A54" s="1" t="s">
        <v>120</v>
      </c>
      <c r="B54" s="1">
        <v>5</v>
      </c>
      <c r="C54" s="1">
        <v>3</v>
      </c>
      <c r="D54" s="1">
        <v>0</v>
      </c>
      <c r="E54" s="1">
        <v>-0.34063393127948199</v>
      </c>
      <c r="F54" s="1">
        <v>0.17879167865201101</v>
      </c>
      <c r="G54" s="1">
        <v>-9.7823220045621204E-2</v>
      </c>
      <c r="H54" s="1">
        <v>0.81264502165784602</v>
      </c>
      <c r="I54" s="1">
        <v>-0.77850933742936601</v>
      </c>
      <c r="J54" s="1">
        <v>0.250154649540625</v>
      </c>
      <c r="K54" s="1">
        <v>-0.418369382473393</v>
      </c>
      <c r="L54" s="1">
        <v>-5.8638264613240301E-3</v>
      </c>
    </row>
    <row r="55" spans="1:12">
      <c r="A55" s="1" t="s">
        <v>121</v>
      </c>
      <c r="B55" s="1">
        <v>5</v>
      </c>
      <c r="C55" s="1">
        <v>3</v>
      </c>
      <c r="D55" s="1">
        <v>0</v>
      </c>
      <c r="E55" s="1">
        <v>-0.52569096255380199</v>
      </c>
      <c r="F55" s="1">
        <v>0.374183867824606</v>
      </c>
      <c r="G55" s="1">
        <v>0.68760469197338303</v>
      </c>
      <c r="H55" s="1">
        <v>0.302670343835309</v>
      </c>
      <c r="I55" s="1">
        <v>-1.8291239022466099</v>
      </c>
      <c r="J55" s="1">
        <v>-4.7849601236211299E-2</v>
      </c>
      <c r="K55" s="1">
        <v>-0.23340459936309699</v>
      </c>
      <c r="L55" s="1">
        <v>-0.73819064086215702</v>
      </c>
    </row>
    <row r="56" spans="1:12">
      <c r="A56" s="1" t="s">
        <v>122</v>
      </c>
      <c r="B56" s="1">
        <v>5</v>
      </c>
      <c r="C56" s="1">
        <v>3</v>
      </c>
      <c r="D56" s="1">
        <v>0</v>
      </c>
      <c r="E56" s="1">
        <v>-0.68086014457655597</v>
      </c>
      <c r="F56" s="1">
        <v>-0.11119751976551299</v>
      </c>
      <c r="G56" s="1">
        <v>0.17105903252549601</v>
      </c>
      <c r="H56" s="1">
        <v>1.73432671011581</v>
      </c>
      <c r="I56" s="1">
        <v>-0.25164025602337597</v>
      </c>
      <c r="J56" s="1">
        <v>7.1352522458872303E-2</v>
      </c>
      <c r="K56" s="1">
        <v>-9.0430229849268306E-3</v>
      </c>
      <c r="L56" s="1">
        <v>-5.4462426292193201E-2</v>
      </c>
    </row>
    <row r="57" spans="1:12">
      <c r="A57" s="1" t="s">
        <v>123</v>
      </c>
      <c r="B57" s="1">
        <v>4</v>
      </c>
      <c r="C57" s="1">
        <v>4</v>
      </c>
      <c r="D57" s="1">
        <v>0</v>
      </c>
      <c r="E57" s="1">
        <v>0.310498397805749</v>
      </c>
      <c r="F57" s="1">
        <v>-5.89013662225348E-2</v>
      </c>
      <c r="G57" s="1">
        <v>-0.39755123891139099</v>
      </c>
      <c r="H57" s="1">
        <v>0.88747591843929297</v>
      </c>
      <c r="I57" s="1">
        <v>-1.9199015613558299</v>
      </c>
      <c r="J57" s="1">
        <v>0.20374855943089601</v>
      </c>
      <c r="K57" s="1">
        <v>-0.102632192935337</v>
      </c>
      <c r="L57" s="1">
        <v>0.33254273795467199</v>
      </c>
    </row>
    <row r="58" spans="1:12">
      <c r="A58" s="1" t="s">
        <v>124</v>
      </c>
      <c r="B58" s="1">
        <v>7</v>
      </c>
      <c r="C58" s="1">
        <v>1</v>
      </c>
      <c r="D58" s="1">
        <v>0</v>
      </c>
      <c r="E58" s="1">
        <v>-0.16670021383192199</v>
      </c>
      <c r="F58" s="1">
        <v>-8.2216285509946294E-2</v>
      </c>
      <c r="G58" s="1">
        <v>-0.56019528705534405</v>
      </c>
      <c r="H58" s="1">
        <v>0.68277599170602898</v>
      </c>
      <c r="I58" s="1">
        <v>-2.3413985494440199</v>
      </c>
      <c r="J58" s="1">
        <v>-0.23229646487159</v>
      </c>
      <c r="K58" s="1">
        <v>-1.69569668491161</v>
      </c>
      <c r="L58" s="1">
        <v>-0.178850904224958</v>
      </c>
    </row>
    <row r="59" spans="1:12">
      <c r="A59" s="1" t="s">
        <v>125</v>
      </c>
      <c r="B59" s="1">
        <v>6</v>
      </c>
      <c r="C59" s="1">
        <v>2</v>
      </c>
      <c r="D59" s="1">
        <v>0</v>
      </c>
      <c r="E59" s="1">
        <v>-0.21515866604447501</v>
      </c>
      <c r="F59" s="1">
        <v>-0.51025998336705602</v>
      </c>
      <c r="G59" s="1">
        <v>-0.71246538139633397</v>
      </c>
      <c r="H59" s="1">
        <v>0.90842755532959496</v>
      </c>
      <c r="I59" s="1">
        <v>-0.86974728522774103</v>
      </c>
      <c r="J59" s="1">
        <v>0.27041266338570702</v>
      </c>
      <c r="K59" s="1">
        <v>-0.97456500780853905</v>
      </c>
      <c r="L59" s="1">
        <v>-0.62330514601141795</v>
      </c>
    </row>
    <row r="60" spans="1:12">
      <c r="A60" s="1" t="s">
        <v>126</v>
      </c>
      <c r="B60" s="1">
        <v>6</v>
      </c>
      <c r="C60" s="1">
        <v>1</v>
      </c>
      <c r="D60" s="1">
        <v>1</v>
      </c>
      <c r="E60" s="1">
        <v>-3.1730907947989302E-3</v>
      </c>
      <c r="F60" s="1">
        <v>-6.0910159373555699E-2</v>
      </c>
      <c r="G60" s="1">
        <v>-9.64524042412982E-4</v>
      </c>
      <c r="H60" s="1">
        <v>0</v>
      </c>
      <c r="I60" s="1">
        <v>-1.19725179553075E-2</v>
      </c>
      <c r="J60" s="1">
        <v>-9.7991385995738495E-3</v>
      </c>
      <c r="K60" s="1">
        <v>-2.9177166193762399E-2</v>
      </c>
      <c r="L60" s="1">
        <v>1.34804735035989E-2</v>
      </c>
    </row>
    <row r="61" spans="1:12">
      <c r="A61" s="1" t="s">
        <v>127</v>
      </c>
      <c r="B61" s="1">
        <v>4</v>
      </c>
      <c r="C61" s="1">
        <v>4</v>
      </c>
      <c r="D61" s="1">
        <v>0</v>
      </c>
      <c r="E61" s="1">
        <v>-0.13496751363172499</v>
      </c>
      <c r="F61" s="1">
        <v>-0.80009277851320404</v>
      </c>
      <c r="G61" s="1">
        <v>0.35127512377214998</v>
      </c>
      <c r="H61" s="1">
        <v>0.19842338725911901</v>
      </c>
      <c r="I61" s="1">
        <v>2.5711231496161301E-2</v>
      </c>
      <c r="J61" s="1">
        <v>7.2809765422106806E-2</v>
      </c>
      <c r="K61" s="1">
        <v>-0.46402795933765201</v>
      </c>
      <c r="L61" s="1">
        <v>-1.2756971241858499</v>
      </c>
    </row>
    <row r="62" spans="1:12">
      <c r="A62" s="1" t="s">
        <v>128</v>
      </c>
      <c r="B62" s="1">
        <v>6</v>
      </c>
      <c r="C62" s="1">
        <v>2</v>
      </c>
      <c r="D62" s="1">
        <v>0</v>
      </c>
      <c r="E62" s="1">
        <v>-0.45454083580154803</v>
      </c>
      <c r="F62" s="1">
        <v>-0.20702877351466201</v>
      </c>
      <c r="G62" s="1">
        <v>0.159289594585897</v>
      </c>
      <c r="H62" s="1">
        <v>2.2817724674766402</v>
      </c>
      <c r="I62" s="1">
        <v>-1.1280105251477699</v>
      </c>
      <c r="J62" s="1">
        <v>-0.45988422136756901</v>
      </c>
      <c r="K62" s="1">
        <v>-0.106198294900468</v>
      </c>
      <c r="L62" s="1">
        <v>-1.22892565112241</v>
      </c>
    </row>
    <row r="63" spans="1:12">
      <c r="A63" s="1" t="s">
        <v>129</v>
      </c>
      <c r="B63" s="1">
        <v>6</v>
      </c>
      <c r="C63" s="1">
        <v>2</v>
      </c>
      <c r="D63" s="1">
        <v>0</v>
      </c>
      <c r="E63" s="1">
        <v>-1.67581201785689</v>
      </c>
      <c r="F63" s="1">
        <v>-0.34703188036655402</v>
      </c>
      <c r="G63" s="1">
        <v>-1.8767703770267099</v>
      </c>
      <c r="H63" s="1">
        <v>2.1824005932128698</v>
      </c>
      <c r="I63" s="1">
        <v>-0.350064199156219</v>
      </c>
      <c r="J63" s="1">
        <v>6.2282326428957098E-2</v>
      </c>
      <c r="K63" s="1">
        <v>-0.44429991388920298</v>
      </c>
      <c r="L63" s="1">
        <v>-0.558625958778311</v>
      </c>
    </row>
    <row r="64" spans="1:12">
      <c r="A64" s="1" t="s">
        <v>30</v>
      </c>
      <c r="B64" s="1">
        <v>4</v>
      </c>
      <c r="C64" s="1">
        <v>4</v>
      </c>
      <c r="D64" s="1">
        <v>0</v>
      </c>
      <c r="E64" s="1">
        <v>-0.81507189512364697</v>
      </c>
      <c r="F64" s="1">
        <v>3.1558999339566497E-2</v>
      </c>
      <c r="G64" s="1">
        <v>6.3016132861543006E-2</v>
      </c>
      <c r="H64" s="1">
        <v>0.19063097403759499</v>
      </c>
      <c r="I64" s="1">
        <v>-0.58933101552809197</v>
      </c>
      <c r="J64" s="1">
        <v>0.16336569193019199</v>
      </c>
      <c r="K64" s="1">
        <v>-0.81561547540302504</v>
      </c>
      <c r="L64" s="1">
        <v>-0.50677053325365595</v>
      </c>
    </row>
    <row r="65" spans="1:12">
      <c r="A65" s="1" t="s">
        <v>130</v>
      </c>
      <c r="B65" s="1">
        <v>4</v>
      </c>
      <c r="C65" s="1">
        <v>4</v>
      </c>
      <c r="D65" s="1">
        <v>0</v>
      </c>
      <c r="E65" s="1">
        <v>-0.85464479464316201</v>
      </c>
      <c r="F65" s="1">
        <v>-8.47700598144637E-2</v>
      </c>
      <c r="G65" s="1">
        <v>0.41019969018478902</v>
      </c>
      <c r="H65" s="1">
        <v>0.28988854353544602</v>
      </c>
      <c r="I65" s="1">
        <v>0.80547656714501203</v>
      </c>
      <c r="J65" s="1">
        <v>-4.04602505131859E-2</v>
      </c>
      <c r="K65" s="1">
        <v>9.6271366136624195E-2</v>
      </c>
      <c r="L65" s="1">
        <v>-5.51544288253384E-2</v>
      </c>
    </row>
    <row r="66" spans="1:12">
      <c r="A66" s="1" t="s">
        <v>131</v>
      </c>
      <c r="B66" s="1">
        <v>5</v>
      </c>
      <c r="C66" s="1">
        <v>3</v>
      </c>
      <c r="D66" s="1">
        <v>0</v>
      </c>
      <c r="E66" s="1">
        <v>0.1051034022283</v>
      </c>
      <c r="F66" s="1">
        <v>-3.7729851959357297E-2</v>
      </c>
      <c r="G66" s="1">
        <v>4.6361669739508303E-2</v>
      </c>
      <c r="H66" s="1">
        <v>0.39874389026596901</v>
      </c>
      <c r="I66" s="1">
        <v>-0.124129414160823</v>
      </c>
      <c r="J66" s="1">
        <v>-9.1550592527266897E-2</v>
      </c>
      <c r="K66" s="1">
        <v>-2.7220951583398802E-2</v>
      </c>
      <c r="L66" s="1">
        <v>-0.189206227971601</v>
      </c>
    </row>
    <row r="67" spans="1:12">
      <c r="A67" s="1" t="s">
        <v>132</v>
      </c>
      <c r="B67" s="1">
        <v>6</v>
      </c>
      <c r="C67" s="1">
        <v>2</v>
      </c>
      <c r="D67" s="1">
        <v>0</v>
      </c>
      <c r="E67" s="1">
        <v>-7.0593069805684597E-2</v>
      </c>
      <c r="F67" s="1">
        <v>-6.5875687265102803E-2</v>
      </c>
      <c r="G67" s="1">
        <v>-9.7013362754103896E-2</v>
      </c>
      <c r="H67" s="1">
        <v>-1.8651231784152299E-2</v>
      </c>
      <c r="I67" s="1">
        <v>-7.4075601448291895E-2</v>
      </c>
      <c r="J67" s="1">
        <v>1.7527079810836399E-2</v>
      </c>
      <c r="K67" s="1">
        <v>-0.138483237502245</v>
      </c>
      <c r="L67" s="1">
        <v>4.3436266094934901E-2</v>
      </c>
    </row>
    <row r="68" spans="1:12">
      <c r="A68" s="1" t="s">
        <v>133</v>
      </c>
      <c r="B68" s="1">
        <v>8</v>
      </c>
      <c r="C68" s="1">
        <v>0</v>
      </c>
      <c r="D68" s="1">
        <v>0</v>
      </c>
      <c r="E68" s="1">
        <v>-1.4313521286316799</v>
      </c>
      <c r="F68" s="1">
        <v>-2.0663509223463699</v>
      </c>
      <c r="G68" s="1">
        <v>-1.41209046716923</v>
      </c>
      <c r="H68" s="1">
        <v>-2.7593700375361001E-2</v>
      </c>
      <c r="I68" s="1">
        <v>-2.8645098262728501</v>
      </c>
      <c r="J68" s="1">
        <v>-1.12088271847249E-2</v>
      </c>
      <c r="K68" s="1">
        <v>-0.54566285657639002</v>
      </c>
      <c r="L68" s="1">
        <v>-7.0694525077624096E-2</v>
      </c>
    </row>
    <row r="69" spans="1:12">
      <c r="A69" s="1" t="s">
        <v>134</v>
      </c>
      <c r="B69" s="1">
        <v>5</v>
      </c>
      <c r="C69" s="1">
        <v>3</v>
      </c>
      <c r="D69" s="1">
        <v>0</v>
      </c>
      <c r="E69" s="1">
        <v>-0.80838576559754904</v>
      </c>
      <c r="F69" s="1">
        <v>0.17315957988578901</v>
      </c>
      <c r="G69" s="1">
        <v>-0.44088122000854302</v>
      </c>
      <c r="H69" s="1">
        <v>1.1253205077431501</v>
      </c>
      <c r="I69" s="1">
        <v>8.5865274337446701E-2</v>
      </c>
      <c r="J69" s="1">
        <v>-6.6011097357064993E-2</v>
      </c>
      <c r="K69" s="1">
        <v>-0.134570567257004</v>
      </c>
      <c r="L69" s="1">
        <v>-0.184321339738206</v>
      </c>
    </row>
    <row r="70" spans="1:12">
      <c r="A70" s="1" t="s">
        <v>135</v>
      </c>
      <c r="B70" s="1">
        <v>5</v>
      </c>
      <c r="C70" s="1">
        <v>3</v>
      </c>
      <c r="D70" s="1">
        <v>0</v>
      </c>
      <c r="E70" s="1">
        <v>-0.69337502751297397</v>
      </c>
      <c r="F70" s="1">
        <v>0.661839948923585</v>
      </c>
      <c r="G70" s="1">
        <v>-0.68380992149825104</v>
      </c>
      <c r="H70" s="1">
        <v>-0.49462170138442002</v>
      </c>
      <c r="I70" s="1">
        <v>0.23089281052761801</v>
      </c>
      <c r="J70" s="1">
        <v>0.23856298422591601</v>
      </c>
      <c r="K70" s="1">
        <v>-0.31978373587950698</v>
      </c>
      <c r="L70" s="1">
        <v>-0.34517304694100098</v>
      </c>
    </row>
    <row r="71" spans="1:12">
      <c r="A71" s="1" t="s">
        <v>136</v>
      </c>
      <c r="B71" s="1">
        <v>7</v>
      </c>
      <c r="C71" s="1">
        <v>1</v>
      </c>
      <c r="D71" s="1">
        <v>0</v>
      </c>
      <c r="E71" s="1">
        <v>-1.17935423002583</v>
      </c>
      <c r="F71" s="1">
        <v>-2.8483019321163101E-2</v>
      </c>
      <c r="G71" s="1">
        <v>-0.34285915641557202</v>
      </c>
      <c r="H71" s="1">
        <v>0.71475549779094205</v>
      </c>
      <c r="I71" s="1">
        <v>-3.1080580901300499</v>
      </c>
      <c r="J71" s="1">
        <v>-0.17398020229314201</v>
      </c>
      <c r="K71" s="1">
        <v>-1.3684173120702099</v>
      </c>
      <c r="L71" s="1">
        <v>-0.59295889063572904</v>
      </c>
    </row>
    <row r="72" spans="1:12">
      <c r="A72" s="1" t="s">
        <v>137</v>
      </c>
      <c r="B72" s="1">
        <v>5</v>
      </c>
      <c r="C72" s="1">
        <v>3</v>
      </c>
      <c r="D72" s="1">
        <v>0</v>
      </c>
      <c r="E72" s="1">
        <v>-0.82007647047225496</v>
      </c>
      <c r="F72" s="1">
        <v>0.39283298178568699</v>
      </c>
      <c r="G72" s="1">
        <v>-0.60633062490685596</v>
      </c>
      <c r="H72" s="1">
        <v>1.4668014867968</v>
      </c>
      <c r="I72" s="1">
        <v>-1.5398695621484</v>
      </c>
      <c r="J72" s="1">
        <v>3.7399526920164801E-3</v>
      </c>
      <c r="K72" s="1">
        <v>-1.2419700494769801</v>
      </c>
      <c r="L72" s="1">
        <v>-0.104962397534917</v>
      </c>
    </row>
    <row r="73" spans="1:12">
      <c r="A73" s="1" t="s">
        <v>138</v>
      </c>
      <c r="B73" s="1">
        <v>6</v>
      </c>
      <c r="C73" s="1">
        <v>2</v>
      </c>
      <c r="D73" s="1">
        <v>0</v>
      </c>
      <c r="E73" s="1">
        <v>-0.85345198781818699</v>
      </c>
      <c r="F73" s="1">
        <v>-7.21190345883157E-2</v>
      </c>
      <c r="G73" s="1">
        <v>-0.83092658084433901</v>
      </c>
      <c r="H73" s="1">
        <v>1.4982838194755601</v>
      </c>
      <c r="I73" s="1">
        <v>-1.1917564664867799</v>
      </c>
      <c r="J73" s="1">
        <v>4.38543104950904E-2</v>
      </c>
      <c r="K73" s="1">
        <v>-0.71467081810431898</v>
      </c>
      <c r="L73" s="1">
        <v>-0.126092007334594</v>
      </c>
    </row>
    <row r="74" spans="1:12">
      <c r="A74" s="1" t="s">
        <v>139</v>
      </c>
      <c r="B74" s="1">
        <v>6</v>
      </c>
      <c r="C74" s="1">
        <v>2</v>
      </c>
      <c r="D74" s="1">
        <v>0</v>
      </c>
      <c r="E74" s="1">
        <v>-1.16166150571903</v>
      </c>
      <c r="F74" s="1">
        <v>-0.35554893799054399</v>
      </c>
      <c r="G74" s="1">
        <v>0.735446677150002</v>
      </c>
      <c r="H74" s="1">
        <v>0.484932754197475</v>
      </c>
      <c r="I74" s="1">
        <v>-0.88174358410928999</v>
      </c>
      <c r="J74" s="1">
        <v>-4.9308737091174899E-2</v>
      </c>
      <c r="K74" s="1">
        <v>-0.72601552586004303</v>
      </c>
      <c r="L74" s="1">
        <v>-0.62775414031016297</v>
      </c>
    </row>
    <row r="75" spans="1:12">
      <c r="A75" s="1" t="s">
        <v>140</v>
      </c>
      <c r="B75" s="1">
        <v>6</v>
      </c>
      <c r="C75" s="1">
        <v>2</v>
      </c>
      <c r="D75" s="1">
        <v>0</v>
      </c>
      <c r="E75" s="1">
        <v>-0.56327540078338101</v>
      </c>
      <c r="F75" s="1">
        <v>-7.8186419659075204E-2</v>
      </c>
      <c r="G75" s="1">
        <v>-0.54639507404691501</v>
      </c>
      <c r="H75" s="1">
        <v>1.01005858521521</v>
      </c>
      <c r="I75" s="1">
        <v>-0.74605538331098398</v>
      </c>
      <c r="J75" s="1">
        <v>4.5465918528053199E-2</v>
      </c>
      <c r="K75" s="1">
        <v>-0.69423547447461198</v>
      </c>
      <c r="L75" s="1">
        <v>-0.34563533051863299</v>
      </c>
    </row>
    <row r="76" spans="1:12">
      <c r="A76" s="1" t="s">
        <v>141</v>
      </c>
      <c r="B76" s="1">
        <v>6</v>
      </c>
      <c r="C76" s="1">
        <v>2</v>
      </c>
      <c r="D76" s="1">
        <v>0</v>
      </c>
      <c r="E76" s="1">
        <v>-1.0755979268346301</v>
      </c>
      <c r="F76" s="1">
        <v>0.397890787603008</v>
      </c>
      <c r="G76" s="1">
        <v>-0.53096448635033</v>
      </c>
      <c r="H76" s="1">
        <v>2.5683347078366099</v>
      </c>
      <c r="I76" s="1">
        <v>-1.0712679405894501</v>
      </c>
      <c r="J76" s="1">
        <v>-5.4166076374236004E-3</v>
      </c>
      <c r="K76" s="1">
        <v>-1.3404418462346499</v>
      </c>
      <c r="L76" s="1">
        <v>-0.45148493308317</v>
      </c>
    </row>
    <row r="77" spans="1:12">
      <c r="A77" s="1" t="s">
        <v>142</v>
      </c>
      <c r="B77" s="1">
        <v>6</v>
      </c>
      <c r="C77" s="1">
        <v>2</v>
      </c>
      <c r="D77" s="1">
        <v>0</v>
      </c>
      <c r="E77" s="1">
        <v>-0.53052404092480498</v>
      </c>
      <c r="F77" s="1">
        <v>-0.49393328811121601</v>
      </c>
      <c r="G77" s="1">
        <v>-0.15715746247974499</v>
      </c>
      <c r="H77" s="1">
        <v>0.52221795590857001</v>
      </c>
      <c r="I77" s="1">
        <v>-0.123053276756174</v>
      </c>
      <c r="J77" s="1">
        <v>0.31606076701998298</v>
      </c>
      <c r="K77" s="1">
        <v>-0.66380543571768402</v>
      </c>
      <c r="L77" s="1">
        <v>-0.26879501906800801</v>
      </c>
    </row>
    <row r="78" spans="1:12">
      <c r="A78" s="1" t="s">
        <v>143</v>
      </c>
      <c r="B78" s="1">
        <v>7</v>
      </c>
      <c r="C78" s="1">
        <v>1</v>
      </c>
      <c r="D78" s="1">
        <v>0</v>
      </c>
      <c r="E78" s="1">
        <v>-4.2906957264156699E-2</v>
      </c>
      <c r="F78" s="1">
        <v>-9.2466396565416706E-2</v>
      </c>
      <c r="G78" s="1">
        <v>-0.327908337313144</v>
      </c>
      <c r="H78" s="1">
        <v>0.74062055353346401</v>
      </c>
      <c r="I78" s="1">
        <v>-1.2771321377076299</v>
      </c>
      <c r="J78" s="1">
        <v>-0.12346626591599701</v>
      </c>
      <c r="K78" s="1">
        <v>-0.64827166388796997</v>
      </c>
      <c r="L78" s="1">
        <v>-0.27534522873862499</v>
      </c>
    </row>
    <row r="79" spans="1:12">
      <c r="A79" s="1" t="s">
        <v>144</v>
      </c>
      <c r="B79" s="1">
        <v>6</v>
      </c>
      <c r="C79" s="1">
        <v>2</v>
      </c>
      <c r="D79" s="1">
        <v>0</v>
      </c>
      <c r="E79" s="1">
        <v>-0.60491798092474403</v>
      </c>
      <c r="F79" s="1">
        <v>-0.962978080221917</v>
      </c>
      <c r="G79" s="1">
        <v>-0.20559675451168</v>
      </c>
      <c r="H79" s="1">
        <v>1.2136246773393899</v>
      </c>
      <c r="I79" s="1">
        <v>3.4520401436262602E-2</v>
      </c>
      <c r="J79" s="1">
        <v>-4.10662367327276E-2</v>
      </c>
      <c r="K79" s="1">
        <v>-0.44008093784348401</v>
      </c>
      <c r="L79" s="1">
        <v>-0.23644330464510599</v>
      </c>
    </row>
    <row r="80" spans="1:12">
      <c r="A80" s="1" t="s">
        <v>145</v>
      </c>
      <c r="B80" s="1">
        <v>4</v>
      </c>
      <c r="C80" s="1">
        <v>4</v>
      </c>
      <c r="D80" s="1">
        <v>0</v>
      </c>
      <c r="E80" s="1">
        <v>0.39697520026947902</v>
      </c>
      <c r="F80" s="1">
        <v>-0.40179755672976702</v>
      </c>
      <c r="G80" s="1">
        <v>-0.59576081929337599</v>
      </c>
      <c r="H80" s="1">
        <v>-5.9701514785275001E-4</v>
      </c>
      <c r="I80" s="1">
        <v>-0.47815977228450501</v>
      </c>
      <c r="J80" s="1">
        <v>0.24848777488010801</v>
      </c>
      <c r="K80" s="1">
        <v>7.5858753227598399E-2</v>
      </c>
      <c r="L80" s="1">
        <v>0.20614675263556401</v>
      </c>
    </row>
    <row r="81" spans="1:12">
      <c r="A81" s="1" t="s">
        <v>146</v>
      </c>
      <c r="B81" s="1">
        <v>5</v>
      </c>
      <c r="C81" s="1">
        <v>3</v>
      </c>
      <c r="D81" s="1">
        <v>0</v>
      </c>
      <c r="E81" s="1">
        <v>0.49435417093088402</v>
      </c>
      <c r="F81" s="1">
        <v>-0.50382806842905103</v>
      </c>
      <c r="G81" s="1">
        <v>-0.240410599787203</v>
      </c>
      <c r="H81" s="1">
        <v>-2.04968676844034E-2</v>
      </c>
      <c r="I81" s="1">
        <v>-4.80651270657074E-3</v>
      </c>
      <c r="J81" s="1">
        <v>0.190641471917122</v>
      </c>
      <c r="K81" s="1">
        <v>-0.128658248817557</v>
      </c>
      <c r="L81" s="1">
        <v>0.21658454633969801</v>
      </c>
    </row>
    <row r="82" spans="1:12">
      <c r="A82" s="1" t="s">
        <v>147</v>
      </c>
      <c r="B82" s="1">
        <v>4</v>
      </c>
      <c r="C82" s="1">
        <v>4</v>
      </c>
      <c r="D82" s="1">
        <v>0</v>
      </c>
      <c r="E82" s="1">
        <v>0.34833969760952499</v>
      </c>
      <c r="F82" s="1">
        <v>-0.153893668224376</v>
      </c>
      <c r="G82" s="1">
        <v>-0.107375954409146</v>
      </c>
      <c r="H82" s="1">
        <v>7.0125797547334806E-2</v>
      </c>
      <c r="I82" s="1">
        <v>-0.70625291854720895</v>
      </c>
      <c r="J82" s="1">
        <v>5.1013221613504398E-2</v>
      </c>
      <c r="K82" s="1">
        <v>0.163924725830951</v>
      </c>
      <c r="L82" s="1">
        <v>-0.17035405434268999</v>
      </c>
    </row>
    <row r="83" spans="1:12">
      <c r="A83" s="1" t="s">
        <v>148</v>
      </c>
      <c r="B83" s="1">
        <v>3</v>
      </c>
      <c r="C83" s="1">
        <v>5</v>
      </c>
      <c r="D83" s="1">
        <v>0</v>
      </c>
      <c r="E83" s="1">
        <v>0.79893674968060602</v>
      </c>
      <c r="F83" s="1">
        <v>-4.4975423692963701E-2</v>
      </c>
      <c r="G83" s="1">
        <v>-0.45732645541648997</v>
      </c>
      <c r="H83" s="1">
        <v>0.363835539863826</v>
      </c>
      <c r="I83" s="1">
        <v>-9.6478623775031094E-2</v>
      </c>
      <c r="J83" s="1">
        <v>0.44880970070269099</v>
      </c>
      <c r="K83" s="1">
        <v>1.49790682159914E-2</v>
      </c>
      <c r="L83" s="1">
        <v>0.64588940174868503</v>
      </c>
    </row>
    <row r="84" spans="1:12">
      <c r="A84" s="1" t="s">
        <v>71</v>
      </c>
      <c r="B84" s="1">
        <v>4</v>
      </c>
      <c r="C84" s="1">
        <v>4</v>
      </c>
      <c r="D84" s="1">
        <v>0</v>
      </c>
      <c r="E84" s="1">
        <v>0.651862679129252</v>
      </c>
      <c r="F84" s="1">
        <v>-0.20646805927040299</v>
      </c>
      <c r="G84" s="1">
        <v>-2.6268222317629001E-3</v>
      </c>
      <c r="H84" s="1">
        <v>-2.4637187031434998E-2</v>
      </c>
      <c r="I84" s="1">
        <v>-0.36290577559290099</v>
      </c>
      <c r="J84" s="1">
        <v>0.30466179346420902</v>
      </c>
      <c r="K84" s="1">
        <v>8.8981018029271206E-2</v>
      </c>
      <c r="L84" s="1">
        <v>3.8567300249855302E-2</v>
      </c>
    </row>
    <row r="85" spans="1:12">
      <c r="A85" s="1" t="s">
        <v>149</v>
      </c>
      <c r="B85" s="1">
        <v>3</v>
      </c>
      <c r="C85" s="1">
        <v>5</v>
      </c>
      <c r="D85" s="1">
        <v>0</v>
      </c>
      <c r="E85" s="1">
        <v>0.38118120550370999</v>
      </c>
      <c r="F85" s="1">
        <v>0.106926650589695</v>
      </c>
      <c r="G85" s="1">
        <v>-0.21556119107310301</v>
      </c>
      <c r="H85" s="1">
        <v>-0.157034496979299</v>
      </c>
      <c r="I85" s="1">
        <v>-1.2877578398073499</v>
      </c>
      <c r="J85" s="1">
        <v>0.22697959541783599</v>
      </c>
      <c r="K85" s="1">
        <v>4.0416475549319E-2</v>
      </c>
      <c r="L85" s="1">
        <v>0.37573844797161499</v>
      </c>
    </row>
    <row r="86" spans="1:12">
      <c r="A86" s="1" t="s">
        <v>150</v>
      </c>
      <c r="B86" s="1">
        <v>5</v>
      </c>
      <c r="C86" s="1">
        <v>3</v>
      </c>
      <c r="D86" s="1">
        <v>0</v>
      </c>
      <c r="E86" s="1">
        <v>0.31045878681871603</v>
      </c>
      <c r="F86" s="1">
        <v>-0.65660913085956296</v>
      </c>
      <c r="G86" s="1">
        <v>-0.167767493870461</v>
      </c>
      <c r="H86" s="1">
        <v>-3.3167971647420302E-2</v>
      </c>
      <c r="I86" s="1">
        <v>-0.594575072028802</v>
      </c>
      <c r="J86" s="1">
        <v>0.10113182081229399</v>
      </c>
      <c r="K86" s="1">
        <v>-0.54514379659549705</v>
      </c>
      <c r="L86" s="1">
        <v>9.8727836410036601E-2</v>
      </c>
    </row>
    <row r="87" spans="1:12">
      <c r="A87" s="1" t="s">
        <v>151</v>
      </c>
      <c r="B87" s="1">
        <v>5</v>
      </c>
      <c r="C87" s="1">
        <v>3</v>
      </c>
      <c r="D87" s="1">
        <v>0</v>
      </c>
      <c r="E87" s="1">
        <v>-0.30402155155391403</v>
      </c>
      <c r="F87" s="1">
        <v>-0.198843612801683</v>
      </c>
      <c r="G87" s="1">
        <v>0.12989729086191601</v>
      </c>
      <c r="H87" s="1">
        <v>0.42105225455163803</v>
      </c>
      <c r="I87" s="1">
        <v>-0.910674231911906</v>
      </c>
      <c r="J87" s="1">
        <v>0.123866878442992</v>
      </c>
      <c r="K87" s="1">
        <v>-0.20602214302437799</v>
      </c>
      <c r="L87" s="1">
        <v>-0.18203892321170001</v>
      </c>
    </row>
    <row r="88" spans="1:12">
      <c r="A88" s="1" t="s">
        <v>152</v>
      </c>
      <c r="B88" s="1">
        <v>4</v>
      </c>
      <c r="C88" s="1">
        <v>4</v>
      </c>
      <c r="D88" s="1">
        <v>0</v>
      </c>
      <c r="E88" s="1">
        <v>-4.0557851256317598E-2</v>
      </c>
      <c r="F88" s="1">
        <v>0.20893991694542899</v>
      </c>
      <c r="G88" s="1">
        <v>-0.20488261254350601</v>
      </c>
      <c r="H88" s="1">
        <v>0.21118668273148</v>
      </c>
      <c r="I88" s="1">
        <v>-0.186645575889228</v>
      </c>
      <c r="J88" s="1">
        <v>0.10071651781697499</v>
      </c>
      <c r="K88" s="1">
        <v>0.44483348155073799</v>
      </c>
      <c r="L88" s="1">
        <v>-5.6505182539346402E-2</v>
      </c>
    </row>
    <row r="89" spans="1:12">
      <c r="A89" s="1" t="s">
        <v>153</v>
      </c>
      <c r="B89" s="1">
        <v>5</v>
      </c>
      <c r="C89" s="1">
        <v>3</v>
      </c>
      <c r="D89" s="1">
        <v>0</v>
      </c>
      <c r="E89" s="1">
        <v>-0.20948089962423</v>
      </c>
      <c r="F89" s="1">
        <v>-0.40306308808602598</v>
      </c>
      <c r="G89" s="1">
        <v>0.117684146459421</v>
      </c>
      <c r="H89" s="1">
        <v>4.2740360156445098E-2</v>
      </c>
      <c r="I89" s="1">
        <v>-0.42214578882193998</v>
      </c>
      <c r="J89" s="1">
        <v>0.14909310629953201</v>
      </c>
      <c r="K89" s="1">
        <v>-9.0764013407059196E-2</v>
      </c>
      <c r="L89" s="1">
        <v>-0.30714481713984298</v>
      </c>
    </row>
    <row r="90" spans="1:12">
      <c r="A90" s="1" t="s">
        <v>154</v>
      </c>
      <c r="B90" s="1">
        <v>5</v>
      </c>
      <c r="C90" s="1">
        <v>3</v>
      </c>
      <c r="D90" s="1">
        <v>0</v>
      </c>
      <c r="E90" s="1">
        <v>-0.42736267016573098</v>
      </c>
      <c r="F90" s="1">
        <v>-0.192813492217111</v>
      </c>
      <c r="G90" s="1">
        <v>0.19421040064593301</v>
      </c>
      <c r="H90" s="1">
        <v>1.0728807114443999</v>
      </c>
      <c r="I90" s="1">
        <v>-7.3682321581508906E-2</v>
      </c>
      <c r="J90" s="1">
        <v>0.215855429985532</v>
      </c>
      <c r="K90" s="1">
        <v>-0.65120571544335704</v>
      </c>
      <c r="L90" s="1">
        <v>-0.61034634923355002</v>
      </c>
    </row>
    <row r="91" spans="1:12">
      <c r="A91" s="1" t="s">
        <v>155</v>
      </c>
      <c r="B91" s="1">
        <v>2</v>
      </c>
      <c r="C91" s="1">
        <v>6</v>
      </c>
      <c r="D91" s="1">
        <v>0</v>
      </c>
      <c r="E91" s="1">
        <v>-0.50449686911636105</v>
      </c>
      <c r="F91" s="1">
        <v>1.2598312555992399</v>
      </c>
      <c r="G91" s="1">
        <v>-0.15371759889563399</v>
      </c>
      <c r="H91" s="1">
        <v>0.54814895140729503</v>
      </c>
      <c r="I91" s="1">
        <v>0.244732794353136</v>
      </c>
      <c r="J91" s="1">
        <v>0.101454454496</v>
      </c>
      <c r="K91" s="1">
        <v>0.89386133945669499</v>
      </c>
      <c r="L91" s="1">
        <v>0.37598143574561699</v>
      </c>
    </row>
    <row r="92" spans="1:12">
      <c r="A92" s="1" t="s">
        <v>156</v>
      </c>
      <c r="B92" s="1">
        <v>7</v>
      </c>
      <c r="C92" s="1">
        <v>1</v>
      </c>
      <c r="D92" s="1">
        <v>0</v>
      </c>
      <c r="E92" s="1">
        <v>-0.21538314746403101</v>
      </c>
      <c r="F92" s="1">
        <v>-1.68820589272064</v>
      </c>
      <c r="G92" s="1">
        <v>-1.0390099223326199</v>
      </c>
      <c r="H92" s="1">
        <v>-0.192157778511964</v>
      </c>
      <c r="I92" s="1">
        <v>-1.8625984480225699</v>
      </c>
      <c r="J92" s="1">
        <v>-0.46588138796357798</v>
      </c>
      <c r="K92" s="1">
        <v>-0.67547391596559803</v>
      </c>
      <c r="L92" s="1">
        <v>0.36989754337109698</v>
      </c>
    </row>
    <row r="93" spans="1:12">
      <c r="A93" s="1" t="s">
        <v>157</v>
      </c>
      <c r="B93" s="1">
        <v>2</v>
      </c>
      <c r="C93" s="1">
        <v>6</v>
      </c>
      <c r="D93" s="1">
        <v>0</v>
      </c>
      <c r="E93" s="1">
        <v>0.34124825963908401</v>
      </c>
      <c r="F93" s="1">
        <v>0.37806380712308901</v>
      </c>
      <c r="G93" s="1">
        <v>6.3517263534266205E-2</v>
      </c>
      <c r="H93" s="1">
        <v>1.10155404548439</v>
      </c>
      <c r="I93" s="1">
        <v>0.477234180330743</v>
      </c>
      <c r="J93" s="1">
        <v>0.18681016243545201</v>
      </c>
      <c r="K93" s="1">
        <v>-1.18632591518932</v>
      </c>
      <c r="L93" s="1">
        <v>-7.3518482651304104E-2</v>
      </c>
    </row>
    <row r="94" spans="1:12">
      <c r="A94" s="1" t="s">
        <v>158</v>
      </c>
      <c r="B94" s="1">
        <v>5</v>
      </c>
      <c r="C94" s="1">
        <v>3</v>
      </c>
      <c r="D94" s="1">
        <v>0</v>
      </c>
      <c r="E94" s="1">
        <v>-3.9485259096190502E-2</v>
      </c>
      <c r="F94" s="1">
        <v>0.105896148548972</v>
      </c>
      <c r="G94" s="1">
        <v>-0.30412705744666901</v>
      </c>
      <c r="H94" s="1">
        <v>-0.59007789328771099</v>
      </c>
      <c r="I94" s="1">
        <v>-0.29563327689678598</v>
      </c>
      <c r="J94" s="1">
        <v>0.15334765515707499</v>
      </c>
      <c r="K94" s="1">
        <v>0.246761810794946</v>
      </c>
      <c r="L94" s="1">
        <v>-0.26714064762859502</v>
      </c>
    </row>
    <row r="95" spans="1:12">
      <c r="A95" s="1" t="s">
        <v>159</v>
      </c>
      <c r="B95" s="1">
        <v>3</v>
      </c>
      <c r="C95" s="1">
        <v>5</v>
      </c>
      <c r="D95" s="1">
        <v>0</v>
      </c>
      <c r="E95" s="1">
        <v>0.21741166296147299</v>
      </c>
      <c r="F95" s="1">
        <v>-0.23707336169495899</v>
      </c>
      <c r="G95" s="1">
        <v>4.8211748804975396E-3</v>
      </c>
      <c r="H95" s="1">
        <v>0.53613910741056303</v>
      </c>
      <c r="I95" s="1">
        <v>2.2627754371005698E-2</v>
      </c>
      <c r="J95" s="1">
        <v>0.18303176360724399</v>
      </c>
      <c r="K95" s="1">
        <v>-0.41194191965069599</v>
      </c>
      <c r="L95" s="1">
        <v>-0.33538068215831501</v>
      </c>
    </row>
    <row r="96" spans="1:12">
      <c r="A96" s="1" t="s">
        <v>160</v>
      </c>
      <c r="B96" s="1">
        <v>6</v>
      </c>
      <c r="C96" s="1">
        <v>2</v>
      </c>
      <c r="D96" s="1">
        <v>0</v>
      </c>
      <c r="E96" s="1">
        <v>0.240842257020421</v>
      </c>
      <c r="F96" s="1">
        <v>-0.47228591238113299</v>
      </c>
      <c r="G96" s="1">
        <v>-0.56489348960338204</v>
      </c>
      <c r="H96" s="1">
        <v>7.0077964298419004E-2</v>
      </c>
      <c r="I96" s="1">
        <v>-0.41253033189441601</v>
      </c>
      <c r="J96" s="1">
        <v>-9.1258631114497901E-3</v>
      </c>
      <c r="K96" s="1">
        <v>-0.79229313531066603</v>
      </c>
      <c r="L96" s="1">
        <v>-0.59979138309816704</v>
      </c>
    </row>
    <row r="97" spans="1:12">
      <c r="A97" s="1" t="s">
        <v>161</v>
      </c>
      <c r="B97" s="1">
        <v>0</v>
      </c>
      <c r="C97" s="1">
        <v>8</v>
      </c>
      <c r="D97" s="1">
        <v>0</v>
      </c>
      <c r="E97" s="1">
        <v>0.95155606334086795</v>
      </c>
      <c r="F97" s="1">
        <v>2.7064337748485001</v>
      </c>
      <c r="G97" s="1">
        <v>1.4818817012343499</v>
      </c>
      <c r="H97" s="1">
        <v>3.1325681076377399E-3</v>
      </c>
      <c r="I97" s="1">
        <v>2.6078410271011401</v>
      </c>
      <c r="J97" s="1">
        <v>1.85319051965743E-2</v>
      </c>
      <c r="K97" s="1">
        <v>2.07261407451883</v>
      </c>
      <c r="L97" s="1">
        <v>1.8037907842057499</v>
      </c>
    </row>
    <row r="98" spans="1:12">
      <c r="A98" s="1" t="s">
        <v>162</v>
      </c>
      <c r="B98" s="1">
        <v>6</v>
      </c>
      <c r="C98" s="1">
        <v>2</v>
      </c>
      <c r="D98" s="1">
        <v>0</v>
      </c>
      <c r="E98" s="1">
        <v>-0.11497701977928999</v>
      </c>
      <c r="F98" s="1">
        <v>0.37236528527435397</v>
      </c>
      <c r="G98" s="1">
        <v>-0.29354616186832999</v>
      </c>
      <c r="H98" s="1">
        <v>-0.40173071285704098</v>
      </c>
      <c r="I98" s="1">
        <v>-0.73409494831426403</v>
      </c>
      <c r="J98" s="1">
        <v>4.9753077218573603E-2</v>
      </c>
      <c r="K98" s="1">
        <v>-0.43208537422837501</v>
      </c>
      <c r="L98" s="1">
        <v>-0.26557499447216198</v>
      </c>
    </row>
    <row r="99" spans="1:12">
      <c r="A99" s="1" t="s">
        <v>163</v>
      </c>
      <c r="B99" s="1">
        <v>5</v>
      </c>
      <c r="C99" s="1">
        <v>3</v>
      </c>
      <c r="D99" s="1">
        <v>0</v>
      </c>
      <c r="E99" s="1">
        <v>-0.16200897691462601</v>
      </c>
      <c r="F99" s="1">
        <v>-0.56515120332258295</v>
      </c>
      <c r="G99" s="1">
        <v>1.03640992741233E-2</v>
      </c>
      <c r="H99" s="1">
        <v>1.02720860480464</v>
      </c>
      <c r="I99" s="1">
        <v>-0.85140024266416403</v>
      </c>
      <c r="J99" s="1">
        <v>8.6172594940808506E-2</v>
      </c>
      <c r="K99" s="1">
        <v>-0.38783633574118798</v>
      </c>
      <c r="L99" s="1">
        <v>-0.14699692922760499</v>
      </c>
    </row>
    <row r="100" spans="1:12">
      <c r="A100" s="1" t="s">
        <v>164</v>
      </c>
      <c r="B100" s="1">
        <v>6</v>
      </c>
      <c r="C100" s="1">
        <v>2</v>
      </c>
      <c r="D100" s="1">
        <v>0</v>
      </c>
      <c r="E100" s="1">
        <v>1.43959195768865E-2</v>
      </c>
      <c r="F100" s="1">
        <v>-0.48742997371189001</v>
      </c>
      <c r="G100" s="1">
        <v>-0.92332854708045697</v>
      </c>
      <c r="H100" s="1">
        <v>-0.12862901613910199</v>
      </c>
      <c r="I100" s="1">
        <v>-2.0413520545025801</v>
      </c>
      <c r="J100" s="1">
        <v>6.8701020795135598E-2</v>
      </c>
      <c r="K100" s="1">
        <v>-1.52031503571717</v>
      </c>
      <c r="L100" s="1">
        <v>-9.8763499222289206E-2</v>
      </c>
    </row>
    <row r="101" spans="1:12">
      <c r="A101" s="1" t="s">
        <v>165</v>
      </c>
      <c r="B101" s="1">
        <v>6</v>
      </c>
      <c r="C101" s="1">
        <v>2</v>
      </c>
      <c r="D101" s="1">
        <v>0</v>
      </c>
      <c r="E101" s="1">
        <v>-6.8873076457048599E-2</v>
      </c>
      <c r="F101" s="1">
        <v>-0.13630871580068599</v>
      </c>
      <c r="G101" s="1">
        <v>-0.20463362111469399</v>
      </c>
      <c r="H101" s="1">
        <v>2.82208859483991E-2</v>
      </c>
      <c r="I101" s="1">
        <v>-6.3353757742623598E-2</v>
      </c>
      <c r="J101" s="1">
        <v>7.3002199163572104E-2</v>
      </c>
      <c r="K101" s="1">
        <v>-0.82885129780017297</v>
      </c>
      <c r="L101" s="1">
        <v>-0.24025169273392299</v>
      </c>
    </row>
    <row r="102" spans="1:12">
      <c r="A102" s="1" t="s">
        <v>166</v>
      </c>
      <c r="B102" s="1">
        <v>4</v>
      </c>
      <c r="C102" s="1">
        <v>4</v>
      </c>
      <c r="D102" s="1">
        <v>0</v>
      </c>
      <c r="E102" s="1">
        <v>0.70397474658361603</v>
      </c>
      <c r="F102" s="1">
        <v>-9.0821961684397698E-2</v>
      </c>
      <c r="G102" s="1">
        <v>0.34594776582460202</v>
      </c>
      <c r="H102" s="1">
        <v>0.67393850453547099</v>
      </c>
      <c r="I102" s="1">
        <v>-0.37726675608367699</v>
      </c>
      <c r="J102" s="1">
        <v>-8.1154348526147002E-2</v>
      </c>
      <c r="K102" s="1">
        <v>-0.345610710337377</v>
      </c>
      <c r="L102" s="1">
        <v>2.9429152517090901E-2</v>
      </c>
    </row>
    <row r="103" spans="1:12">
      <c r="A103" s="1" t="s">
        <v>167</v>
      </c>
      <c r="B103" s="1">
        <v>4</v>
      </c>
      <c r="C103" s="1">
        <v>4</v>
      </c>
      <c r="D103" s="1">
        <v>0</v>
      </c>
      <c r="E103" s="1">
        <v>0.33870577164498999</v>
      </c>
      <c r="F103" s="1">
        <v>-0.21407808985855001</v>
      </c>
      <c r="G103" s="1">
        <v>4.6505101874115898E-2</v>
      </c>
      <c r="H103" s="1">
        <v>8.8246427536559299E-2</v>
      </c>
      <c r="I103" s="1">
        <v>-0.50268812755807102</v>
      </c>
      <c r="J103" s="1">
        <v>0.14582474376602</v>
      </c>
      <c r="K103" s="1">
        <v>-0.1170713621123</v>
      </c>
      <c r="L103" s="1">
        <v>-8.9821372925639104E-2</v>
      </c>
    </row>
    <row r="104" spans="1:12">
      <c r="A104" s="1" t="s">
        <v>168</v>
      </c>
      <c r="B104" s="1">
        <v>5</v>
      </c>
      <c r="C104" s="1">
        <v>3</v>
      </c>
      <c r="D104" s="1">
        <v>0</v>
      </c>
      <c r="E104" s="1">
        <v>0.15581480395369399</v>
      </c>
      <c r="F104" s="1">
        <v>0.35587002466589601</v>
      </c>
      <c r="G104" s="1">
        <v>-0.16516479582572</v>
      </c>
      <c r="H104" s="1">
        <v>-0.28246732024253701</v>
      </c>
      <c r="I104" s="1">
        <v>-0.76022586566574901</v>
      </c>
      <c r="J104" s="1">
        <v>1.7714154808416E-3</v>
      </c>
      <c r="K104" s="1">
        <v>-0.26866537024831899</v>
      </c>
      <c r="L104" s="1">
        <v>-6.2976019206238201E-2</v>
      </c>
    </row>
    <row r="105" spans="1:12">
      <c r="A105" s="1" t="s">
        <v>169</v>
      </c>
      <c r="B105" s="1">
        <v>3</v>
      </c>
      <c r="C105" s="1">
        <v>5</v>
      </c>
      <c r="D105" s="1">
        <v>0</v>
      </c>
      <c r="E105" s="1">
        <v>0.45076785800628699</v>
      </c>
      <c r="F105" s="1">
        <v>-0.35868278110563601</v>
      </c>
      <c r="G105" s="1">
        <v>-0.36627152828001303</v>
      </c>
      <c r="H105" s="1">
        <v>0.97618858052771995</v>
      </c>
      <c r="I105" s="1">
        <v>0.25676707539070298</v>
      </c>
      <c r="J105" s="1">
        <v>0.135341702822183</v>
      </c>
      <c r="K105" s="1">
        <v>-0.116441097235069</v>
      </c>
      <c r="L105" s="1">
        <v>0.180952673102075</v>
      </c>
    </row>
    <row r="106" spans="1:12">
      <c r="A106" s="1" t="s">
        <v>170</v>
      </c>
      <c r="B106" s="1">
        <v>4</v>
      </c>
      <c r="C106" s="1">
        <v>4</v>
      </c>
      <c r="D106" s="1">
        <v>0</v>
      </c>
      <c r="E106" s="1">
        <v>0.83623980268324505</v>
      </c>
      <c r="F106" s="1">
        <v>-0.263870788623698</v>
      </c>
      <c r="G106" s="1">
        <v>-0.30139185622148901</v>
      </c>
      <c r="H106" s="1">
        <v>0.503443585312224</v>
      </c>
      <c r="I106" s="1">
        <v>-0.37078850078856102</v>
      </c>
      <c r="J106" s="1">
        <v>0.34249390523842099</v>
      </c>
      <c r="K106" s="1">
        <v>-0.16189242590851799</v>
      </c>
      <c r="L106" s="1">
        <v>0.413034443757618</v>
      </c>
    </row>
    <row r="107" spans="1:12">
      <c r="A107" s="1" t="s">
        <v>171</v>
      </c>
      <c r="B107" s="1">
        <v>5</v>
      </c>
      <c r="C107" s="1">
        <v>3</v>
      </c>
      <c r="D107" s="1">
        <v>0</v>
      </c>
      <c r="E107" s="1">
        <v>-6.6669344858004104E-2</v>
      </c>
      <c r="F107" s="1">
        <v>0.330910975805913</v>
      </c>
      <c r="G107" s="1">
        <v>-0.127144733724949</v>
      </c>
      <c r="H107" s="1">
        <v>-0.84160410806424701</v>
      </c>
      <c r="I107" s="1">
        <v>-0.59628850143773804</v>
      </c>
      <c r="J107" s="1">
        <v>0.16326123985041999</v>
      </c>
      <c r="K107" s="1">
        <v>-0.27484490685796498</v>
      </c>
      <c r="L107" s="1">
        <v>8.6502837220430506E-2</v>
      </c>
    </row>
    <row r="108" spans="1:12">
      <c r="A108" s="1" t="s">
        <v>172</v>
      </c>
      <c r="B108" s="1">
        <v>3</v>
      </c>
      <c r="C108" s="1">
        <v>5</v>
      </c>
      <c r="D108" s="1">
        <v>0</v>
      </c>
      <c r="E108" s="1">
        <v>0.60246921623985505</v>
      </c>
      <c r="F108" s="1">
        <v>0.132509928381529</v>
      </c>
      <c r="G108" s="1">
        <v>-0.34441080905997201</v>
      </c>
      <c r="H108" s="1">
        <v>-0.11000168220583501</v>
      </c>
      <c r="I108" s="1">
        <v>0.48843609955383199</v>
      </c>
      <c r="J108" s="1">
        <v>4.1460634292862002E-2</v>
      </c>
      <c r="K108" s="1">
        <v>-0.16563429357288501</v>
      </c>
      <c r="L108" s="1">
        <v>0.163846369310125</v>
      </c>
    </row>
    <row r="109" spans="1:12">
      <c r="A109" s="1" t="s">
        <v>173</v>
      </c>
      <c r="B109" s="1">
        <v>2</v>
      </c>
      <c r="C109" s="1">
        <v>6</v>
      </c>
      <c r="D109" s="1">
        <v>0</v>
      </c>
      <c r="E109" s="1">
        <v>0.38005629558793902</v>
      </c>
      <c r="F109" s="1">
        <v>9.4159672621706603E-2</v>
      </c>
      <c r="G109" s="1">
        <v>2.9634980000313699E-2</v>
      </c>
      <c r="H109" s="1">
        <v>0.20010794427946699</v>
      </c>
      <c r="I109" s="1">
        <v>-3.6441889794777499E-2</v>
      </c>
      <c r="J109" s="1">
        <v>0.37401271037752198</v>
      </c>
      <c r="K109" s="1">
        <v>0.37440813446420801</v>
      </c>
      <c r="L109" s="1">
        <v>-0.22988182821211101</v>
      </c>
    </row>
    <row r="110" spans="1:12">
      <c r="A110" s="1" t="s">
        <v>174</v>
      </c>
      <c r="B110" s="1">
        <v>4</v>
      </c>
      <c r="C110" s="1">
        <v>4</v>
      </c>
      <c r="D110" s="1">
        <v>0</v>
      </c>
      <c r="E110" s="1">
        <v>0.64860291808586201</v>
      </c>
      <c r="F110" s="1">
        <v>-0.22813221952084201</v>
      </c>
      <c r="G110" s="1">
        <v>-0.17810295780729499</v>
      </c>
      <c r="H110" s="1">
        <v>0.16978764708569299</v>
      </c>
      <c r="I110" s="1">
        <v>-0.93524024200869205</v>
      </c>
      <c r="J110" s="1">
        <v>0.15768961019341399</v>
      </c>
      <c r="K110" s="1">
        <v>-0.31225748997007702</v>
      </c>
      <c r="L110" s="1">
        <v>0.36905158473681399</v>
      </c>
    </row>
    <row r="111" spans="1:12">
      <c r="A111" s="1" t="s">
        <v>175</v>
      </c>
      <c r="B111" s="1">
        <v>2</v>
      </c>
      <c r="C111" s="1">
        <v>6</v>
      </c>
      <c r="D111" s="1">
        <v>0</v>
      </c>
      <c r="E111" s="1">
        <v>1.86088654408718E-2</v>
      </c>
      <c r="F111" s="1">
        <v>-0.44744837822049299</v>
      </c>
      <c r="G111" s="1">
        <v>-0.40820365787506102</v>
      </c>
      <c r="H111" s="1">
        <v>0.15579744246523899</v>
      </c>
      <c r="I111" s="1">
        <v>0.56927472971743998</v>
      </c>
      <c r="J111" s="1">
        <v>3.3810898021038802E-2</v>
      </c>
      <c r="K111" s="1">
        <v>0.99548806565546799</v>
      </c>
      <c r="L111" s="1">
        <v>0.105154795254657</v>
      </c>
    </row>
    <row r="112" spans="1:12">
      <c r="A112" s="1" t="s">
        <v>38</v>
      </c>
      <c r="B112" s="1">
        <v>4</v>
      </c>
      <c r="C112" s="1">
        <v>4</v>
      </c>
      <c r="D112" s="1">
        <v>0</v>
      </c>
      <c r="E112" s="1">
        <v>0.78897514083461096</v>
      </c>
      <c r="F112" s="1">
        <v>-0.20195019365537401</v>
      </c>
      <c r="G112" s="1">
        <v>-0.14384203926248701</v>
      </c>
      <c r="H112" s="1">
        <v>0.38076494012630102</v>
      </c>
      <c r="I112" s="1">
        <v>-0.194146318386271</v>
      </c>
      <c r="J112" s="1">
        <v>0.37293061273416001</v>
      </c>
      <c r="K112" s="1">
        <v>-0.20019001706442299</v>
      </c>
      <c r="L112" s="1">
        <v>0.219614902856273</v>
      </c>
    </row>
    <row r="113" spans="1:12">
      <c r="A113" s="1" t="s">
        <v>176</v>
      </c>
      <c r="B113" s="1">
        <v>4</v>
      </c>
      <c r="C113" s="1">
        <v>4</v>
      </c>
      <c r="D113" s="1">
        <v>0</v>
      </c>
      <c r="E113" s="1">
        <v>0.36032428102359298</v>
      </c>
      <c r="F113" s="1">
        <v>4.9427393152466498E-2</v>
      </c>
      <c r="G113" s="1">
        <v>-0.242192531807047</v>
      </c>
      <c r="H113" s="1">
        <v>0.53922896594603398</v>
      </c>
      <c r="I113" s="1">
        <v>-0.16093290866806401</v>
      </c>
      <c r="J113" s="1">
        <v>0.201139212040925</v>
      </c>
      <c r="K113" s="1">
        <v>-0.209856649763007</v>
      </c>
      <c r="L113" s="1">
        <v>-0.40827518652217298</v>
      </c>
    </row>
    <row r="114" spans="1:12">
      <c r="A114" s="1" t="s">
        <v>177</v>
      </c>
      <c r="B114" s="1">
        <v>6</v>
      </c>
      <c r="C114" s="1">
        <v>2</v>
      </c>
      <c r="D114" s="1">
        <v>0</v>
      </c>
      <c r="E114" s="1">
        <v>0.64910449885538402</v>
      </c>
      <c r="F114" s="1">
        <v>-1.25802298254519E-2</v>
      </c>
      <c r="G114" s="1">
        <v>-0.30381240582666702</v>
      </c>
      <c r="H114" s="1">
        <v>-0.19976659934464899</v>
      </c>
      <c r="I114" s="1">
        <v>-0.87737167838610597</v>
      </c>
      <c r="J114" s="1">
        <v>6.5811866648356698E-2</v>
      </c>
      <c r="K114" s="1">
        <v>-0.31588945505175497</v>
      </c>
      <c r="L114" s="1">
        <v>-0.49775415859375199</v>
      </c>
    </row>
    <row r="115" spans="1:12">
      <c r="A115" s="1" t="s">
        <v>48</v>
      </c>
      <c r="B115" s="1">
        <v>2</v>
      </c>
      <c r="C115" s="1">
        <v>6</v>
      </c>
      <c r="D115" s="1">
        <v>0</v>
      </c>
      <c r="E115" s="1">
        <v>0.121776816912352</v>
      </c>
      <c r="F115" s="1">
        <v>0.12575888879227801</v>
      </c>
      <c r="G115" s="1">
        <v>0.21910767926168201</v>
      </c>
      <c r="H115" s="1">
        <v>0.55280609517234502</v>
      </c>
      <c r="I115" s="1">
        <v>-0.10678967924162901</v>
      </c>
      <c r="J115" s="1">
        <v>0.29146482491868703</v>
      </c>
      <c r="K115" s="1">
        <v>-0.206869581488383</v>
      </c>
      <c r="L115" s="1">
        <v>0.19342860922829699</v>
      </c>
    </row>
    <row r="116" spans="1:12">
      <c r="A116" s="1" t="s">
        <v>178</v>
      </c>
      <c r="B116" s="1">
        <v>5</v>
      </c>
      <c r="C116" s="1">
        <v>3</v>
      </c>
      <c r="D116" s="1">
        <v>0</v>
      </c>
      <c r="E116" s="1">
        <v>0.13488867831628101</v>
      </c>
      <c r="F116" s="1">
        <v>-0.295037754983071</v>
      </c>
      <c r="G116" s="1">
        <v>-0.20472813392269601</v>
      </c>
      <c r="H116" s="1">
        <v>0.15107613085050001</v>
      </c>
      <c r="I116" s="1">
        <v>-1.0808664360581099</v>
      </c>
      <c r="J116" s="1">
        <v>0.117551329992821</v>
      </c>
      <c r="K116" s="1">
        <v>-0.65472742648421101</v>
      </c>
      <c r="L116" s="1">
        <v>-0.54760629064946997</v>
      </c>
    </row>
    <row r="117" spans="1:12">
      <c r="A117" s="1" t="s">
        <v>179</v>
      </c>
      <c r="B117" s="1">
        <v>5</v>
      </c>
      <c r="C117" s="1">
        <v>3</v>
      </c>
      <c r="D117" s="1">
        <v>0</v>
      </c>
      <c r="E117" s="1">
        <v>0.70778219076683502</v>
      </c>
      <c r="F117" s="1">
        <v>-5.1710687251343097E-2</v>
      </c>
      <c r="G117" s="1">
        <v>-8.4338922515872106E-2</v>
      </c>
      <c r="H117" s="1">
        <v>-9.4131399239691604E-2</v>
      </c>
      <c r="I117" s="1">
        <v>0.110357404724521</v>
      </c>
      <c r="J117" s="1">
        <v>-6.53685779970513E-2</v>
      </c>
      <c r="K117" s="1">
        <v>0.332078147473018</v>
      </c>
      <c r="L117" s="1">
        <v>-0.14615134612787301</v>
      </c>
    </row>
    <row r="118" spans="1:12">
      <c r="A118" s="1" t="s">
        <v>180</v>
      </c>
      <c r="B118" s="1">
        <v>4</v>
      </c>
      <c r="C118" s="1">
        <v>4</v>
      </c>
      <c r="D118" s="1">
        <v>0</v>
      </c>
      <c r="E118" s="1">
        <v>7.9099321683025095E-2</v>
      </c>
      <c r="F118" s="1">
        <v>0.13362247165076099</v>
      </c>
      <c r="G118" s="1">
        <v>-0.15651743852379699</v>
      </c>
      <c r="H118" s="1">
        <v>0.63569777522295901</v>
      </c>
      <c r="I118" s="1">
        <v>-0.50769594762322301</v>
      </c>
      <c r="J118" s="1">
        <v>0.14880114657466201</v>
      </c>
      <c r="K118" s="1">
        <v>-0.466800527358193</v>
      </c>
      <c r="L118" s="1">
        <v>-0.32827898273724798</v>
      </c>
    </row>
    <row r="119" spans="1:12">
      <c r="A119" s="1" t="s">
        <v>181</v>
      </c>
      <c r="B119" s="1">
        <v>4</v>
      </c>
      <c r="C119" s="1">
        <v>4</v>
      </c>
      <c r="D119" s="1">
        <v>0</v>
      </c>
      <c r="E119" s="1">
        <v>0.22710530861002401</v>
      </c>
      <c r="F119" s="1">
        <v>-0.37556165584336698</v>
      </c>
      <c r="G119" s="1">
        <v>9.8496628241293599E-2</v>
      </c>
      <c r="H119" s="1">
        <v>0.90895472038406899</v>
      </c>
      <c r="I119" s="1">
        <v>-0.95603996021629101</v>
      </c>
      <c r="J119" s="1">
        <v>0.15773159069541401</v>
      </c>
      <c r="K119" s="1">
        <v>-0.55014663058348801</v>
      </c>
      <c r="L119" s="1">
        <v>-0.28933723128368399</v>
      </c>
    </row>
    <row r="120" spans="1:12">
      <c r="A120" s="1" t="s">
        <v>182</v>
      </c>
      <c r="B120" s="1">
        <v>5</v>
      </c>
      <c r="C120" s="1">
        <v>3</v>
      </c>
      <c r="D120" s="1">
        <v>0</v>
      </c>
      <c r="E120" s="1">
        <v>0.44111992510755499</v>
      </c>
      <c r="F120" s="1">
        <v>0.37150105139572398</v>
      </c>
      <c r="G120" s="1">
        <v>0.19058861675156899</v>
      </c>
      <c r="H120" s="1">
        <v>-1.1269604193577001</v>
      </c>
      <c r="I120" s="1">
        <v>-0.474024327003989</v>
      </c>
      <c r="J120" s="1">
        <v>-8.9463905897645996E-2</v>
      </c>
      <c r="K120" s="1">
        <v>-0.21387568978263699</v>
      </c>
      <c r="L120" s="1">
        <v>-0.381190099898637</v>
      </c>
    </row>
    <row r="121" spans="1:12">
      <c r="A121" s="1" t="s">
        <v>183</v>
      </c>
      <c r="B121" s="1">
        <v>5</v>
      </c>
      <c r="C121" s="1">
        <v>3</v>
      </c>
      <c r="D121" s="1">
        <v>0</v>
      </c>
      <c r="E121" s="1">
        <v>-0.44881356048240201</v>
      </c>
      <c r="F121" s="1">
        <v>-0.148482755846887</v>
      </c>
      <c r="G121" s="1">
        <v>0.28522730582795103</v>
      </c>
      <c r="H121" s="1">
        <v>0.43249689145014603</v>
      </c>
      <c r="I121" s="1">
        <v>-0.148856913005391</v>
      </c>
      <c r="J121" s="1">
        <v>0.30705443250780101</v>
      </c>
      <c r="K121" s="1">
        <v>-0.60122578891675404</v>
      </c>
      <c r="L121" s="1">
        <v>-0.342823564545779</v>
      </c>
    </row>
    <row r="122" spans="1:12">
      <c r="A122" s="1" t="s">
        <v>184</v>
      </c>
      <c r="B122" s="1">
        <v>2</v>
      </c>
      <c r="C122" s="1">
        <v>6</v>
      </c>
      <c r="D122" s="1">
        <v>0</v>
      </c>
      <c r="E122" s="1">
        <v>7.1128002300344897E-2</v>
      </c>
      <c r="F122" s="1">
        <v>0.222941397762497</v>
      </c>
      <c r="G122" s="1">
        <v>-0.42499829898390201</v>
      </c>
      <c r="H122" s="1">
        <v>0.364091962191809</v>
      </c>
      <c r="I122" s="1">
        <v>-0.41312658305746702</v>
      </c>
      <c r="J122" s="1">
        <v>0.15263577396373401</v>
      </c>
      <c r="K122" s="1">
        <v>2.60212732397287E-2</v>
      </c>
      <c r="L122" s="1">
        <v>6.8462974347904097E-3</v>
      </c>
    </row>
    <row r="123" spans="1:12">
      <c r="A123" s="1" t="s">
        <v>185</v>
      </c>
      <c r="B123" s="1">
        <v>6</v>
      </c>
      <c r="C123" s="1">
        <v>2</v>
      </c>
      <c r="D123" s="1">
        <v>0</v>
      </c>
      <c r="E123" s="1">
        <v>-0.44980014321329098</v>
      </c>
      <c r="F123" s="1">
        <v>7.6597359609488803E-3</v>
      </c>
      <c r="G123" s="1">
        <v>-0.26591195491490199</v>
      </c>
      <c r="H123" s="1">
        <v>0.89302429017963203</v>
      </c>
      <c r="I123" s="1">
        <v>-0.81601237424921202</v>
      </c>
      <c r="J123" s="1">
        <v>-0.113696766366361</v>
      </c>
      <c r="K123" s="1">
        <v>-0.49920476593938401</v>
      </c>
      <c r="L123" s="1">
        <v>-0.39671125996372197</v>
      </c>
    </row>
    <row r="124" spans="1:12">
      <c r="A124" s="1" t="s">
        <v>186</v>
      </c>
      <c r="B124" s="1">
        <v>2</v>
      </c>
      <c r="C124" s="1">
        <v>6</v>
      </c>
      <c r="D124" s="1">
        <v>0</v>
      </c>
      <c r="E124" s="1">
        <v>0.12237694856740999</v>
      </c>
      <c r="F124" s="1">
        <v>0.14839542837464001</v>
      </c>
      <c r="G124" s="1">
        <v>0.50829359843219801</v>
      </c>
      <c r="H124" s="1">
        <v>8.6601254507310904E-2</v>
      </c>
      <c r="I124" s="1">
        <v>4.2785708494830203E-2</v>
      </c>
      <c r="J124" s="1">
        <v>-0.151193578895921</v>
      </c>
      <c r="K124" s="1">
        <v>0.16264880331987999</v>
      </c>
      <c r="L124" s="1">
        <v>-0.87139161858418801</v>
      </c>
    </row>
    <row r="125" spans="1:12">
      <c r="A125" s="1" t="s">
        <v>187</v>
      </c>
      <c r="B125" s="1">
        <v>5</v>
      </c>
      <c r="C125" s="1">
        <v>3</v>
      </c>
      <c r="D125" s="1">
        <v>0</v>
      </c>
      <c r="E125" s="1">
        <v>0.21886067273752499</v>
      </c>
      <c r="F125" s="1">
        <v>-0.110535444728422</v>
      </c>
      <c r="G125" s="1">
        <v>0.76894339796984001</v>
      </c>
      <c r="H125" s="1">
        <v>-0.91100010185802205</v>
      </c>
      <c r="I125" s="1">
        <v>-1.6107518032144299</v>
      </c>
      <c r="J125" s="1">
        <v>0.26700824957507802</v>
      </c>
      <c r="K125" s="1">
        <v>-0.13421155468690599</v>
      </c>
      <c r="L125" s="1">
        <v>-5.2209416455176197E-2</v>
      </c>
    </row>
    <row r="126" spans="1:12">
      <c r="A126" s="1" t="s">
        <v>188</v>
      </c>
      <c r="B126" s="1">
        <v>4</v>
      </c>
      <c r="C126" s="1">
        <v>4</v>
      </c>
      <c r="D126" s="1">
        <v>0</v>
      </c>
      <c r="E126" s="1">
        <v>0.22805547198548101</v>
      </c>
      <c r="F126" s="1">
        <v>-2.3145802515266298E-2</v>
      </c>
      <c r="G126" s="1">
        <v>-0.32457838579539799</v>
      </c>
      <c r="H126" s="1">
        <v>0.13382714602513501</v>
      </c>
      <c r="I126" s="1">
        <v>-0.55798542437024001</v>
      </c>
      <c r="J126" s="1">
        <v>6.5970657970835199E-3</v>
      </c>
      <c r="K126" s="1">
        <v>4.6708879527824501E-2</v>
      </c>
      <c r="L126" s="1">
        <v>-0.54488321233572601</v>
      </c>
    </row>
    <row r="127" spans="1:12">
      <c r="A127" s="1" t="s">
        <v>189</v>
      </c>
      <c r="B127" s="1">
        <v>5</v>
      </c>
      <c r="C127" s="1">
        <v>3</v>
      </c>
      <c r="D127" s="1">
        <v>0</v>
      </c>
      <c r="E127" s="1">
        <v>3.8429854802273303E-2</v>
      </c>
      <c r="F127" s="1">
        <v>0.17783552406105901</v>
      </c>
      <c r="G127" s="1">
        <v>-0.12794600022327801</v>
      </c>
      <c r="H127" s="1">
        <v>-3.93445969780334E-2</v>
      </c>
      <c r="I127" s="1">
        <v>-0.12600055937466301</v>
      </c>
      <c r="J127" s="1">
        <v>2.38744429477727E-2</v>
      </c>
      <c r="K127" s="1">
        <v>-1.0149109402705701</v>
      </c>
      <c r="L127" s="1">
        <v>-0.124329566295099</v>
      </c>
    </row>
    <row r="128" spans="1:12">
      <c r="A128" s="1" t="s">
        <v>190</v>
      </c>
      <c r="B128" s="1">
        <v>5</v>
      </c>
      <c r="C128" s="1">
        <v>3</v>
      </c>
      <c r="D128" s="1">
        <v>0</v>
      </c>
      <c r="E128" s="1">
        <v>-1.09710038369659</v>
      </c>
      <c r="F128" s="1">
        <v>0.116214778174289</v>
      </c>
      <c r="G128" s="1">
        <v>-1.8013913887103901E-3</v>
      </c>
      <c r="H128" s="1">
        <v>-0.86697205212816897</v>
      </c>
      <c r="I128" s="1">
        <v>-5.7270830881244003E-2</v>
      </c>
      <c r="J128" s="1">
        <v>0.22346986335379701</v>
      </c>
      <c r="K128" s="1">
        <v>-8.4015943371273702E-2</v>
      </c>
      <c r="L128" s="1">
        <v>0.110685488968974</v>
      </c>
    </row>
    <row r="129" spans="1:12">
      <c r="A129" s="1" t="s">
        <v>191</v>
      </c>
      <c r="B129" s="1">
        <v>6</v>
      </c>
      <c r="C129" s="1">
        <v>2</v>
      </c>
      <c r="D129" s="1">
        <v>0</v>
      </c>
      <c r="E129" s="1">
        <v>-0.20349972758555801</v>
      </c>
      <c r="F129" s="1">
        <v>8.0204964234382906E-2</v>
      </c>
      <c r="G129" s="1">
        <v>-1.61387913791847</v>
      </c>
      <c r="H129" s="1">
        <v>0.91192188032631105</v>
      </c>
      <c r="I129" s="1">
        <v>-1.86736613361479</v>
      </c>
      <c r="J129" s="1">
        <v>-0.33264596818840297</v>
      </c>
      <c r="K129" s="1">
        <v>-2.4763079476143601</v>
      </c>
      <c r="L129" s="1">
        <v>-0.49181931170262999</v>
      </c>
    </row>
    <row r="130" spans="1:12">
      <c r="A130" s="1" t="s">
        <v>192</v>
      </c>
      <c r="B130" s="1">
        <v>5</v>
      </c>
      <c r="C130" s="1">
        <v>3</v>
      </c>
      <c r="D130" s="1">
        <v>0</v>
      </c>
      <c r="E130" s="1">
        <v>-1.87293006924262E-3</v>
      </c>
      <c r="F130" s="1">
        <v>-3.99094599705168E-2</v>
      </c>
      <c r="G130" s="1">
        <v>-0.11758468016696</v>
      </c>
      <c r="H130" s="1">
        <v>2.7226693312432101E-2</v>
      </c>
      <c r="I130" s="1">
        <v>-3.2152488969506503E-2</v>
      </c>
      <c r="J130" s="1">
        <v>1.73948973137001E-2</v>
      </c>
      <c r="K130" s="1">
        <v>-0.40077312464550502</v>
      </c>
      <c r="L130" s="1">
        <v>2.7290377078360802E-2</v>
      </c>
    </row>
    <row r="131" spans="1:12">
      <c r="A131" s="1" t="s">
        <v>193</v>
      </c>
      <c r="B131" s="1">
        <v>5</v>
      </c>
      <c r="C131" s="1">
        <v>3</v>
      </c>
      <c r="D131" s="1">
        <v>0</v>
      </c>
      <c r="E131" s="1">
        <v>-0.25675556060747801</v>
      </c>
      <c r="F131" s="1">
        <v>0.214957137664923</v>
      </c>
      <c r="G131" s="1">
        <v>0.20866373724919801</v>
      </c>
      <c r="H131" s="1">
        <v>0.137375615748483</v>
      </c>
      <c r="I131" s="1">
        <v>-1.1891327766383599</v>
      </c>
      <c r="J131" s="1">
        <v>-0.101183218981041</v>
      </c>
      <c r="K131" s="1">
        <v>-0.41318100186374002</v>
      </c>
      <c r="L131" s="1">
        <v>-0.64007742482295105</v>
      </c>
    </row>
    <row r="132" spans="1:12">
      <c r="A132" s="1" t="s">
        <v>194</v>
      </c>
      <c r="B132" s="1">
        <v>5</v>
      </c>
      <c r="C132" s="1">
        <v>3</v>
      </c>
      <c r="D132" s="1">
        <v>0</v>
      </c>
      <c r="E132" s="1">
        <v>-4.0025396771664501E-2</v>
      </c>
      <c r="F132" s="1">
        <v>-8.8157886359055304E-2</v>
      </c>
      <c r="G132" s="1">
        <v>-0.83991485323864801</v>
      </c>
      <c r="H132" s="1">
        <v>-0.27702562036037798</v>
      </c>
      <c r="I132" s="1">
        <v>1.06760700016187</v>
      </c>
      <c r="J132" s="1">
        <v>-3.0604075059848301E-2</v>
      </c>
      <c r="K132" s="1">
        <v>0.408058670976858</v>
      </c>
      <c r="L132" s="1">
        <v>0.75434384414648203</v>
      </c>
    </row>
    <row r="133" spans="1:12">
      <c r="A133" s="1" t="s">
        <v>195</v>
      </c>
      <c r="B133" s="1">
        <v>4</v>
      </c>
      <c r="C133" s="1">
        <v>4</v>
      </c>
      <c r="D133" s="1">
        <v>0</v>
      </c>
      <c r="E133" s="1">
        <v>-0.103120912886921</v>
      </c>
      <c r="F133" s="1">
        <v>0.183766113056268</v>
      </c>
      <c r="G133" s="1">
        <v>1.6628497204921201E-2</v>
      </c>
      <c r="H133" s="1">
        <v>0.306020010793502</v>
      </c>
      <c r="I133" s="1">
        <v>-0.23774485877134499</v>
      </c>
      <c r="J133" s="1">
        <v>5.7894419723204797E-2</v>
      </c>
      <c r="K133" s="1">
        <v>-0.15530105980109599</v>
      </c>
      <c r="L133" s="1">
        <v>-0.28929896533159299</v>
      </c>
    </row>
    <row r="134" spans="1:12">
      <c r="A134" s="1" t="s">
        <v>196</v>
      </c>
      <c r="B134" s="1">
        <v>6</v>
      </c>
      <c r="C134" s="1">
        <v>2</v>
      </c>
      <c r="D134" s="1">
        <v>0</v>
      </c>
      <c r="E134" s="1">
        <v>-2.7756938358449699E-2</v>
      </c>
      <c r="F134" s="1">
        <v>-0.35671192904016802</v>
      </c>
      <c r="G134" s="1">
        <v>-0.35556901662334001</v>
      </c>
      <c r="H134" s="1">
        <v>0.19225653611632601</v>
      </c>
      <c r="I134" s="1">
        <v>-1.1598105402455099</v>
      </c>
      <c r="J134" s="1">
        <v>0.110065674065272</v>
      </c>
      <c r="K134" s="1">
        <v>-0.21967924279409801</v>
      </c>
      <c r="L134" s="1">
        <v>-0.30015930786086997</v>
      </c>
    </row>
    <row r="135" spans="1:12">
      <c r="A135" s="1" t="s">
        <v>197</v>
      </c>
      <c r="B135" s="1">
        <v>5</v>
      </c>
      <c r="C135" s="1">
        <v>3</v>
      </c>
      <c r="D135" s="1">
        <v>0</v>
      </c>
      <c r="E135" s="1">
        <v>0.12611368272680201</v>
      </c>
      <c r="F135" s="1">
        <v>-0.29260888978865002</v>
      </c>
      <c r="G135" s="1">
        <v>-0.49464968271917797</v>
      </c>
      <c r="H135" s="1">
        <v>0.35536064309508902</v>
      </c>
      <c r="I135" s="1">
        <v>-0.79628173095823396</v>
      </c>
      <c r="J135" s="1">
        <v>0.29715339535686702</v>
      </c>
      <c r="K135" s="1">
        <v>-0.40508305728834398</v>
      </c>
      <c r="L135" s="1">
        <v>-1.02569091987061E-2</v>
      </c>
    </row>
    <row r="136" spans="1:12">
      <c r="A136" s="1" t="s">
        <v>198</v>
      </c>
      <c r="B136" s="1">
        <v>5</v>
      </c>
      <c r="C136" s="1">
        <v>3</v>
      </c>
      <c r="D136" s="1">
        <v>0</v>
      </c>
      <c r="E136" s="1">
        <v>-0.217755671880135</v>
      </c>
      <c r="F136" s="1">
        <v>-6.7186485436106794E-2</v>
      </c>
      <c r="G136" s="1">
        <v>0.25985211510222</v>
      </c>
      <c r="H136" s="1">
        <v>0.29961580365416601</v>
      </c>
      <c r="I136" s="1">
        <v>-0.56606377645444705</v>
      </c>
      <c r="J136" s="1">
        <v>0.164473653438092</v>
      </c>
      <c r="K136" s="1">
        <v>-0.320783834800626</v>
      </c>
      <c r="L136" s="1">
        <v>-0.60404944362722002</v>
      </c>
    </row>
    <row r="137" spans="1:12">
      <c r="A137" s="1" t="s">
        <v>199</v>
      </c>
      <c r="B137" s="1">
        <v>6</v>
      </c>
      <c r="C137" s="1">
        <v>2</v>
      </c>
      <c r="D137" s="1">
        <v>0</v>
      </c>
      <c r="E137" s="1">
        <v>-5.1305029941857601E-2</v>
      </c>
      <c r="F137" s="1">
        <v>-0.201181645740062</v>
      </c>
      <c r="G137" s="1">
        <v>-0.222820965610567</v>
      </c>
      <c r="H137" s="1">
        <v>0.220176479652998</v>
      </c>
      <c r="I137" s="1">
        <v>-2.01101776959834</v>
      </c>
      <c r="J137" s="1">
        <v>5.0685231553124897E-2</v>
      </c>
      <c r="K137" s="1">
        <v>-0.74897087171980703</v>
      </c>
      <c r="L137" s="1">
        <v>-0.24822965362305999</v>
      </c>
    </row>
    <row r="138" spans="1:12">
      <c r="A138" s="1" t="s">
        <v>200</v>
      </c>
      <c r="B138" s="1">
        <v>2</v>
      </c>
      <c r="C138" s="1">
        <v>6</v>
      </c>
      <c r="D138" s="1">
        <v>0</v>
      </c>
      <c r="E138" s="1">
        <v>3.4133526287165802E-2</v>
      </c>
      <c r="F138" s="1">
        <v>0.55933417583603195</v>
      </c>
      <c r="G138" s="1">
        <v>0.14830934298752599</v>
      </c>
      <c r="H138" s="1">
        <v>0.33092572885478899</v>
      </c>
      <c r="I138" s="1">
        <v>-1.2552917471003799</v>
      </c>
      <c r="J138" s="1">
        <v>0.43822338657139098</v>
      </c>
      <c r="K138" s="1">
        <v>0.17991008725548699</v>
      </c>
      <c r="L138" s="1">
        <v>-0.11246128122591099</v>
      </c>
    </row>
    <row r="139" spans="1:12">
      <c r="A139" s="1" t="s">
        <v>201</v>
      </c>
      <c r="B139" s="1">
        <v>6</v>
      </c>
      <c r="C139" s="1">
        <v>2</v>
      </c>
      <c r="D139" s="1">
        <v>0</v>
      </c>
      <c r="E139" s="1">
        <v>-0.11082816824162101</v>
      </c>
      <c r="F139" s="1">
        <v>-0.36845768120531103</v>
      </c>
      <c r="G139" s="1">
        <v>0.28098738314174998</v>
      </c>
      <c r="H139" s="1">
        <v>-0.15048203685209799</v>
      </c>
      <c r="I139" s="1">
        <v>-1.23349459347401</v>
      </c>
      <c r="J139" s="1">
        <v>3.2838353115457797E-2</v>
      </c>
      <c r="K139" s="1">
        <v>-2.2306780763538599E-2</v>
      </c>
      <c r="L139" s="1">
        <v>-0.21326919174287201</v>
      </c>
    </row>
    <row r="140" spans="1:12">
      <c r="A140" s="1" t="s">
        <v>202</v>
      </c>
      <c r="B140" s="1">
        <v>5</v>
      </c>
      <c r="C140" s="1">
        <v>3</v>
      </c>
      <c r="D140" s="1">
        <v>0</v>
      </c>
      <c r="E140" s="1">
        <v>-0.27365236090171602</v>
      </c>
      <c r="F140" s="1">
        <v>-8.1237408385377893E-2</v>
      </c>
      <c r="G140" s="1">
        <v>9.6211039342426696E-2</v>
      </c>
      <c r="H140" s="1">
        <v>0.35700797529030798</v>
      </c>
      <c r="I140" s="1">
        <v>-0.91535330753785604</v>
      </c>
      <c r="J140" s="1">
        <v>3.4439689692180003E-2</v>
      </c>
      <c r="K140" s="1">
        <v>-0.25903404300346999</v>
      </c>
      <c r="L140" s="1">
        <v>-0.49219617081753197</v>
      </c>
    </row>
    <row r="141" spans="1:12">
      <c r="A141" s="1" t="s">
        <v>203</v>
      </c>
      <c r="B141" s="1">
        <v>5</v>
      </c>
      <c r="C141" s="1">
        <v>3</v>
      </c>
      <c r="D141" s="1">
        <v>0</v>
      </c>
      <c r="E141" s="1">
        <v>0.28041403912746399</v>
      </c>
      <c r="F141" s="1">
        <v>-0.30971028570036002</v>
      </c>
      <c r="G141" s="1">
        <v>-0.15596030812598599</v>
      </c>
      <c r="H141" s="1">
        <v>0.228383277379101</v>
      </c>
      <c r="I141" s="1">
        <v>-0.32107463049266799</v>
      </c>
      <c r="J141" s="1">
        <v>0.24357843068603299</v>
      </c>
      <c r="K141" s="1">
        <v>-0.40377843746522601</v>
      </c>
      <c r="L141" s="1">
        <v>-0.22380013798416201</v>
      </c>
    </row>
    <row r="142" spans="1:12">
      <c r="A142" s="1" t="s">
        <v>204</v>
      </c>
      <c r="B142" s="1">
        <v>6</v>
      </c>
      <c r="C142" s="1">
        <v>2</v>
      </c>
      <c r="D142" s="1">
        <v>0</v>
      </c>
      <c r="E142" s="1">
        <v>-0.39601431296970702</v>
      </c>
      <c r="F142" s="1">
        <v>0.25114318653462903</v>
      </c>
      <c r="G142" s="1">
        <v>-5.0016053334658903E-2</v>
      </c>
      <c r="H142" s="1">
        <v>-0.160579928435514</v>
      </c>
      <c r="I142" s="1">
        <v>-0.50124657699058295</v>
      </c>
      <c r="J142" s="1">
        <v>-3.2529415797489497E-2</v>
      </c>
      <c r="K142" s="1">
        <v>-9.7459180626688596E-2</v>
      </c>
      <c r="L142" s="1">
        <v>8.16152768568041E-2</v>
      </c>
    </row>
    <row r="143" spans="1:12">
      <c r="A143" s="1" t="s">
        <v>205</v>
      </c>
      <c r="B143" s="1">
        <v>5</v>
      </c>
      <c r="C143" s="1">
        <v>3</v>
      </c>
      <c r="D143" s="1">
        <v>0</v>
      </c>
      <c r="E143" s="1">
        <v>-0.46667007572211</v>
      </c>
      <c r="F143" s="1">
        <v>0.22937413062228801</v>
      </c>
      <c r="G143" s="1">
        <v>-0.16796707402876701</v>
      </c>
      <c r="H143" s="1">
        <v>0.30207248396342601</v>
      </c>
      <c r="I143" s="1">
        <v>-0.85221740430480097</v>
      </c>
      <c r="J143" s="1">
        <v>0.10576302718078499</v>
      </c>
      <c r="K143" s="1">
        <v>-0.13147861866723701</v>
      </c>
      <c r="L143" s="1">
        <v>-0.17781195154068699</v>
      </c>
    </row>
    <row r="144" spans="1:12">
      <c r="A144" s="1" t="s">
        <v>206</v>
      </c>
      <c r="B144" s="1">
        <v>6</v>
      </c>
      <c r="C144" s="1">
        <v>2</v>
      </c>
      <c r="D144" s="1">
        <v>0</v>
      </c>
      <c r="E144" s="1">
        <v>-0.151729566053872</v>
      </c>
      <c r="F144" s="1">
        <v>-3.4671747834930898E-2</v>
      </c>
      <c r="G144" s="1">
        <v>-0.56354265590797004</v>
      </c>
      <c r="H144" s="1">
        <v>0.51940745265455501</v>
      </c>
      <c r="I144" s="1">
        <v>-0.57338499817093103</v>
      </c>
      <c r="J144" s="1">
        <v>0.121652069679164</v>
      </c>
      <c r="K144" s="1">
        <v>-0.58976854894236697</v>
      </c>
      <c r="L144" s="1">
        <v>-0.47318798188588002</v>
      </c>
    </row>
    <row r="145" spans="1:12">
      <c r="A145" s="1" t="s">
        <v>207</v>
      </c>
      <c r="B145" s="1">
        <v>6</v>
      </c>
      <c r="C145" s="1">
        <v>2</v>
      </c>
      <c r="D145" s="1">
        <v>0</v>
      </c>
      <c r="E145" s="1">
        <v>0.255243039837389</v>
      </c>
      <c r="F145" s="1">
        <v>-0.29200977447153997</v>
      </c>
      <c r="G145" s="1">
        <v>-6.49195562696014E-2</v>
      </c>
      <c r="H145" s="1">
        <v>-0.55639716202981204</v>
      </c>
      <c r="I145" s="1">
        <v>-0.30263961801429801</v>
      </c>
      <c r="J145" s="1">
        <v>0.13295933399516599</v>
      </c>
      <c r="K145" s="1">
        <v>-0.31538481567624099</v>
      </c>
      <c r="L145" s="1">
        <v>-0.211142784566868</v>
      </c>
    </row>
    <row r="146" spans="1:12">
      <c r="A146" s="1" t="s">
        <v>42</v>
      </c>
      <c r="B146" s="1">
        <v>7</v>
      </c>
      <c r="C146" s="1">
        <v>1</v>
      </c>
      <c r="D146" s="1">
        <v>0</v>
      </c>
      <c r="E146" s="1">
        <v>-0.101652462249369</v>
      </c>
      <c r="F146" s="1">
        <v>-3.2995880981233502E-2</v>
      </c>
      <c r="G146" s="1">
        <v>-0.143401181179861</v>
      </c>
      <c r="H146" s="1">
        <v>-4.4901193473613203E-2</v>
      </c>
      <c r="I146" s="1">
        <v>-8.4817925476188896E-2</v>
      </c>
      <c r="J146" s="1">
        <v>4.52993959116108E-2</v>
      </c>
      <c r="K146" s="1">
        <v>-0.46456573959094399</v>
      </c>
      <c r="L146" s="1">
        <v>-0.390135157882599</v>
      </c>
    </row>
    <row r="147" spans="1:12">
      <c r="A147" s="1" t="s">
        <v>208</v>
      </c>
      <c r="B147" s="1">
        <v>3</v>
      </c>
      <c r="C147" s="1">
        <v>5</v>
      </c>
      <c r="D147" s="1">
        <v>0</v>
      </c>
      <c r="E147" s="1">
        <v>0.46287196591324098</v>
      </c>
      <c r="F147" s="1">
        <v>0.277005298374503</v>
      </c>
      <c r="G147" s="1">
        <v>5.2060797350409499E-2</v>
      </c>
      <c r="H147" s="1">
        <v>0.39830733411861502</v>
      </c>
      <c r="I147" s="1">
        <v>-0.57672426947607203</v>
      </c>
      <c r="J147" s="1">
        <v>0.25094786759747101</v>
      </c>
      <c r="K147" s="1">
        <v>-0.43161586652919598</v>
      </c>
      <c r="L147" s="1">
        <v>-0.150859664634554</v>
      </c>
    </row>
    <row r="148" spans="1:12">
      <c r="A148" s="1" t="s">
        <v>209</v>
      </c>
      <c r="B148" s="1">
        <v>6</v>
      </c>
      <c r="C148" s="1">
        <v>2</v>
      </c>
      <c r="D148" s="1">
        <v>0</v>
      </c>
      <c r="E148" s="1">
        <v>4.4091197258854901E-2</v>
      </c>
      <c r="F148" s="1">
        <v>-0.212364296689489</v>
      </c>
      <c r="G148" s="1">
        <v>-0.57366943779927704</v>
      </c>
      <c r="H148" s="1">
        <v>-0.15972453357831301</v>
      </c>
      <c r="I148" s="1">
        <v>-0.60631165329293701</v>
      </c>
      <c r="J148" s="1">
        <v>8.2535150811263405E-2</v>
      </c>
      <c r="K148" s="1">
        <v>-0.33968937350817302</v>
      </c>
      <c r="L148" s="1">
        <v>-0.30426246327024697</v>
      </c>
    </row>
    <row r="149" spans="1:12">
      <c r="A149" s="1" t="s">
        <v>210</v>
      </c>
      <c r="B149" s="1">
        <v>4</v>
      </c>
      <c r="C149" s="1">
        <v>4</v>
      </c>
      <c r="D149" s="1">
        <v>0</v>
      </c>
      <c r="E149" s="1">
        <v>0.169997392347155</v>
      </c>
      <c r="F149" s="1">
        <v>-0.124548596187953</v>
      </c>
      <c r="G149" s="1">
        <v>-8.3680650717448804E-2</v>
      </c>
      <c r="H149" s="1">
        <v>0.20953807126225199</v>
      </c>
      <c r="I149" s="1">
        <v>-0.13948824335531401</v>
      </c>
      <c r="J149" s="1">
        <v>0.199918701874258</v>
      </c>
      <c r="K149" s="1">
        <v>-0.73263534402313102</v>
      </c>
      <c r="L149" s="1">
        <v>0.30608844457664203</v>
      </c>
    </row>
    <row r="150" spans="1:12">
      <c r="A150" s="1" t="s">
        <v>211</v>
      </c>
      <c r="B150" s="1">
        <v>6</v>
      </c>
      <c r="C150" s="1">
        <v>2</v>
      </c>
      <c r="D150" s="1">
        <v>0</v>
      </c>
      <c r="E150" s="1">
        <v>-0.155627706041257</v>
      </c>
      <c r="F150" s="1">
        <v>-0.23135136976271301</v>
      </c>
      <c r="G150" s="1">
        <v>0.29060775453228699</v>
      </c>
      <c r="H150" s="1">
        <v>-8.4178568346066601E-2</v>
      </c>
      <c r="I150" s="1">
        <v>-0.15282595351794101</v>
      </c>
      <c r="J150" s="1">
        <v>0.18756586188452901</v>
      </c>
      <c r="K150" s="1">
        <v>-0.52116177420808696</v>
      </c>
      <c r="L150" s="1">
        <v>-0.36502107590497801</v>
      </c>
    </row>
    <row r="151" spans="1:12">
      <c r="A151" s="1" t="s">
        <v>212</v>
      </c>
      <c r="B151" s="1">
        <v>4</v>
      </c>
      <c r="C151" s="1">
        <v>4</v>
      </c>
      <c r="D151" s="1">
        <v>0</v>
      </c>
      <c r="E151" s="1">
        <v>0.17817608114187</v>
      </c>
      <c r="F151" s="1">
        <v>0.50029607841169299</v>
      </c>
      <c r="G151" s="1">
        <v>-4.7362691199160298E-2</v>
      </c>
      <c r="H151" s="1">
        <v>-0.51121622001677303</v>
      </c>
      <c r="I151" s="1">
        <v>-0.70561251055820595</v>
      </c>
      <c r="J151" s="1">
        <v>-3.1934718063878799E-2</v>
      </c>
      <c r="K151" s="1">
        <v>0.12125252251044601</v>
      </c>
      <c r="L151" s="1">
        <v>3.0053351967604201E-3</v>
      </c>
    </row>
    <row r="152" spans="1:12">
      <c r="A152" s="1" t="s">
        <v>213</v>
      </c>
      <c r="B152" s="1">
        <v>4</v>
      </c>
      <c r="C152" s="1">
        <v>4</v>
      </c>
      <c r="D152" s="1">
        <v>0</v>
      </c>
      <c r="E152" s="1">
        <v>0.47652533194290703</v>
      </c>
      <c r="F152" s="1">
        <v>-0.45369695123144499</v>
      </c>
      <c r="G152" s="1">
        <v>0.35805567253603199</v>
      </c>
      <c r="H152" s="1">
        <v>0.155139116801076</v>
      </c>
      <c r="I152" s="1">
        <v>-0.50225649828137198</v>
      </c>
      <c r="J152" s="1">
        <v>0.146872635630517</v>
      </c>
      <c r="K152" s="1">
        <v>-0.86089512108331201</v>
      </c>
      <c r="L152" s="1">
        <v>-0.16751388701317099</v>
      </c>
    </row>
    <row r="153" spans="1:12">
      <c r="A153" s="1" t="s">
        <v>214</v>
      </c>
      <c r="B153" s="1">
        <v>2</v>
      </c>
      <c r="C153" s="1">
        <v>6</v>
      </c>
      <c r="D153" s="1">
        <v>0</v>
      </c>
      <c r="E153" s="1">
        <v>0.32117704516138201</v>
      </c>
      <c r="F153" s="1">
        <v>-2.2372152323928301E-3</v>
      </c>
      <c r="G153" s="1">
        <v>2.4260016207989898E-2</v>
      </c>
      <c r="H153" s="1">
        <v>0.46954102076734799</v>
      </c>
      <c r="I153" s="1">
        <v>-0.53795201823998595</v>
      </c>
      <c r="J153" s="1">
        <v>0.157705902901705</v>
      </c>
      <c r="K153" s="1">
        <v>3.3593149223275297E-2</v>
      </c>
      <c r="L153" s="1">
        <v>8.8235183045195495E-2</v>
      </c>
    </row>
    <row r="154" spans="1:12">
      <c r="A154" s="1" t="s">
        <v>215</v>
      </c>
      <c r="B154" s="1">
        <v>3</v>
      </c>
      <c r="C154" s="1">
        <v>5</v>
      </c>
      <c r="D154" s="1">
        <v>0</v>
      </c>
      <c r="E154" s="1">
        <v>0.14979564027744999</v>
      </c>
      <c r="F154" s="1">
        <v>0.271996768688821</v>
      </c>
      <c r="G154" s="1">
        <v>1.2245962764464E-2</v>
      </c>
      <c r="H154" s="1">
        <v>0.61676823667992697</v>
      </c>
      <c r="I154" s="1">
        <v>-0.37086494434706302</v>
      </c>
      <c r="J154" s="1">
        <v>-4.0744514373151602E-2</v>
      </c>
      <c r="K154" s="1">
        <v>0.143037163835913</v>
      </c>
      <c r="L154" s="1">
        <v>-0.22344343827430899</v>
      </c>
    </row>
    <row r="155" spans="1:12">
      <c r="A155" s="1" t="s">
        <v>216</v>
      </c>
      <c r="B155" s="1">
        <v>6</v>
      </c>
      <c r="C155" s="1">
        <v>2</v>
      </c>
      <c r="D155" s="1">
        <v>0</v>
      </c>
      <c r="E155" s="1">
        <v>-2.5693596270316602E-2</v>
      </c>
      <c r="F155" s="1">
        <v>0.81893385084060599</v>
      </c>
      <c r="G155" s="1">
        <v>-0.15609230498079901</v>
      </c>
      <c r="H155" s="1">
        <v>-0.27461598592083297</v>
      </c>
      <c r="I155" s="1">
        <v>-1.3920088045567101</v>
      </c>
      <c r="J155" s="1">
        <v>-5.2572516189093102E-2</v>
      </c>
      <c r="K155" s="1">
        <v>-0.39809783696830597</v>
      </c>
      <c r="L155" s="1">
        <v>3.6921490002569397E-2</v>
      </c>
    </row>
    <row r="156" spans="1:12">
      <c r="A156" s="1" t="s">
        <v>217</v>
      </c>
      <c r="B156" s="1">
        <v>4</v>
      </c>
      <c r="C156" s="1">
        <v>4</v>
      </c>
      <c r="D156" s="1">
        <v>0</v>
      </c>
      <c r="E156" s="1">
        <v>0.35752026969681799</v>
      </c>
      <c r="F156" s="1">
        <v>0.30994220822561402</v>
      </c>
      <c r="G156" s="1">
        <v>-5.8258901887319903E-3</v>
      </c>
      <c r="H156" s="1">
        <v>0.40002248776267502</v>
      </c>
      <c r="I156" s="1">
        <v>-0.31479207334947101</v>
      </c>
      <c r="J156" s="1">
        <v>0.36090531377304103</v>
      </c>
      <c r="K156" s="1">
        <v>-0.26720355166609899</v>
      </c>
      <c r="L156" s="1">
        <v>-5.7208237953491198E-2</v>
      </c>
    </row>
    <row r="157" spans="1:12">
      <c r="A157" s="1" t="s">
        <v>218</v>
      </c>
      <c r="B157" s="1">
        <v>5</v>
      </c>
      <c r="C157" s="1">
        <v>3</v>
      </c>
      <c r="D157" s="1">
        <v>0</v>
      </c>
      <c r="E157" s="1">
        <v>4.3238578059573998E-2</v>
      </c>
      <c r="F157" s="1">
        <v>0.38375134181267401</v>
      </c>
      <c r="G157" s="1">
        <v>-0.36143365782878401</v>
      </c>
      <c r="H157" s="1">
        <v>-0.128987951043357</v>
      </c>
      <c r="I157" s="1">
        <v>-0.50001023463368999</v>
      </c>
      <c r="J157" s="1">
        <v>0.27853228624114201</v>
      </c>
      <c r="K157" s="1">
        <v>-0.25550217219025401</v>
      </c>
      <c r="L157" s="1">
        <v>-0.63445117858811295</v>
      </c>
    </row>
    <row r="158" spans="1:12">
      <c r="A158" s="1" t="s">
        <v>219</v>
      </c>
      <c r="B158" s="1">
        <v>2</v>
      </c>
      <c r="C158" s="1">
        <v>6</v>
      </c>
      <c r="D158" s="1">
        <v>0</v>
      </c>
      <c r="E158" s="1">
        <v>0.26565463208069501</v>
      </c>
      <c r="F158" s="1">
        <v>0.163255064626183</v>
      </c>
      <c r="G158" s="1">
        <v>-3.8392566078908702E-2</v>
      </c>
      <c r="H158" s="1">
        <v>0.14125981712445199</v>
      </c>
      <c r="I158" s="1">
        <v>0.58900100895405505</v>
      </c>
      <c r="J158" s="1">
        <v>0.147118601234735</v>
      </c>
      <c r="K158" s="1">
        <v>-0.102386372152923</v>
      </c>
      <c r="L158" s="1">
        <v>0.230701304350722</v>
      </c>
    </row>
    <row r="159" spans="1:12">
      <c r="A159" s="1" t="s">
        <v>220</v>
      </c>
      <c r="B159" s="1">
        <v>6</v>
      </c>
      <c r="C159" s="1">
        <v>2</v>
      </c>
      <c r="D159" s="1">
        <v>0</v>
      </c>
      <c r="E159" s="1">
        <v>0.43713072819272603</v>
      </c>
      <c r="F159" s="1">
        <v>-0.23934734262735699</v>
      </c>
      <c r="G159" s="1">
        <v>-0.78516439098219404</v>
      </c>
      <c r="H159" s="1">
        <v>-0.13452489989230701</v>
      </c>
      <c r="I159" s="1">
        <v>-0.29652127047210902</v>
      </c>
      <c r="J159" s="1">
        <v>0.225061316275497</v>
      </c>
      <c r="K159" s="1">
        <v>-0.17195149453782299</v>
      </c>
      <c r="L159" s="1">
        <v>-0.16402077740416199</v>
      </c>
    </row>
    <row r="160" spans="1:12">
      <c r="A160" s="1" t="s">
        <v>221</v>
      </c>
      <c r="B160" s="1">
        <v>6</v>
      </c>
      <c r="C160" s="1">
        <v>2</v>
      </c>
      <c r="D160" s="1">
        <v>0</v>
      </c>
      <c r="E160" s="1">
        <v>-5.3512823927103999E-2</v>
      </c>
      <c r="F160" s="1">
        <v>-2.7873792584527601E-2</v>
      </c>
      <c r="G160" s="1">
        <v>0.292762930269795</v>
      </c>
      <c r="H160" s="1">
        <v>-0.175600442717363</v>
      </c>
      <c r="I160" s="1">
        <v>-1.0291140324408401</v>
      </c>
      <c r="J160" s="1">
        <v>8.9600485008359501E-2</v>
      </c>
      <c r="K160" s="1">
        <v>-0.39988621029321703</v>
      </c>
      <c r="L160" s="1">
        <v>-8.4262484359960199E-2</v>
      </c>
    </row>
    <row r="161" spans="1:12">
      <c r="A161" s="1" t="s">
        <v>222</v>
      </c>
      <c r="B161" s="1">
        <v>4</v>
      </c>
      <c r="C161" s="1">
        <v>4</v>
      </c>
      <c r="D161" s="1">
        <v>0</v>
      </c>
      <c r="E161" s="1">
        <v>1.1626974030530699E-2</v>
      </c>
      <c r="F161" s="1">
        <v>-0.24517336692007299</v>
      </c>
      <c r="G161" s="1">
        <v>2.3182107606641099E-2</v>
      </c>
      <c r="H161" s="1">
        <v>0.23565027336776201</v>
      </c>
      <c r="I161" s="1">
        <v>-0.60257304682035295</v>
      </c>
      <c r="J161" s="1">
        <v>0.13524567767923301</v>
      </c>
      <c r="K161" s="1">
        <v>-0.63172851449297196</v>
      </c>
      <c r="L161" s="1">
        <v>-9.0728104631098594E-2</v>
      </c>
    </row>
    <row r="162" spans="1:12">
      <c r="A162" s="1" t="s">
        <v>223</v>
      </c>
      <c r="B162" s="1">
        <v>2</v>
      </c>
      <c r="C162" s="1">
        <v>6</v>
      </c>
      <c r="D162" s="1">
        <v>0</v>
      </c>
      <c r="E162" s="1">
        <v>5.3731442438482602E-2</v>
      </c>
      <c r="F162" s="1">
        <v>-0.36762815135031701</v>
      </c>
      <c r="G162" s="1">
        <v>0.22140455575356199</v>
      </c>
      <c r="H162" s="1">
        <v>0.31742567713988601</v>
      </c>
      <c r="I162" s="1">
        <v>0.42531713014112299</v>
      </c>
      <c r="J162" s="1">
        <v>0.39637305830189701</v>
      </c>
      <c r="K162" s="1">
        <v>-0.36815668528324602</v>
      </c>
      <c r="L162" s="1">
        <v>0.11144870284854599</v>
      </c>
    </row>
    <row r="163" spans="1:12">
      <c r="A163" s="1" t="s">
        <v>224</v>
      </c>
      <c r="B163" s="1">
        <v>6</v>
      </c>
      <c r="C163" s="1">
        <v>2</v>
      </c>
      <c r="D163" s="1">
        <v>0</v>
      </c>
      <c r="E163" s="1">
        <v>0.17065391170027899</v>
      </c>
      <c r="F163" s="1">
        <v>-0.41977332390063798</v>
      </c>
      <c r="G163" s="1">
        <v>-9.6415398229581895E-2</v>
      </c>
      <c r="H163" s="1">
        <v>-0.24787030598051801</v>
      </c>
      <c r="I163" s="1">
        <v>-1.0368574290063399</v>
      </c>
      <c r="J163" s="1">
        <v>-0.11451562267168899</v>
      </c>
      <c r="K163" s="1">
        <v>-0.218485053086071</v>
      </c>
      <c r="L163" s="1">
        <v>0.26126273763107899</v>
      </c>
    </row>
    <row r="164" spans="1:12">
      <c r="A164" s="1" t="s">
        <v>225</v>
      </c>
      <c r="B164" s="1">
        <v>5</v>
      </c>
      <c r="C164" s="1">
        <v>3</v>
      </c>
      <c r="D164" s="1">
        <v>0</v>
      </c>
      <c r="E164" s="1">
        <v>9.0335538412615907E-2</v>
      </c>
      <c r="F164" s="1">
        <v>-0.47656568253440401</v>
      </c>
      <c r="G164" s="1">
        <v>-0.21225571273114199</v>
      </c>
      <c r="H164" s="1">
        <v>0.39640624869905899</v>
      </c>
      <c r="I164" s="1">
        <v>-0.39212086479438002</v>
      </c>
      <c r="J164" s="1">
        <v>0.23045466770023301</v>
      </c>
      <c r="K164" s="1">
        <v>-0.30778907030011998</v>
      </c>
      <c r="L164" s="1">
        <v>-0.51734710971225595</v>
      </c>
    </row>
    <row r="165" spans="1:12">
      <c r="A165" s="1" t="s">
        <v>226</v>
      </c>
      <c r="B165" s="1">
        <v>5</v>
      </c>
      <c r="C165" s="1">
        <v>3</v>
      </c>
      <c r="D165" s="1">
        <v>0</v>
      </c>
      <c r="E165" s="1">
        <v>0.46429704150686402</v>
      </c>
      <c r="F165" s="1">
        <v>-0.38400572135771399</v>
      </c>
      <c r="G165" s="1">
        <v>-4.4958711784934297E-2</v>
      </c>
      <c r="H165" s="1">
        <v>0.19497540312508399</v>
      </c>
      <c r="I165" s="1">
        <v>-0.36400271488612601</v>
      </c>
      <c r="J165" s="1">
        <v>0.46474149377416202</v>
      </c>
      <c r="K165" s="1">
        <v>-0.162194156783526</v>
      </c>
      <c r="L165" s="1">
        <v>-7.8988641741962601E-2</v>
      </c>
    </row>
    <row r="166" spans="1:12">
      <c r="A166" s="1" t="s">
        <v>227</v>
      </c>
      <c r="B166" s="1">
        <v>4</v>
      </c>
      <c r="C166" s="1">
        <v>4</v>
      </c>
      <c r="D166" s="1">
        <v>0</v>
      </c>
      <c r="E166" s="1">
        <v>0.39392278843745498</v>
      </c>
      <c r="F166" s="1">
        <v>-0.33022854952042002</v>
      </c>
      <c r="G166" s="1">
        <v>0.248808807817954</v>
      </c>
      <c r="H166" s="1">
        <v>0.14469614943510101</v>
      </c>
      <c r="I166" s="1">
        <v>-0.29730829713175799</v>
      </c>
      <c r="J166" s="1">
        <v>6.0676882599024602E-2</v>
      </c>
      <c r="K166" s="1">
        <v>-0.25509013104545097</v>
      </c>
      <c r="L166" s="1">
        <v>-0.32511628623466099</v>
      </c>
    </row>
    <row r="167" spans="1:12">
      <c r="A167" s="1" t="s">
        <v>228</v>
      </c>
      <c r="B167" s="1">
        <v>3</v>
      </c>
      <c r="C167" s="1">
        <v>5</v>
      </c>
      <c r="D167" s="1">
        <v>0</v>
      </c>
      <c r="E167" s="1">
        <v>-0.149704228924634</v>
      </c>
      <c r="F167" s="1">
        <v>0.14664610096036099</v>
      </c>
      <c r="G167" s="1">
        <v>9.2768826119937406E-2</v>
      </c>
      <c r="H167" s="1">
        <v>0.72280501079260595</v>
      </c>
      <c r="I167" s="1">
        <v>0.60537504772419404</v>
      </c>
      <c r="J167" s="1">
        <v>4.2072676911366499E-2</v>
      </c>
      <c r="K167" s="1">
        <v>-0.65420103383233597</v>
      </c>
      <c r="L167" s="1">
        <v>-0.44146643762196403</v>
      </c>
    </row>
    <row r="168" spans="1:12">
      <c r="A168" s="1" t="s">
        <v>229</v>
      </c>
      <c r="B168" s="1">
        <v>5</v>
      </c>
      <c r="C168" s="1">
        <v>3</v>
      </c>
      <c r="D168" s="1">
        <v>0</v>
      </c>
      <c r="E168" s="1">
        <v>4.42432530828911E-2</v>
      </c>
      <c r="F168" s="1">
        <v>-0.13569396190080299</v>
      </c>
      <c r="G168" s="1">
        <v>-0.182301220759024</v>
      </c>
      <c r="H168" s="1">
        <v>-0.33738530232499803</v>
      </c>
      <c r="I168" s="1">
        <v>-1.21453155996491</v>
      </c>
      <c r="J168" s="1">
        <v>7.4362896064692902E-2</v>
      </c>
      <c r="K168" s="1">
        <v>-9.5559877379513603E-2</v>
      </c>
      <c r="L168" s="1">
        <v>0.163607821209594</v>
      </c>
    </row>
    <row r="169" spans="1:12">
      <c r="A169" s="1" t="s">
        <v>230</v>
      </c>
      <c r="B169" s="1">
        <v>4</v>
      </c>
      <c r="C169" s="1">
        <v>4</v>
      </c>
      <c r="D169" s="1">
        <v>0</v>
      </c>
      <c r="E169" s="1">
        <v>-0.294271310716684</v>
      </c>
      <c r="F169" s="1">
        <v>-1.52287380959933E-2</v>
      </c>
      <c r="G169" s="1">
        <v>0.26780920291215898</v>
      </c>
      <c r="H169" s="1">
        <v>0.46133201934259299</v>
      </c>
      <c r="I169" s="1">
        <v>-0.71943887681915697</v>
      </c>
      <c r="J169" s="1">
        <v>-0.117930802223707</v>
      </c>
      <c r="K169" s="1">
        <v>0.39536218625567199</v>
      </c>
      <c r="L169" s="1">
        <v>6.6909227325040496E-2</v>
      </c>
    </row>
    <row r="170" spans="1:12">
      <c r="A170" s="1" t="s">
        <v>231</v>
      </c>
      <c r="B170" s="1">
        <v>4</v>
      </c>
      <c r="C170" s="1">
        <v>4</v>
      </c>
      <c r="D170" s="1">
        <v>0</v>
      </c>
      <c r="E170" s="1">
        <v>5.47836251087577E-2</v>
      </c>
      <c r="F170" s="1">
        <v>-9.2758465051986899E-2</v>
      </c>
      <c r="G170" s="1">
        <v>-0.18243802277516</v>
      </c>
      <c r="H170" s="1">
        <v>8.7405420615145404E-2</v>
      </c>
      <c r="I170" s="1">
        <v>-0.34445608709060699</v>
      </c>
      <c r="J170" s="1">
        <v>0.15953941740747099</v>
      </c>
      <c r="K170" s="1">
        <v>-0.497195712276919</v>
      </c>
      <c r="L170" s="1">
        <v>6.2170257067156703E-2</v>
      </c>
    </row>
    <row r="171" spans="1:12">
      <c r="A171" s="1" t="s">
        <v>232</v>
      </c>
      <c r="B171" s="1">
        <v>3</v>
      </c>
      <c r="C171" s="1">
        <v>5</v>
      </c>
      <c r="D171" s="1">
        <v>0</v>
      </c>
      <c r="E171" s="1">
        <v>1.69511543045133E-2</v>
      </c>
      <c r="F171" s="1">
        <v>1.6035087614525999E-2</v>
      </c>
      <c r="G171" s="1">
        <v>-6.2290207340362301E-2</v>
      </c>
      <c r="H171" s="1">
        <v>-7.3759867904857898E-3</v>
      </c>
      <c r="I171" s="1">
        <v>9.0749873581604003E-3</v>
      </c>
      <c r="J171" s="1">
        <v>-2.80672630579185E-3</v>
      </c>
      <c r="K171" s="1">
        <v>4.0994844940796998E-2</v>
      </c>
      <c r="L171" s="1">
        <v>1.3243860193746901E-3</v>
      </c>
    </row>
    <row r="172" spans="1:12">
      <c r="A172" s="1" t="s">
        <v>233</v>
      </c>
      <c r="B172" s="1">
        <v>3</v>
      </c>
      <c r="C172" s="1">
        <v>5</v>
      </c>
      <c r="D172" s="1">
        <v>0</v>
      </c>
      <c r="E172" s="1">
        <v>0.129953585425131</v>
      </c>
      <c r="F172" s="1">
        <v>-0.44100017969640898</v>
      </c>
      <c r="G172" s="1">
        <v>6.5251119937517602E-2</v>
      </c>
      <c r="H172" s="1">
        <v>0.12978548392338801</v>
      </c>
      <c r="I172" s="1">
        <v>-0.232951739064479</v>
      </c>
      <c r="J172" s="1">
        <v>0.32431160184382501</v>
      </c>
      <c r="K172" s="1">
        <v>-0.29172045072875602</v>
      </c>
      <c r="L172" s="1">
        <v>6.7897955936931903E-2</v>
      </c>
    </row>
    <row r="173" spans="1:12">
      <c r="A173" s="1" t="s">
        <v>234</v>
      </c>
      <c r="B173" s="1">
        <v>3</v>
      </c>
      <c r="C173" s="1">
        <v>5</v>
      </c>
      <c r="D173" s="1">
        <v>0</v>
      </c>
      <c r="E173" s="1">
        <v>9.8091599014650893E-2</v>
      </c>
      <c r="F173" s="1">
        <v>0.16647345388308199</v>
      </c>
      <c r="G173" s="1">
        <v>-0.35329224182183999</v>
      </c>
      <c r="H173" s="1">
        <v>0.47276658244278402</v>
      </c>
      <c r="I173" s="1">
        <v>-0.72050052044897195</v>
      </c>
      <c r="J173" s="1">
        <v>8.4734308112974402E-2</v>
      </c>
      <c r="K173" s="1">
        <v>-0.33080003573588701</v>
      </c>
      <c r="L173" s="1">
        <v>0.105501039017547</v>
      </c>
    </row>
    <row r="174" spans="1:12">
      <c r="A174" s="1" t="s">
        <v>235</v>
      </c>
      <c r="B174" s="1">
        <v>5</v>
      </c>
      <c r="C174" s="1">
        <v>3</v>
      </c>
      <c r="D174" s="1">
        <v>0</v>
      </c>
      <c r="E174" s="1">
        <v>-0.18620334377963901</v>
      </c>
      <c r="F174" s="1">
        <v>-0.30528669580669199</v>
      </c>
      <c r="G174" s="1">
        <v>4.4433158804185698E-2</v>
      </c>
      <c r="H174" s="1">
        <v>-6.2621875822312101E-2</v>
      </c>
      <c r="I174" s="1">
        <v>0.156511302259605</v>
      </c>
      <c r="J174" s="1">
        <v>9.9522893630082807E-2</v>
      </c>
      <c r="K174" s="1">
        <v>-0.57533382124690802</v>
      </c>
      <c r="L174" s="1">
        <v>-0.20785740722038601</v>
      </c>
    </row>
    <row r="175" spans="1:12">
      <c r="A175" s="1" t="s">
        <v>236</v>
      </c>
      <c r="B175" s="1">
        <v>2</v>
      </c>
      <c r="C175" s="1">
        <v>6</v>
      </c>
      <c r="D175" s="1">
        <v>0</v>
      </c>
      <c r="E175" s="1">
        <v>0.19641815047417899</v>
      </c>
      <c r="F175" s="1">
        <v>0.16305735037767799</v>
      </c>
      <c r="G175" s="1">
        <v>0.16236533631675401</v>
      </c>
      <c r="H175" s="1">
        <v>1.0763665256186401</v>
      </c>
      <c r="I175" s="1">
        <v>0.167498762524874</v>
      </c>
      <c r="J175" s="1">
        <v>0.10629859574768601</v>
      </c>
      <c r="K175" s="1">
        <v>-0.61322007827743497</v>
      </c>
      <c r="L175" s="1">
        <v>-9.9672475167737598E-2</v>
      </c>
    </row>
    <row r="176" spans="1:12">
      <c r="A176" s="1" t="s">
        <v>237</v>
      </c>
      <c r="B176" s="1">
        <v>5</v>
      </c>
      <c r="C176" s="1">
        <v>3</v>
      </c>
      <c r="D176" s="1">
        <v>0</v>
      </c>
      <c r="E176" s="1">
        <v>0.14617020305968501</v>
      </c>
      <c r="F176" s="1">
        <v>-7.1730041305232195E-2</v>
      </c>
      <c r="G176" s="1">
        <v>-0.108710911606463</v>
      </c>
      <c r="H176" s="1">
        <v>0.30591404477946099</v>
      </c>
      <c r="I176" s="1">
        <v>-1.0864400785492101</v>
      </c>
      <c r="J176" s="1">
        <v>0.42782731970396598</v>
      </c>
      <c r="K176" s="1">
        <v>-4.8281119837713E-2</v>
      </c>
      <c r="L176" s="1">
        <v>-0.39364155556006403</v>
      </c>
    </row>
    <row r="177" spans="1:12">
      <c r="A177" s="1" t="s">
        <v>238</v>
      </c>
      <c r="B177" s="1">
        <v>4</v>
      </c>
      <c r="C177" s="1">
        <v>4</v>
      </c>
      <c r="D177" s="1">
        <v>0</v>
      </c>
      <c r="E177" s="1">
        <v>-0.12202200601051801</v>
      </c>
      <c r="F177" s="1">
        <v>0.189630920885305</v>
      </c>
      <c r="G177" s="1">
        <v>8.1484202430842992E-3</v>
      </c>
      <c r="H177" s="1">
        <v>-0.29542826748865197</v>
      </c>
      <c r="I177" s="1">
        <v>-0.36318792969420099</v>
      </c>
      <c r="J177" s="1">
        <v>0.181386984135084</v>
      </c>
      <c r="K177" s="1">
        <v>-0.30232081698089203</v>
      </c>
      <c r="L177" s="1">
        <v>2.6458204368140999E-2</v>
      </c>
    </row>
    <row r="178" spans="1:12">
      <c r="A178" s="1" t="s">
        <v>239</v>
      </c>
      <c r="B178" s="1">
        <v>5</v>
      </c>
      <c r="C178" s="1">
        <v>3</v>
      </c>
      <c r="D178" s="1">
        <v>0</v>
      </c>
      <c r="E178" s="1">
        <v>-0.21747032579737999</v>
      </c>
      <c r="F178" s="1">
        <v>-0.46434009797161402</v>
      </c>
      <c r="G178" s="1">
        <v>0.15222259533334101</v>
      </c>
      <c r="H178" s="1">
        <v>0.66655041968093898</v>
      </c>
      <c r="I178" s="1">
        <v>-0.23376410260831301</v>
      </c>
      <c r="J178" s="1">
        <v>0.28075494888362601</v>
      </c>
      <c r="K178" s="1">
        <v>-9.4101533819435396E-2</v>
      </c>
      <c r="L178" s="1">
        <v>-0.157608990214718</v>
      </c>
    </row>
    <row r="179" spans="1:12">
      <c r="A179" s="1" t="s">
        <v>240</v>
      </c>
      <c r="B179" s="1">
        <v>4</v>
      </c>
      <c r="C179" s="1">
        <v>4</v>
      </c>
      <c r="D179" s="1">
        <v>0</v>
      </c>
      <c r="E179" s="1">
        <v>2.5598736776353001E-3</v>
      </c>
      <c r="F179" s="1">
        <v>-0.145156399951577</v>
      </c>
      <c r="G179" s="1">
        <v>0.38137134798426903</v>
      </c>
      <c r="H179" s="1">
        <v>0.14462957062914999</v>
      </c>
      <c r="I179" s="1">
        <v>-1.02745496948689</v>
      </c>
      <c r="J179" s="1">
        <v>0.185287749142685</v>
      </c>
      <c r="K179" s="1">
        <v>-0.59434761827177496</v>
      </c>
      <c r="L179" s="1">
        <v>-6.2180942620571897E-3</v>
      </c>
    </row>
    <row r="180" spans="1:12">
      <c r="A180" s="1" t="s">
        <v>241</v>
      </c>
      <c r="B180" s="1">
        <v>4</v>
      </c>
      <c r="C180" s="1">
        <v>4</v>
      </c>
      <c r="D180" s="1">
        <v>0</v>
      </c>
      <c r="E180" s="1">
        <v>0.15480321165734601</v>
      </c>
      <c r="F180" s="1">
        <v>0.20416951752679299</v>
      </c>
      <c r="G180" s="1">
        <v>-2.2096571796268099E-2</v>
      </c>
      <c r="H180" s="1">
        <v>1.1677180184982401</v>
      </c>
      <c r="I180" s="1">
        <v>-0.67857808710475098</v>
      </c>
      <c r="J180" s="1">
        <v>0.73933568667129301</v>
      </c>
      <c r="K180" s="1">
        <v>-5.9204912896798301E-2</v>
      </c>
      <c r="L180" s="1">
        <v>-9.6312757081413305E-2</v>
      </c>
    </row>
    <row r="181" spans="1:12">
      <c r="A181" s="1" t="s">
        <v>242</v>
      </c>
      <c r="B181" s="1">
        <v>7</v>
      </c>
      <c r="C181" s="1">
        <v>1</v>
      </c>
      <c r="D181" s="1">
        <v>0</v>
      </c>
      <c r="E181" s="1">
        <v>-0.64628698799148299</v>
      </c>
      <c r="F181" s="1">
        <v>-0.49067466177996899</v>
      </c>
      <c r="G181" s="1">
        <v>-0.43592003875055602</v>
      </c>
      <c r="H181" s="1">
        <v>0.35964041162221499</v>
      </c>
      <c r="I181" s="1">
        <v>-1.01794444577029</v>
      </c>
      <c r="J181" s="1">
        <v>-0.19236620179774599</v>
      </c>
      <c r="K181" s="1">
        <v>-0.42256615406937598</v>
      </c>
      <c r="L181" s="1">
        <v>-0.61531684664660302</v>
      </c>
    </row>
    <row r="182" spans="1:12">
      <c r="A182" s="1" t="s">
        <v>243</v>
      </c>
      <c r="B182" s="1">
        <v>5</v>
      </c>
      <c r="C182" s="1">
        <v>3</v>
      </c>
      <c r="D182" s="1">
        <v>0</v>
      </c>
      <c r="E182" s="1">
        <v>0.30353202973962701</v>
      </c>
      <c r="F182" s="1">
        <v>-0.32505366592886298</v>
      </c>
      <c r="G182" s="1">
        <v>-0.51115282381738802</v>
      </c>
      <c r="H182" s="1">
        <v>8.3761380684978695E-2</v>
      </c>
      <c r="I182" s="1">
        <v>-0.25171886521722298</v>
      </c>
      <c r="J182" s="1">
        <v>0.11162169530769001</v>
      </c>
      <c r="K182" s="1">
        <v>-0.57373929233409804</v>
      </c>
      <c r="L182" s="1">
        <v>-0.111871071023689</v>
      </c>
    </row>
    <row r="183" spans="1:12">
      <c r="A183" s="1" t="s">
        <v>244</v>
      </c>
      <c r="B183" s="1">
        <v>6</v>
      </c>
      <c r="C183" s="1">
        <v>2</v>
      </c>
      <c r="D183" s="1">
        <v>0</v>
      </c>
      <c r="E183" s="1">
        <v>-0.46328911103569598</v>
      </c>
      <c r="F183" s="1">
        <v>-0.79895748884061302</v>
      </c>
      <c r="G183" s="1">
        <v>6.8563277991314203E-2</v>
      </c>
      <c r="H183" s="1">
        <v>-0.36659759947919102</v>
      </c>
      <c r="I183" s="1">
        <v>-0.94109822130946497</v>
      </c>
      <c r="J183" s="1">
        <v>2.8030660913237301E-2</v>
      </c>
      <c r="K183" s="1">
        <v>-0.52030924340606499</v>
      </c>
      <c r="L183" s="1">
        <v>-0.56197063321386698</v>
      </c>
    </row>
    <row r="184" spans="1:12">
      <c r="A184" s="1" t="s">
        <v>245</v>
      </c>
      <c r="B184" s="1">
        <v>6</v>
      </c>
      <c r="C184" s="1">
        <v>2</v>
      </c>
      <c r="D184" s="1">
        <v>0</v>
      </c>
      <c r="E184" s="1">
        <v>-0.30991350652301702</v>
      </c>
      <c r="F184" s="1">
        <v>-1.0773155075924501E-2</v>
      </c>
      <c r="G184" s="1">
        <v>-0.36075216971714702</v>
      </c>
      <c r="H184" s="1">
        <v>0.62691285621092596</v>
      </c>
      <c r="I184" s="1">
        <v>-0.72850682951309398</v>
      </c>
      <c r="J184" s="1">
        <v>1.3118137644503199E-2</v>
      </c>
      <c r="K184" s="1">
        <v>-7.3324119661351897E-2</v>
      </c>
      <c r="L184" s="1">
        <v>-0.33350151297764502</v>
      </c>
    </row>
    <row r="185" spans="1:12">
      <c r="A185" s="1" t="s">
        <v>246</v>
      </c>
      <c r="B185" s="1">
        <v>6</v>
      </c>
      <c r="C185" s="1">
        <v>2</v>
      </c>
      <c r="D185" s="1">
        <v>0</v>
      </c>
      <c r="E185" s="1">
        <v>3.49875302838972E-2</v>
      </c>
      <c r="F185" s="1">
        <v>-0.201155192329254</v>
      </c>
      <c r="G185" s="1">
        <v>-0.18172310152808799</v>
      </c>
      <c r="H185" s="1">
        <v>-0.24114318119672801</v>
      </c>
      <c r="I185" s="1">
        <v>-0.39322393760529001</v>
      </c>
      <c r="J185" s="1">
        <v>0.18044092338557599</v>
      </c>
      <c r="K185" s="1">
        <v>-0.75611514478845698</v>
      </c>
      <c r="L185" s="1">
        <v>-0.379729902851839</v>
      </c>
    </row>
    <row r="186" spans="1:12">
      <c r="A186" s="1" t="s">
        <v>247</v>
      </c>
      <c r="B186" s="1">
        <v>8</v>
      </c>
      <c r="C186" s="1">
        <v>0</v>
      </c>
      <c r="D186" s="1">
        <v>0</v>
      </c>
      <c r="E186" s="1">
        <v>-0.36311315787277199</v>
      </c>
      <c r="F186" s="1">
        <v>-0.158159667356431</v>
      </c>
      <c r="G186" s="1">
        <v>-0.11473707104953799</v>
      </c>
      <c r="H186" s="1">
        <v>-0.49012361216122302</v>
      </c>
      <c r="I186" s="1">
        <v>-1.2915693810616899</v>
      </c>
      <c r="J186" s="1">
        <v>-4.3624167038286102E-2</v>
      </c>
      <c r="K186" s="1">
        <v>-0.57053144353923602</v>
      </c>
      <c r="L186" s="1">
        <v>-0.21075344838271001</v>
      </c>
    </row>
    <row r="187" spans="1:12">
      <c r="A187" s="1" t="s">
        <v>248</v>
      </c>
      <c r="B187" s="1">
        <v>2</v>
      </c>
      <c r="C187" s="1">
        <v>6</v>
      </c>
      <c r="D187" s="1">
        <v>0</v>
      </c>
      <c r="E187" s="1">
        <v>0.21947232444918099</v>
      </c>
      <c r="F187" s="1">
        <v>0.31186900775903997</v>
      </c>
      <c r="G187" s="1">
        <v>0.26789158649352601</v>
      </c>
      <c r="H187" s="1">
        <v>0.50631592719085206</v>
      </c>
      <c r="I187" s="1">
        <v>-0.51828777632077005</v>
      </c>
      <c r="J187" s="1">
        <v>0.25610829633500498</v>
      </c>
      <c r="K187" s="1">
        <v>1.2127322735214299E-3</v>
      </c>
      <c r="L187" s="1">
        <v>-4.9568144409000599E-2</v>
      </c>
    </row>
    <row r="188" spans="1:12">
      <c r="A188" s="1" t="s">
        <v>249</v>
      </c>
      <c r="B188" s="1">
        <v>4</v>
      </c>
      <c r="C188" s="1">
        <v>4</v>
      </c>
      <c r="D188" s="1">
        <v>0</v>
      </c>
      <c r="E188" s="1">
        <v>-0.182517858570936</v>
      </c>
      <c r="F188" s="1">
        <v>0.13830777681138401</v>
      </c>
      <c r="G188" s="1">
        <v>-8.3234163913020798E-2</v>
      </c>
      <c r="H188" s="1">
        <v>0.57659295089634199</v>
      </c>
      <c r="I188" s="1">
        <v>8.7581810478516001E-2</v>
      </c>
      <c r="J188" s="1">
        <v>0.33925903977274502</v>
      </c>
      <c r="K188" s="1">
        <v>-0.48445741548775101</v>
      </c>
      <c r="L188" s="1">
        <v>-0.40711188862108399</v>
      </c>
    </row>
    <row r="189" spans="1:12">
      <c r="A189" s="1" t="s">
        <v>250</v>
      </c>
      <c r="B189" s="1">
        <v>7</v>
      </c>
      <c r="C189" s="1">
        <v>1</v>
      </c>
      <c r="D189" s="1">
        <v>0</v>
      </c>
      <c r="E189" s="1">
        <v>-2.0156967066281499E-2</v>
      </c>
      <c r="F189" s="1">
        <v>-0.36445906077027501</v>
      </c>
      <c r="G189" s="1">
        <v>-0.27842069784527201</v>
      </c>
      <c r="H189" s="1">
        <v>0.44587367045194398</v>
      </c>
      <c r="I189" s="1">
        <v>-0.22974605711644699</v>
      </c>
      <c r="J189" s="1">
        <v>-0.108831497658023</v>
      </c>
      <c r="K189" s="1">
        <v>-0.35110311835680202</v>
      </c>
      <c r="L189" s="1">
        <v>-0.55982162107595101</v>
      </c>
    </row>
    <row r="190" spans="1:12">
      <c r="A190" s="1" t="s">
        <v>251</v>
      </c>
      <c r="B190" s="1">
        <v>3</v>
      </c>
      <c r="C190" s="1">
        <v>5</v>
      </c>
      <c r="D190" s="1">
        <v>0</v>
      </c>
      <c r="E190" s="1">
        <v>9.9492171593949394E-2</v>
      </c>
      <c r="F190" s="1">
        <v>0.24815414892179699</v>
      </c>
      <c r="G190" s="1">
        <v>0.13402976249741</v>
      </c>
      <c r="H190" s="1">
        <v>0.158266274316572</v>
      </c>
      <c r="I190" s="1">
        <v>-0.71790054487074995</v>
      </c>
      <c r="J190" s="1">
        <v>-9.5915137524444499E-2</v>
      </c>
      <c r="K190" s="1">
        <v>0.215908489124574</v>
      </c>
      <c r="L190" s="1">
        <v>-9.0620258326510397E-2</v>
      </c>
    </row>
    <row r="191" spans="1:12">
      <c r="A191" s="1" t="s">
        <v>2</v>
      </c>
      <c r="B191" s="1">
        <v>1</v>
      </c>
      <c r="C191" s="1">
        <v>7</v>
      </c>
      <c r="D191" s="1">
        <v>0</v>
      </c>
      <c r="E191" s="1">
        <v>1.13807804142361</v>
      </c>
      <c r="F191" s="1">
        <v>0.226280132490179</v>
      </c>
      <c r="G191" s="1">
        <v>0.84464617385482399</v>
      </c>
      <c r="H191" s="1">
        <v>0.36703906508595602</v>
      </c>
      <c r="I191" s="1">
        <v>-1.2590470389614401</v>
      </c>
      <c r="J191" s="1">
        <v>0.84885400644596098</v>
      </c>
      <c r="K191" s="1">
        <v>0.68967740390076504</v>
      </c>
      <c r="L191" s="1">
        <v>3.86530294922603E-2</v>
      </c>
    </row>
    <row r="192" spans="1:12">
      <c r="A192" s="1" t="s">
        <v>61</v>
      </c>
      <c r="B192" s="1">
        <v>5</v>
      </c>
      <c r="C192" s="1">
        <v>3</v>
      </c>
      <c r="D192" s="1">
        <v>0</v>
      </c>
      <c r="E192" s="1">
        <v>-0.35760665365653299</v>
      </c>
      <c r="F192" s="1">
        <v>-0.11576706477544201</v>
      </c>
      <c r="G192" s="1">
        <v>0.124887471432548</v>
      </c>
      <c r="H192" s="1">
        <v>0.265602625052339</v>
      </c>
      <c r="I192" s="1">
        <v>-0.66386768887880998</v>
      </c>
      <c r="J192" s="1">
        <v>0.203313938290659</v>
      </c>
      <c r="K192" s="1">
        <v>-0.59222711875452405</v>
      </c>
      <c r="L192" s="1">
        <v>-0.68014358898753402</v>
      </c>
    </row>
    <row r="193" spans="1:12">
      <c r="A193" s="1" t="s">
        <v>252</v>
      </c>
      <c r="B193" s="1">
        <v>5</v>
      </c>
      <c r="C193" s="1">
        <v>3</v>
      </c>
      <c r="D193" s="1">
        <v>0</v>
      </c>
      <c r="E193" s="1">
        <v>1.9054810884355601E-2</v>
      </c>
      <c r="F193" s="1">
        <v>-7.3623216171717604E-2</v>
      </c>
      <c r="G193" s="1">
        <v>0.281200353555347</v>
      </c>
      <c r="H193" s="1">
        <v>0.755718515609208</v>
      </c>
      <c r="I193" s="1">
        <v>-0.46410430431300198</v>
      </c>
      <c r="J193" s="1">
        <v>-0.15859886402756701</v>
      </c>
      <c r="K193" s="1">
        <v>-0.29308746524692098</v>
      </c>
      <c r="L193" s="1">
        <v>-0.29744170834628703</v>
      </c>
    </row>
    <row r="194" spans="1:12">
      <c r="A194" s="1" t="s">
        <v>253</v>
      </c>
      <c r="B194" s="1">
        <v>5</v>
      </c>
      <c r="C194" s="1">
        <v>3</v>
      </c>
      <c r="D194" s="1">
        <v>0</v>
      </c>
      <c r="E194" s="1">
        <v>-0.32776485264963701</v>
      </c>
      <c r="F194" s="1">
        <v>0.17311383201949601</v>
      </c>
      <c r="G194" s="1">
        <v>-0.19238115356750801</v>
      </c>
      <c r="H194" s="1">
        <v>0.33912242655099401</v>
      </c>
      <c r="I194" s="1">
        <v>-1.13725228412986</v>
      </c>
      <c r="J194" s="1">
        <v>0.19938528517175</v>
      </c>
      <c r="K194" s="1">
        <v>-0.34860835240677601</v>
      </c>
      <c r="L194" s="1">
        <v>-0.24222305518130299</v>
      </c>
    </row>
    <row r="195" spans="1:12">
      <c r="A195" s="1" t="s">
        <v>254</v>
      </c>
      <c r="B195" s="1">
        <v>6</v>
      </c>
      <c r="C195" s="1">
        <v>2</v>
      </c>
      <c r="D195" s="1">
        <v>0</v>
      </c>
      <c r="E195" s="1">
        <v>-2.46732393168499E-2</v>
      </c>
      <c r="F195" s="1">
        <v>-0.12875880522281399</v>
      </c>
      <c r="G195" s="1">
        <v>-0.33629623918300999</v>
      </c>
      <c r="H195" s="1">
        <v>4.9662781255595603E-2</v>
      </c>
      <c r="I195" s="1">
        <v>-0.35902466298091801</v>
      </c>
      <c r="J195" s="1">
        <v>3.9461911825668501E-2</v>
      </c>
      <c r="K195" s="1">
        <v>-0.27987212722602101</v>
      </c>
      <c r="L195" s="1">
        <v>-0.34115127245085802</v>
      </c>
    </row>
    <row r="196" spans="1:12">
      <c r="A196" s="1" t="s">
        <v>255</v>
      </c>
      <c r="B196" s="1">
        <v>4</v>
      </c>
      <c r="C196" s="1">
        <v>4</v>
      </c>
      <c r="D196" s="1">
        <v>0</v>
      </c>
      <c r="E196" s="1">
        <v>-0.21294875957557</v>
      </c>
      <c r="F196" s="1">
        <v>-0.42686656508033999</v>
      </c>
      <c r="G196" s="1">
        <v>-7.8096442017127404E-3</v>
      </c>
      <c r="H196" s="1">
        <v>1.9006506448953301E-2</v>
      </c>
      <c r="I196" s="1">
        <v>-0.90172036635397801</v>
      </c>
      <c r="J196" s="1">
        <v>9.1190952870550106E-3</v>
      </c>
      <c r="K196" s="1">
        <v>0.16855117901243499</v>
      </c>
      <c r="L196" s="1">
        <v>0.19309351831305399</v>
      </c>
    </row>
    <row r="197" spans="1:12">
      <c r="A197" s="1" t="s">
        <v>256</v>
      </c>
      <c r="B197" s="1">
        <v>4</v>
      </c>
      <c r="C197" s="1">
        <v>4</v>
      </c>
      <c r="D197" s="1">
        <v>0</v>
      </c>
      <c r="E197" s="1">
        <v>-0.19668068970104799</v>
      </c>
      <c r="F197" s="1">
        <v>-0.17086493383531301</v>
      </c>
      <c r="G197" s="1">
        <v>0.330678014526955</v>
      </c>
      <c r="H197" s="1">
        <v>3.3187424084696699E-3</v>
      </c>
      <c r="I197" s="1">
        <v>-0.91695615590139901</v>
      </c>
      <c r="J197" s="1">
        <v>0.198792144359769</v>
      </c>
      <c r="K197" s="1">
        <v>0.122951228133321</v>
      </c>
      <c r="L197" s="1">
        <v>-0.24046884682640801</v>
      </c>
    </row>
    <row r="198" spans="1:12">
      <c r="A198" s="1" t="s">
        <v>257</v>
      </c>
      <c r="B198" s="1">
        <v>5</v>
      </c>
      <c r="C198" s="1">
        <v>3</v>
      </c>
      <c r="D198" s="1">
        <v>0</v>
      </c>
      <c r="E198" s="1">
        <v>0.13975136913940001</v>
      </c>
      <c r="F198" s="1">
        <v>-8.55578423424702E-2</v>
      </c>
      <c r="G198" s="1">
        <v>0.399392627486572</v>
      </c>
      <c r="H198" s="1">
        <v>-8.5707396187251803E-2</v>
      </c>
      <c r="I198" s="1">
        <v>-0.194141071252421</v>
      </c>
      <c r="J198" s="1">
        <v>1.08803854136872E-2</v>
      </c>
      <c r="K198" s="1">
        <v>-0.494754148396434</v>
      </c>
      <c r="L198" s="1">
        <v>-4.7232995677752999E-2</v>
      </c>
    </row>
    <row r="199" spans="1:12">
      <c r="A199" s="1" t="s">
        <v>258</v>
      </c>
      <c r="B199" s="1">
        <v>5</v>
      </c>
      <c r="C199" s="1">
        <v>3</v>
      </c>
      <c r="D199" s="1">
        <v>0</v>
      </c>
      <c r="E199" s="1">
        <v>2.2241395822832799E-2</v>
      </c>
      <c r="F199" s="1">
        <v>4.1484257035775497E-2</v>
      </c>
      <c r="G199" s="1">
        <v>-0.12823839155810601</v>
      </c>
      <c r="H199" s="1">
        <v>0.64646107079216697</v>
      </c>
      <c r="I199" s="1">
        <v>-0.91236718217855395</v>
      </c>
      <c r="J199" s="1">
        <v>-4.2788005380722798E-2</v>
      </c>
      <c r="K199" s="1">
        <v>-0.53781116013816899</v>
      </c>
      <c r="L199" s="1">
        <v>-0.253815559650794</v>
      </c>
    </row>
    <row r="200" spans="1:12">
      <c r="A200" s="1" t="s">
        <v>259</v>
      </c>
      <c r="B200" s="1">
        <v>5</v>
      </c>
      <c r="C200" s="1">
        <v>3</v>
      </c>
      <c r="D200" s="1">
        <v>0</v>
      </c>
      <c r="E200" s="1">
        <v>-0.25595046534446803</v>
      </c>
      <c r="F200" s="1">
        <v>-7.2400592534477603E-3</v>
      </c>
      <c r="G200" s="1">
        <v>-5.0696687286062303E-2</v>
      </c>
      <c r="H200" s="1">
        <v>0.32227913360063698</v>
      </c>
      <c r="I200" s="1">
        <v>-0.36804919154764099</v>
      </c>
      <c r="J200" s="1">
        <v>0.15598065840109701</v>
      </c>
      <c r="K200" s="1">
        <v>-8.1715174494085302E-2</v>
      </c>
      <c r="L200" s="1">
        <v>2.8277392724557902E-2</v>
      </c>
    </row>
    <row r="201" spans="1:12">
      <c r="A201" s="1" t="s">
        <v>260</v>
      </c>
      <c r="B201" s="1">
        <v>3</v>
      </c>
      <c r="C201" s="1">
        <v>5</v>
      </c>
      <c r="D201" s="1">
        <v>0</v>
      </c>
      <c r="E201" s="1">
        <v>0.14119060275225301</v>
      </c>
      <c r="F201" s="1">
        <v>0.23097923488614699</v>
      </c>
      <c r="G201" s="1">
        <v>0.12066079983696899</v>
      </c>
      <c r="H201" s="1">
        <v>0.45998444579193598</v>
      </c>
      <c r="I201" s="1">
        <v>-0.474379996523422</v>
      </c>
      <c r="J201" s="1">
        <v>0.18489340908759</v>
      </c>
      <c r="K201" s="1">
        <v>-0.26202841638876101</v>
      </c>
      <c r="L201" s="1">
        <v>-0.164648660944471</v>
      </c>
    </row>
    <row r="202" spans="1:12">
      <c r="A202" s="1" t="s">
        <v>261</v>
      </c>
      <c r="B202" s="1">
        <v>5</v>
      </c>
      <c r="C202" s="1">
        <v>3</v>
      </c>
      <c r="D202" s="1">
        <v>0</v>
      </c>
      <c r="E202" s="1">
        <v>-0.173145660085255</v>
      </c>
      <c r="F202" s="1">
        <v>-0.221085584810191</v>
      </c>
      <c r="G202" s="1">
        <v>-0.35802079115580898</v>
      </c>
      <c r="H202" s="1">
        <v>0.57601136906918005</v>
      </c>
      <c r="I202" s="1">
        <v>-0.50981836376024703</v>
      </c>
      <c r="J202" s="1">
        <v>7.7776891875370194E-2</v>
      </c>
      <c r="K202" s="1">
        <v>-0.38534867885825203</v>
      </c>
      <c r="L202" s="1">
        <v>8.6754926515328804E-2</v>
      </c>
    </row>
    <row r="203" spans="1:12">
      <c r="A203" s="1" t="s">
        <v>262</v>
      </c>
      <c r="B203" s="1">
        <v>6</v>
      </c>
      <c r="C203" s="1">
        <v>2</v>
      </c>
      <c r="D203" s="1">
        <v>0</v>
      </c>
      <c r="E203" s="1">
        <v>-0.25151473249210998</v>
      </c>
      <c r="F203" s="1">
        <v>-0.18911545769199301</v>
      </c>
      <c r="G203" s="1">
        <v>-0.37021139502483702</v>
      </c>
      <c r="H203" s="1">
        <v>0.53354745696012296</v>
      </c>
      <c r="I203" s="1">
        <v>0.44878093246675799</v>
      </c>
      <c r="J203" s="1">
        <v>-2.7657939576778499E-2</v>
      </c>
      <c r="K203" s="1">
        <v>-0.81852550118352496</v>
      </c>
      <c r="L203" s="1">
        <v>-0.28619916203691298</v>
      </c>
    </row>
    <row r="204" spans="1:12">
      <c r="A204" s="1" t="s">
        <v>22</v>
      </c>
      <c r="B204" s="1">
        <v>6</v>
      </c>
      <c r="C204" s="1">
        <v>2</v>
      </c>
      <c r="D204" s="1">
        <v>0</v>
      </c>
      <c r="E204" s="1">
        <v>-0.49831489147421498</v>
      </c>
      <c r="F204" s="1">
        <v>-0.29198289639444303</v>
      </c>
      <c r="G204" s="1">
        <v>-0.12394797801054</v>
      </c>
      <c r="H204" s="1">
        <v>9.7045631966320905E-2</v>
      </c>
      <c r="I204" s="1">
        <v>-0.77937361949385697</v>
      </c>
      <c r="J204" s="1">
        <v>0.191211506372158</v>
      </c>
      <c r="K204" s="1">
        <v>-0.73736325885390397</v>
      </c>
      <c r="L204" s="1">
        <v>-0.59720015699585005</v>
      </c>
    </row>
    <row r="205" spans="1:12">
      <c r="A205" s="1" t="s">
        <v>263</v>
      </c>
      <c r="B205" s="1">
        <v>6</v>
      </c>
      <c r="C205" s="1">
        <v>2</v>
      </c>
      <c r="D205" s="1">
        <v>0</v>
      </c>
      <c r="E205" s="1">
        <v>0.38639877400452799</v>
      </c>
      <c r="F205" s="1">
        <v>0.80553373782031401</v>
      </c>
      <c r="G205" s="1">
        <v>-0.21285929370186399</v>
      </c>
      <c r="H205" s="1">
        <v>-1.0696865407434299</v>
      </c>
      <c r="I205" s="1">
        <v>-1.17589239788557</v>
      </c>
      <c r="J205" s="1">
        <v>-0.15498122994730801</v>
      </c>
      <c r="K205" s="1">
        <v>-5.550297617536E-2</v>
      </c>
      <c r="L205" s="1">
        <v>-0.43594570758979001</v>
      </c>
    </row>
    <row r="206" spans="1:12">
      <c r="A206" s="1" t="s">
        <v>264</v>
      </c>
      <c r="B206" s="1">
        <v>5</v>
      </c>
      <c r="C206" s="1">
        <v>3</v>
      </c>
      <c r="D206" s="1">
        <v>0</v>
      </c>
      <c r="E206" s="1">
        <v>-0.55535450374917805</v>
      </c>
      <c r="F206" s="1">
        <v>0.15981935042140999</v>
      </c>
      <c r="G206" s="1">
        <v>-9.8901403453223301E-3</v>
      </c>
      <c r="H206" s="1">
        <v>0.51914356297892195</v>
      </c>
      <c r="I206" s="1">
        <v>-0.87917218552824605</v>
      </c>
      <c r="J206" s="1">
        <v>0.133360674593199</v>
      </c>
      <c r="K206" s="1">
        <v>-0.72300980312294905</v>
      </c>
      <c r="L206" s="1">
        <v>-0.48966683578791897</v>
      </c>
    </row>
    <row r="207" spans="1:12">
      <c r="A207" s="1" t="s">
        <v>67</v>
      </c>
      <c r="B207" s="1">
        <v>3</v>
      </c>
      <c r="C207" s="1">
        <v>5</v>
      </c>
      <c r="D207" s="1">
        <v>0</v>
      </c>
      <c r="E207" s="1">
        <v>-0.64950716247366702</v>
      </c>
      <c r="F207" s="1">
        <v>6.8142286048758502E-3</v>
      </c>
      <c r="G207" s="1">
        <v>-0.29496031148388802</v>
      </c>
      <c r="H207" s="1">
        <v>1.12415072081565</v>
      </c>
      <c r="I207" s="1">
        <v>-0.223695526635904</v>
      </c>
      <c r="J207" s="1">
        <v>0.43990359551999902</v>
      </c>
      <c r="K207" s="1">
        <v>0.199871213040828</v>
      </c>
      <c r="L207" s="1">
        <v>0.50266634407867705</v>
      </c>
    </row>
    <row r="208" spans="1:12">
      <c r="A208" s="1" t="s">
        <v>27</v>
      </c>
      <c r="B208" s="1">
        <v>6</v>
      </c>
      <c r="C208" s="1">
        <v>2</v>
      </c>
      <c r="D208" s="1">
        <v>0</v>
      </c>
      <c r="E208" s="1">
        <v>-0.83628560439001698</v>
      </c>
      <c r="F208" s="1">
        <v>-0.36562353766119599</v>
      </c>
      <c r="G208" s="1">
        <v>-0.30119159960833702</v>
      </c>
      <c r="H208" s="1">
        <v>1.0144964611577501</v>
      </c>
      <c r="I208" s="1">
        <v>-0.53882634649165295</v>
      </c>
      <c r="J208" s="1">
        <v>0.17832989890645901</v>
      </c>
      <c r="K208" s="1">
        <v>-0.58748850352306903</v>
      </c>
      <c r="L208" s="1">
        <v>-0.54932811336556098</v>
      </c>
    </row>
    <row r="209" spans="1:12">
      <c r="A209" s="1" t="s">
        <v>265</v>
      </c>
      <c r="B209" s="1">
        <v>5</v>
      </c>
      <c r="C209" s="1">
        <v>3</v>
      </c>
      <c r="D209" s="1">
        <v>0</v>
      </c>
      <c r="E209" s="1">
        <v>-0.40131780070001</v>
      </c>
      <c r="F209" s="1">
        <v>-0.41317298064566199</v>
      </c>
      <c r="G209" s="1">
        <v>-3.86357723829409E-2</v>
      </c>
      <c r="H209" s="1">
        <v>0.61328333394041101</v>
      </c>
      <c r="I209" s="1">
        <v>-1.2178940137790499</v>
      </c>
      <c r="J209" s="1">
        <v>0.104266772857996</v>
      </c>
      <c r="K209" s="1">
        <v>1.22281182081201</v>
      </c>
      <c r="L209" s="1">
        <v>-0.41562118794609798</v>
      </c>
    </row>
    <row r="210" spans="1:12">
      <c r="A210" s="1" t="s">
        <v>8</v>
      </c>
      <c r="B210" s="1">
        <v>7</v>
      </c>
      <c r="C210" s="1">
        <v>1</v>
      </c>
      <c r="D210" s="1">
        <v>0</v>
      </c>
      <c r="E210" s="1">
        <v>-0.97988243753775195</v>
      </c>
      <c r="F210" s="1">
        <v>-6.8884224377554398E-2</v>
      </c>
      <c r="G210" s="1">
        <v>-0.38886059444946502</v>
      </c>
      <c r="H210" s="1">
        <v>0.79273875776666003</v>
      </c>
      <c r="I210" s="1">
        <v>-1.63033071374922</v>
      </c>
      <c r="J210" s="1">
        <v>-5.4003820820803697E-2</v>
      </c>
      <c r="K210" s="1">
        <v>-1.0064719790663601</v>
      </c>
      <c r="L210" s="1">
        <v>-0.66920262422082899</v>
      </c>
    </row>
    <row r="211" spans="1:12">
      <c r="A211" s="1" t="s">
        <v>59</v>
      </c>
      <c r="B211" s="1">
        <v>4</v>
      </c>
      <c r="C211" s="1">
        <v>4</v>
      </c>
      <c r="D211" s="1">
        <v>0</v>
      </c>
      <c r="E211" s="1">
        <v>-0.60717645175609802</v>
      </c>
      <c r="F211" s="1">
        <v>0.29460644260156399</v>
      </c>
      <c r="G211" s="1">
        <v>-0.19096971913825</v>
      </c>
      <c r="H211" s="1">
        <v>1.14435104535905</v>
      </c>
      <c r="I211" s="1">
        <v>0.44227469400429897</v>
      </c>
      <c r="J211" s="1">
        <v>5.7213381258482597E-2</v>
      </c>
      <c r="K211" s="1">
        <v>-0.69570253936003701</v>
      </c>
      <c r="L211" s="1">
        <v>-0.68221663422707401</v>
      </c>
    </row>
    <row r="212" spans="1:12">
      <c r="A212" s="1" t="s">
        <v>266</v>
      </c>
      <c r="B212" s="1">
        <v>3</v>
      </c>
      <c r="C212" s="1">
        <v>5</v>
      </c>
      <c r="D212" s="1">
        <v>0</v>
      </c>
      <c r="E212" s="1">
        <v>7.5261265579600696E-4</v>
      </c>
      <c r="F212" s="1">
        <v>-0.35268990621034602</v>
      </c>
      <c r="G212" s="1">
        <v>9.1819528207794394E-3</v>
      </c>
      <c r="H212" s="1">
        <v>0.357818537485669</v>
      </c>
      <c r="I212" s="1">
        <v>0.35383820759046902</v>
      </c>
      <c r="J212" s="1">
        <v>8.82016815735608E-2</v>
      </c>
      <c r="K212" s="1">
        <v>-0.12925265335206501</v>
      </c>
      <c r="L212" s="1">
        <v>-0.48087934180761699</v>
      </c>
    </row>
    <row r="213" spans="1:12">
      <c r="A213" s="1" t="s">
        <v>267</v>
      </c>
      <c r="B213" s="1">
        <v>5</v>
      </c>
      <c r="C213" s="1">
        <v>3</v>
      </c>
      <c r="D213" s="1">
        <v>0</v>
      </c>
      <c r="E213" s="1">
        <v>-0.23279000058532801</v>
      </c>
      <c r="F213" s="1">
        <v>0.575560306377222</v>
      </c>
      <c r="G213" s="1">
        <v>-0.21296732689461101</v>
      </c>
      <c r="H213" s="1">
        <v>-2.3225174890513699E-2</v>
      </c>
      <c r="I213" s="1">
        <v>-1.6581210362321801</v>
      </c>
      <c r="J213" s="1">
        <v>4.3630890049613E-2</v>
      </c>
      <c r="K213" s="1">
        <v>0.44334481394219499</v>
      </c>
      <c r="L213" s="1">
        <v>-0.28460871073400101</v>
      </c>
    </row>
    <row r="214" spans="1:12">
      <c r="A214" s="1" t="s">
        <v>268</v>
      </c>
      <c r="B214" s="1">
        <v>4</v>
      </c>
      <c r="C214" s="1">
        <v>4</v>
      </c>
      <c r="D214" s="1">
        <v>0</v>
      </c>
      <c r="E214" s="1">
        <v>-1.1734861011069699</v>
      </c>
      <c r="F214" s="1">
        <v>-0.29060669410734102</v>
      </c>
      <c r="G214" s="1">
        <v>2.8373021704334901E-2</v>
      </c>
      <c r="H214" s="1">
        <v>1.91030020736523</v>
      </c>
      <c r="I214" s="1">
        <v>-0.61435874023588499</v>
      </c>
      <c r="J214" s="1">
        <v>0.36150598497596698</v>
      </c>
      <c r="K214" s="1">
        <v>0.18392592877354</v>
      </c>
      <c r="L214" s="1">
        <v>-0.40529187920041898</v>
      </c>
    </row>
    <row r="215" spans="1:12">
      <c r="A215" s="1" t="s">
        <v>16</v>
      </c>
      <c r="B215" s="1">
        <v>6</v>
      </c>
      <c r="C215" s="1">
        <v>2</v>
      </c>
      <c r="D215" s="1">
        <v>0</v>
      </c>
      <c r="E215" s="1">
        <v>-0.64604945714017803</v>
      </c>
      <c r="F215" s="1">
        <v>6.39002061401793E-2</v>
      </c>
      <c r="G215" s="1">
        <v>0.24311982500407001</v>
      </c>
      <c r="H215" s="1">
        <v>-3.2736825505662301E-2</v>
      </c>
      <c r="I215" s="1">
        <v>-1.1279266130516401</v>
      </c>
      <c r="J215" s="1">
        <v>-4.8171243769600898E-3</v>
      </c>
      <c r="K215" s="1">
        <v>-0.81169117841711202</v>
      </c>
      <c r="L215" s="1">
        <v>-0.52198974506560802</v>
      </c>
    </row>
    <row r="216" spans="1:12">
      <c r="A216" s="1" t="s">
        <v>269</v>
      </c>
      <c r="B216" s="1">
        <v>6</v>
      </c>
      <c r="C216" s="1">
        <v>2</v>
      </c>
      <c r="D216" s="1">
        <v>0</v>
      </c>
      <c r="E216" s="1">
        <v>-0.24624034478494999</v>
      </c>
      <c r="F216" s="1">
        <v>-0.21749504958052901</v>
      </c>
      <c r="G216" s="1">
        <v>-0.28293381280211399</v>
      </c>
      <c r="H216" s="1">
        <v>0.31576904367519998</v>
      </c>
      <c r="I216" s="1">
        <v>-0.64121669706399298</v>
      </c>
      <c r="J216" s="1">
        <v>0.223753509811043</v>
      </c>
      <c r="K216" s="1">
        <v>-0.54795449234387705</v>
      </c>
      <c r="L216" s="1">
        <v>-0.13524107960798701</v>
      </c>
    </row>
    <row r="217" spans="1:12">
      <c r="A217" s="1" t="s">
        <v>270</v>
      </c>
      <c r="B217" s="1">
        <v>6</v>
      </c>
      <c r="C217" s="1">
        <v>2</v>
      </c>
      <c r="D217" s="1">
        <v>0</v>
      </c>
      <c r="E217" s="1">
        <v>-0.27364160097185097</v>
      </c>
      <c r="F217" s="1">
        <v>-0.14099086903282401</v>
      </c>
      <c r="G217" s="1">
        <v>-1.4946735858694399E-2</v>
      </c>
      <c r="H217" s="1">
        <v>0.58912184897848796</v>
      </c>
      <c r="I217" s="1">
        <v>-0.69810114797388401</v>
      </c>
      <c r="J217" s="1">
        <v>0.17545669995825899</v>
      </c>
      <c r="K217" s="1">
        <v>-0.80657776503960998</v>
      </c>
      <c r="L217" s="1">
        <v>-0.53335862382529597</v>
      </c>
    </row>
    <row r="218" spans="1:12">
      <c r="A218" s="1" t="s">
        <v>271</v>
      </c>
      <c r="B218" s="1">
        <v>5</v>
      </c>
      <c r="C218" s="1">
        <v>3</v>
      </c>
      <c r="D218" s="1">
        <v>0</v>
      </c>
      <c r="E218" s="1">
        <v>-0.251177224523078</v>
      </c>
      <c r="F218" s="1">
        <v>0.18524520114011001</v>
      </c>
      <c r="G218" s="1">
        <v>-0.13721464302653499</v>
      </c>
      <c r="H218" s="1">
        <v>1.0622698887656801</v>
      </c>
      <c r="I218" s="1">
        <v>3.54810298825965E-2</v>
      </c>
      <c r="J218" s="1">
        <v>-7.0995685799511904E-2</v>
      </c>
      <c r="K218" s="1">
        <v>-0.28769945507842098</v>
      </c>
      <c r="L218" s="1">
        <v>-0.51348312194761303</v>
      </c>
    </row>
    <row r="219" spans="1:12">
      <c r="A219" s="1" t="s">
        <v>272</v>
      </c>
      <c r="B219" s="1">
        <v>6</v>
      </c>
      <c r="C219" s="1">
        <v>2</v>
      </c>
      <c r="D219" s="1">
        <v>0</v>
      </c>
      <c r="E219" s="1">
        <v>0.133240980084533</v>
      </c>
      <c r="F219" s="1">
        <v>-0.60622705285183698</v>
      </c>
      <c r="G219" s="1">
        <v>-0.11689020168500699</v>
      </c>
      <c r="H219" s="1">
        <v>0.227401343953582</v>
      </c>
      <c r="I219" s="1">
        <v>-3.40699247072309E-2</v>
      </c>
      <c r="J219" s="1">
        <v>-7.1777019475624093E-2</v>
      </c>
      <c r="K219" s="1">
        <v>-0.714928507305711</v>
      </c>
      <c r="L219" s="1">
        <v>-0.70895528751843495</v>
      </c>
    </row>
    <row r="220" spans="1:12">
      <c r="A220" s="1" t="s">
        <v>273</v>
      </c>
      <c r="B220" s="1">
        <v>5</v>
      </c>
      <c r="C220" s="1">
        <v>3</v>
      </c>
      <c r="D220" s="1">
        <v>0</v>
      </c>
      <c r="E220" s="1">
        <v>-0.130526468449915</v>
      </c>
      <c r="F220" s="1">
        <v>0.17600107984098201</v>
      </c>
      <c r="G220" s="1">
        <v>0.31752054658218698</v>
      </c>
      <c r="H220" s="1">
        <v>-0.30775294508685702</v>
      </c>
      <c r="I220" s="1">
        <v>-4.11673081594916E-2</v>
      </c>
      <c r="J220" s="1">
        <v>0.442084220565649</v>
      </c>
      <c r="K220" s="1">
        <v>-0.59532227462159604</v>
      </c>
      <c r="L220" s="1">
        <v>-0.15403351916521399</v>
      </c>
    </row>
    <row r="221" spans="1:12">
      <c r="A221" s="1" t="s">
        <v>274</v>
      </c>
      <c r="B221" s="1">
        <v>5</v>
      </c>
      <c r="C221" s="1">
        <v>3</v>
      </c>
      <c r="D221" s="1">
        <v>0</v>
      </c>
      <c r="E221" s="1">
        <v>-0.84100264588600404</v>
      </c>
      <c r="F221" s="1">
        <v>-0.15259387932857199</v>
      </c>
      <c r="G221" s="1">
        <v>-6.3396913277104394E-2</v>
      </c>
      <c r="H221" s="1">
        <v>1.31870055818668</v>
      </c>
      <c r="I221" s="1">
        <v>6.2928589079913999E-2</v>
      </c>
      <c r="J221" s="1">
        <v>0.210586038137791</v>
      </c>
      <c r="K221" s="1">
        <v>-1.4543936737810601</v>
      </c>
      <c r="L221" s="1">
        <v>-0.26221255985475</v>
      </c>
    </row>
    <row r="222" spans="1:12">
      <c r="A222" s="1" t="s">
        <v>275</v>
      </c>
      <c r="B222" s="1">
        <v>4</v>
      </c>
      <c r="C222" s="1">
        <v>3</v>
      </c>
      <c r="D222" s="1">
        <v>1</v>
      </c>
      <c r="E222" s="1">
        <v>-9.2252890930005896E-2</v>
      </c>
      <c r="F222" s="1">
        <v>1.7215107348640901E-2</v>
      </c>
      <c r="G222" s="1">
        <v>-9.6452404241266195E-4</v>
      </c>
      <c r="H222" s="1">
        <v>-3.4778748734245503E-2</v>
      </c>
      <c r="I222" s="1">
        <v>0</v>
      </c>
      <c r="J222" s="1">
        <v>-1.0333530972012599E-2</v>
      </c>
      <c r="K222" s="1">
        <v>7.5721769724703004E-3</v>
      </c>
      <c r="L222" s="1">
        <v>6.0991728425237998E-3</v>
      </c>
    </row>
    <row r="223" spans="1:12">
      <c r="A223" s="1" t="s">
        <v>276</v>
      </c>
      <c r="B223" s="1">
        <v>5</v>
      </c>
      <c r="C223" s="1">
        <v>3</v>
      </c>
      <c r="D223" s="1">
        <v>0</v>
      </c>
      <c r="E223" s="1">
        <v>-0.80632268325164203</v>
      </c>
      <c r="F223" s="1">
        <v>-0.48526680693056201</v>
      </c>
      <c r="G223" s="1">
        <v>0.12119450057325799</v>
      </c>
      <c r="H223" s="1">
        <v>0.850919982238862</v>
      </c>
      <c r="I223" s="1">
        <v>-1.2924872327369401</v>
      </c>
      <c r="J223" s="1">
        <v>0.12970621879163899</v>
      </c>
      <c r="K223" s="1">
        <v>-0.42626488962667403</v>
      </c>
      <c r="L223" s="1">
        <v>-0.53377643055531698</v>
      </c>
    </row>
    <row r="224" spans="1:12">
      <c r="A224" s="1" t="s">
        <v>277</v>
      </c>
      <c r="B224" s="1">
        <v>5</v>
      </c>
      <c r="C224" s="1">
        <v>3</v>
      </c>
      <c r="D224" s="1">
        <v>0</v>
      </c>
      <c r="E224" s="1">
        <v>-0.13818958393671801</v>
      </c>
      <c r="F224" s="1">
        <v>0.51965352619586103</v>
      </c>
      <c r="G224" s="1">
        <v>-3.9416246958131403E-2</v>
      </c>
      <c r="H224" s="1">
        <v>1.1327361529983599</v>
      </c>
      <c r="I224" s="1">
        <v>-0.53592062323061995</v>
      </c>
      <c r="J224" s="1">
        <v>0.192511068112628</v>
      </c>
      <c r="K224" s="1">
        <v>-0.52383987527029396</v>
      </c>
      <c r="L224" s="1">
        <v>-0.438248477482722</v>
      </c>
    </row>
    <row r="225" spans="1:12">
      <c r="A225" s="1" t="s">
        <v>278</v>
      </c>
      <c r="B225" s="1">
        <v>4</v>
      </c>
      <c r="C225" s="1">
        <v>4</v>
      </c>
      <c r="D225" s="1">
        <v>0</v>
      </c>
      <c r="E225" s="1">
        <v>0.24319800780623499</v>
      </c>
      <c r="F225" s="1">
        <v>5.7142362568417197E-2</v>
      </c>
      <c r="G225" s="1">
        <v>0.123380642149878</v>
      </c>
      <c r="H225" s="1">
        <v>-1.9813970365351801E-2</v>
      </c>
      <c r="I225" s="1">
        <v>-0.72604617973160401</v>
      </c>
      <c r="J225" s="1">
        <v>0.10736054855357401</v>
      </c>
      <c r="K225" s="1">
        <v>-0.66545545164440301</v>
      </c>
      <c r="L225" s="1">
        <v>-0.19786150703049599</v>
      </c>
    </row>
    <row r="226" spans="1:12">
      <c r="A226" s="1" t="s">
        <v>41</v>
      </c>
      <c r="B226" s="1">
        <v>5</v>
      </c>
      <c r="C226" s="1">
        <v>3</v>
      </c>
      <c r="D226" s="1">
        <v>0</v>
      </c>
      <c r="E226" s="1">
        <v>-0.80312630556624398</v>
      </c>
      <c r="F226" s="1">
        <v>-0.55810002084555299</v>
      </c>
      <c r="G226" s="1">
        <v>0.21894973625584199</v>
      </c>
      <c r="H226" s="1">
        <v>0.81067589733210899</v>
      </c>
      <c r="I226" s="1">
        <v>-1.0088193332482001</v>
      </c>
      <c r="J226" s="1">
        <v>0.14318266674680899</v>
      </c>
      <c r="K226" s="1">
        <v>-0.80664463241228801</v>
      </c>
      <c r="L226" s="1">
        <v>-0.60099171560328801</v>
      </c>
    </row>
    <row r="227" spans="1:12">
      <c r="A227" s="1" t="s">
        <v>279</v>
      </c>
      <c r="B227" s="1">
        <v>6</v>
      </c>
      <c r="C227" s="1">
        <v>2</v>
      </c>
      <c r="D227" s="1">
        <v>0</v>
      </c>
      <c r="E227" s="1">
        <v>-0.41459994585825499</v>
      </c>
      <c r="F227" s="1">
        <v>-2.0769563988865598E-2</v>
      </c>
      <c r="G227" s="1">
        <v>-0.272284685702396</v>
      </c>
      <c r="H227" s="1">
        <v>0.35024217938776198</v>
      </c>
      <c r="I227" s="1">
        <v>-0.86370639774935898</v>
      </c>
      <c r="J227" s="1">
        <v>0.17651966958419499</v>
      </c>
      <c r="K227" s="1">
        <v>-0.35154723154425899</v>
      </c>
      <c r="L227" s="1">
        <v>-0.45513224405187802</v>
      </c>
    </row>
    <row r="228" spans="1:12">
      <c r="A228" s="1" t="s">
        <v>280</v>
      </c>
      <c r="B228" s="1">
        <v>6</v>
      </c>
      <c r="C228" s="1">
        <v>2</v>
      </c>
      <c r="D228" s="1">
        <v>0</v>
      </c>
      <c r="E228" s="1">
        <v>-0.56963951039873095</v>
      </c>
      <c r="F228" s="1">
        <v>-0.21551883604137401</v>
      </c>
      <c r="G228" s="1">
        <v>-0.67306079468720903</v>
      </c>
      <c r="H228" s="1">
        <v>1.05384708075804</v>
      </c>
      <c r="I228" s="1">
        <v>-1.8036892659268</v>
      </c>
      <c r="J228" s="1">
        <v>0.197486652164167</v>
      </c>
      <c r="K228" s="1">
        <v>-1.24296352733465</v>
      </c>
      <c r="L228" s="1">
        <v>-0.63560458261180397</v>
      </c>
    </row>
    <row r="229" spans="1:12">
      <c r="A229" s="1" t="s">
        <v>281</v>
      </c>
      <c r="B229" s="1">
        <v>5</v>
      </c>
      <c r="C229" s="1">
        <v>3</v>
      </c>
      <c r="D229" s="1">
        <v>0</v>
      </c>
      <c r="E229" s="1">
        <v>-0.80128113390663103</v>
      </c>
      <c r="F229" s="1">
        <v>0.35111362492556802</v>
      </c>
      <c r="G229" s="1">
        <v>-0.299478631663535</v>
      </c>
      <c r="H229" s="1">
        <v>-0.50117842294320603</v>
      </c>
      <c r="I229" s="1">
        <v>-1.4393046134121501</v>
      </c>
      <c r="J229" s="1">
        <v>0.30880198714170998</v>
      </c>
      <c r="K229" s="1">
        <v>0.100648280747398</v>
      </c>
      <c r="L229" s="1">
        <v>-0.447911861453542</v>
      </c>
    </row>
    <row r="230" spans="1:12">
      <c r="A230" s="1" t="s">
        <v>282</v>
      </c>
      <c r="B230" s="1">
        <v>5</v>
      </c>
      <c r="C230" s="1">
        <v>3</v>
      </c>
      <c r="D230" s="1">
        <v>0</v>
      </c>
      <c r="E230" s="1">
        <v>-0.96907674731895199</v>
      </c>
      <c r="F230" s="1">
        <v>-0.19991851385701501</v>
      </c>
      <c r="G230" s="1">
        <v>-0.151662692358493</v>
      </c>
      <c r="H230" s="1">
        <v>0.74152830825009597</v>
      </c>
      <c r="I230" s="1">
        <v>-0.60928530200361097</v>
      </c>
      <c r="J230" s="1">
        <v>-4.1679976300038203E-2</v>
      </c>
      <c r="K230" s="1">
        <v>0.18135475813481999</v>
      </c>
      <c r="L230" s="1">
        <v>0.119599212555875</v>
      </c>
    </row>
    <row r="231" spans="1:12">
      <c r="A231" s="1" t="s">
        <v>62</v>
      </c>
      <c r="B231" s="1">
        <v>5</v>
      </c>
      <c r="C231" s="1">
        <v>3</v>
      </c>
      <c r="D231" s="1">
        <v>0</v>
      </c>
      <c r="E231" s="1">
        <v>-0.57998183028367201</v>
      </c>
      <c r="F231" s="1">
        <v>0.52391754763057097</v>
      </c>
      <c r="G231" s="1">
        <v>-0.24974110980836101</v>
      </c>
      <c r="H231" s="1">
        <v>0.26516670133980103</v>
      </c>
      <c r="I231" s="1">
        <v>-0.52075952578815099</v>
      </c>
      <c r="J231" s="1">
        <v>0.119811164650286</v>
      </c>
      <c r="K231" s="1">
        <v>-0.88264124779608899</v>
      </c>
      <c r="L231" s="1">
        <v>-0.57374205445644699</v>
      </c>
    </row>
    <row r="232" spans="1:12">
      <c r="A232" s="1" t="s">
        <v>283</v>
      </c>
      <c r="B232" s="1">
        <v>6</v>
      </c>
      <c r="C232" s="1">
        <v>2</v>
      </c>
      <c r="D232" s="1">
        <v>0</v>
      </c>
      <c r="E232" s="1">
        <v>-0.27074631965435397</v>
      </c>
      <c r="F232" s="1">
        <v>-0.425248658351354</v>
      </c>
      <c r="G232" s="1">
        <v>-0.31850470626081401</v>
      </c>
      <c r="H232" s="1">
        <v>0.53185441329502103</v>
      </c>
      <c r="I232" s="1">
        <v>-0.38681124562976199</v>
      </c>
      <c r="J232" s="1">
        <v>0.13161267822346401</v>
      </c>
      <c r="K232" s="1">
        <v>-0.43537203144463399</v>
      </c>
      <c r="L232" s="1">
        <v>-0.23845600400519901</v>
      </c>
    </row>
    <row r="233" spans="1:12">
      <c r="A233" s="1" t="s">
        <v>284</v>
      </c>
      <c r="B233" s="1">
        <v>6</v>
      </c>
      <c r="C233" s="1">
        <v>2</v>
      </c>
      <c r="D233" s="1">
        <v>0</v>
      </c>
      <c r="E233" s="1">
        <v>-0.48129440247100402</v>
      </c>
      <c r="F233" s="1">
        <v>-0.494463483553234</v>
      </c>
      <c r="G233" s="1">
        <v>0.106689825036431</v>
      </c>
      <c r="H233" s="1">
        <v>0.38836875769604701</v>
      </c>
      <c r="I233" s="1">
        <v>-0.487790606637511</v>
      </c>
      <c r="J233" s="1">
        <v>-0.140653747787268</v>
      </c>
      <c r="K233" s="1">
        <v>-1.7060773372289399</v>
      </c>
      <c r="L233" s="1">
        <v>-0.74546178034870003</v>
      </c>
    </row>
    <row r="234" spans="1:12">
      <c r="A234" s="1" t="s">
        <v>285</v>
      </c>
      <c r="B234" s="1">
        <v>5</v>
      </c>
      <c r="C234" s="1">
        <v>3</v>
      </c>
      <c r="D234" s="1">
        <v>0</v>
      </c>
      <c r="E234" s="1">
        <v>-7.6402982874331999E-3</v>
      </c>
      <c r="F234" s="1">
        <v>0.17354192058659701</v>
      </c>
      <c r="G234" s="1">
        <v>-9.2732861168350902E-2</v>
      </c>
      <c r="H234" s="1">
        <v>-0.15963128021992401</v>
      </c>
      <c r="I234" s="1">
        <v>-0.52925773207666205</v>
      </c>
      <c r="J234" s="1">
        <v>6.0978606518750603E-2</v>
      </c>
      <c r="K234" s="1">
        <v>5.9101220226226103E-2</v>
      </c>
      <c r="L234" s="1">
        <v>-0.24177937452284801</v>
      </c>
    </row>
    <row r="235" spans="1:12">
      <c r="A235" s="1" t="s">
        <v>24</v>
      </c>
      <c r="B235" s="1">
        <v>6</v>
      </c>
      <c r="C235" s="1">
        <v>2</v>
      </c>
      <c r="D235" s="1">
        <v>0</v>
      </c>
      <c r="E235" s="1">
        <v>-0.82439090904807599</v>
      </c>
      <c r="F235" s="1">
        <v>-0.185968284374744</v>
      </c>
      <c r="G235" s="1">
        <v>-0.38669586243521398</v>
      </c>
      <c r="H235" s="1">
        <v>0.78084089489133102</v>
      </c>
      <c r="I235" s="1">
        <v>-0.27046813208079901</v>
      </c>
      <c r="J235" s="1">
        <v>8.3608979228506394E-2</v>
      </c>
      <c r="K235" s="1">
        <v>-0.84446707405553501</v>
      </c>
      <c r="L235" s="1">
        <v>-0.60595626623257903</v>
      </c>
    </row>
    <row r="236" spans="1:12">
      <c r="A236" s="1" t="s">
        <v>286</v>
      </c>
      <c r="B236" s="1">
        <v>4</v>
      </c>
      <c r="C236" s="1">
        <v>4</v>
      </c>
      <c r="D236" s="1">
        <v>0</v>
      </c>
      <c r="E236" s="1">
        <v>8.96614926459737E-2</v>
      </c>
      <c r="F236" s="1">
        <v>1.26579409084449E-2</v>
      </c>
      <c r="G236" s="1">
        <v>-0.15822650251602399</v>
      </c>
      <c r="H236" s="1">
        <v>0.65490108298810701</v>
      </c>
      <c r="I236" s="1">
        <v>-1.09228433402322</v>
      </c>
      <c r="J236" s="1">
        <v>0.18360568749575401</v>
      </c>
      <c r="K236" s="1">
        <v>-0.21363625834178601</v>
      </c>
      <c r="L236" s="1">
        <v>-0.374612055444704</v>
      </c>
    </row>
    <row r="237" spans="1:12">
      <c r="A237" s="1" t="s">
        <v>13</v>
      </c>
      <c r="B237" s="1">
        <v>7</v>
      </c>
      <c r="C237" s="1">
        <v>1</v>
      </c>
      <c r="D237" s="1">
        <v>0</v>
      </c>
      <c r="E237" s="1">
        <v>-0.81241626456709504</v>
      </c>
      <c r="F237" s="1">
        <v>-0.21648011240068801</v>
      </c>
      <c r="G237" s="1">
        <v>-9.5959459572805994E-2</v>
      </c>
      <c r="H237" s="1">
        <v>1.8379728832629301</v>
      </c>
      <c r="I237" s="1">
        <v>-0.85045588325006405</v>
      </c>
      <c r="J237" s="1">
        <v>-6.3851836827599803E-2</v>
      </c>
      <c r="K237" s="1">
        <v>-0.81089635820886397</v>
      </c>
      <c r="L237" s="1">
        <v>-0.78171255012489704</v>
      </c>
    </row>
    <row r="238" spans="1:12">
      <c r="A238" s="1" t="s">
        <v>287</v>
      </c>
      <c r="B238" s="1">
        <v>5</v>
      </c>
      <c r="C238" s="1">
        <v>3</v>
      </c>
      <c r="D238" s="1">
        <v>0</v>
      </c>
      <c r="E238" s="1">
        <v>-0.16690791421779</v>
      </c>
      <c r="F238" s="1">
        <v>4.3655400713880601E-4</v>
      </c>
      <c r="G238" s="1">
        <v>-0.22829145509920701</v>
      </c>
      <c r="H238" s="1">
        <v>0.92255287107255202</v>
      </c>
      <c r="I238" s="1">
        <v>-0.91209316481632596</v>
      </c>
      <c r="J238" s="1">
        <v>0.24308703550099001</v>
      </c>
      <c r="K238" s="1">
        <v>-0.904447946090018</v>
      </c>
      <c r="L238" s="1">
        <v>-7.8608087891488695E-2</v>
      </c>
    </row>
    <row r="239" spans="1:12">
      <c r="A239" s="1" t="s">
        <v>288</v>
      </c>
      <c r="B239" s="1">
        <v>6</v>
      </c>
      <c r="C239" s="1">
        <v>2</v>
      </c>
      <c r="D239" s="1">
        <v>0</v>
      </c>
      <c r="E239" s="1">
        <v>-0.215577977009486</v>
      </c>
      <c r="F239" s="1">
        <v>-0.11525589017836101</v>
      </c>
      <c r="G239" s="1">
        <v>2.8393098655304101E-2</v>
      </c>
      <c r="H239" s="1">
        <v>0.174541633548667</v>
      </c>
      <c r="I239" s="1">
        <v>-1.05545583553629</v>
      </c>
      <c r="J239" s="1">
        <v>-7.9662855489552403E-2</v>
      </c>
      <c r="K239" s="1">
        <v>-0.44948897270029597</v>
      </c>
      <c r="L239" s="1">
        <v>-0.60835169921265397</v>
      </c>
    </row>
    <row r="240" spans="1:12">
      <c r="A240" s="1" t="s">
        <v>289</v>
      </c>
      <c r="B240" s="1">
        <v>4</v>
      </c>
      <c r="C240" s="1">
        <v>4</v>
      </c>
      <c r="D240" s="1">
        <v>0</v>
      </c>
      <c r="E240" s="1">
        <v>-7.0963614404505604E-2</v>
      </c>
      <c r="F240" s="1">
        <v>0.27257667195255297</v>
      </c>
      <c r="G240" s="1">
        <v>0.35101884826621899</v>
      </c>
      <c r="H240" s="1">
        <v>0.28129742230086802</v>
      </c>
      <c r="I240" s="1">
        <v>-1.4348719438439801</v>
      </c>
      <c r="J240" s="1">
        <v>0.27724145446360199</v>
      </c>
      <c r="K240" s="1">
        <v>-1.1784497451026701</v>
      </c>
      <c r="L240" s="1">
        <v>-0.62515465402660197</v>
      </c>
    </row>
    <row r="241" spans="1:12">
      <c r="A241" s="1" t="s">
        <v>9</v>
      </c>
      <c r="B241" s="1">
        <v>5</v>
      </c>
      <c r="C241" s="1">
        <v>3</v>
      </c>
      <c r="D241" s="1">
        <v>0</v>
      </c>
      <c r="E241" s="1">
        <v>-0.81252683275345505</v>
      </c>
      <c r="F241" s="1">
        <v>1.3566877621476301E-2</v>
      </c>
      <c r="G241" s="1">
        <v>-0.833287766301267</v>
      </c>
      <c r="H241" s="1">
        <v>1.21375695083762</v>
      </c>
      <c r="I241" s="1">
        <v>-0.10212902780871901</v>
      </c>
      <c r="J241" s="1">
        <v>6.5211941340102803E-2</v>
      </c>
      <c r="K241" s="1">
        <v>-0.95906331873639405</v>
      </c>
      <c r="L241" s="1">
        <v>-0.76445574976501096</v>
      </c>
    </row>
    <row r="242" spans="1:12">
      <c r="A242" s="1" t="s">
        <v>290</v>
      </c>
      <c r="B242" s="1">
        <v>4</v>
      </c>
      <c r="C242" s="1">
        <v>4</v>
      </c>
      <c r="D242" s="1">
        <v>0</v>
      </c>
      <c r="E242" s="1">
        <v>-0.30666710275072301</v>
      </c>
      <c r="F242" s="1">
        <v>4.7706486738895201E-2</v>
      </c>
      <c r="G242" s="1">
        <v>6.3267997884404903E-2</v>
      </c>
      <c r="H242" s="1">
        <v>0.185480933971472</v>
      </c>
      <c r="I242" s="1">
        <v>-1.7195757766652999</v>
      </c>
      <c r="J242" s="1">
        <v>0.27081089323720098</v>
      </c>
      <c r="K242" s="1">
        <v>-0.54475184434987001</v>
      </c>
      <c r="L242" s="1">
        <v>-0.58807078412325697</v>
      </c>
    </row>
    <row r="243" spans="1:12">
      <c r="A243" s="1" t="s">
        <v>291</v>
      </c>
      <c r="B243" s="1">
        <v>4</v>
      </c>
      <c r="C243" s="1">
        <v>4</v>
      </c>
      <c r="D243" s="1">
        <v>0</v>
      </c>
      <c r="E243" s="1">
        <v>-0.16633718713166101</v>
      </c>
      <c r="F243" s="1">
        <v>-0.147990473998352</v>
      </c>
      <c r="G243" s="1">
        <v>0.164201098997316</v>
      </c>
      <c r="H243" s="1">
        <v>0.314732979083793</v>
      </c>
      <c r="I243" s="1">
        <v>-0.29952942544807398</v>
      </c>
      <c r="J243" s="1">
        <v>0.496854688872648</v>
      </c>
      <c r="K243" s="1">
        <v>-0.61815540542470304</v>
      </c>
      <c r="L243" s="1">
        <v>5.5227692577392698E-2</v>
      </c>
    </row>
    <row r="244" spans="1:12">
      <c r="A244" s="1" t="s">
        <v>292</v>
      </c>
      <c r="B244" s="1">
        <v>3</v>
      </c>
      <c r="C244" s="1">
        <v>5</v>
      </c>
      <c r="D244" s="1">
        <v>0</v>
      </c>
      <c r="E244" s="1">
        <v>-0.53033349845206301</v>
      </c>
      <c r="F244" s="1">
        <v>0.159529997681261</v>
      </c>
      <c r="G244" s="1">
        <v>5.5758039563186E-2</v>
      </c>
      <c r="H244" s="1">
        <v>1.1190139882212999</v>
      </c>
      <c r="I244" s="1">
        <v>-0.59692926124918799</v>
      </c>
      <c r="J244" s="1">
        <v>0.41036764258684599</v>
      </c>
      <c r="K244" s="1">
        <v>0.46839371052134599</v>
      </c>
      <c r="L244" s="1">
        <v>-0.141232918350056</v>
      </c>
    </row>
    <row r="245" spans="1:12">
      <c r="A245" s="1" t="s">
        <v>293</v>
      </c>
      <c r="B245" s="1">
        <v>6</v>
      </c>
      <c r="C245" s="1">
        <v>2</v>
      </c>
      <c r="D245" s="1">
        <v>0</v>
      </c>
      <c r="E245" s="1">
        <v>-0.99977562712442702</v>
      </c>
      <c r="F245" s="1">
        <v>0.21896975160388199</v>
      </c>
      <c r="G245" s="1">
        <v>-0.18974874654555701</v>
      </c>
      <c r="H245" s="1">
        <v>5.1845722823614097E-2</v>
      </c>
      <c r="I245" s="1">
        <v>-1.1378328122824499</v>
      </c>
      <c r="J245" s="1">
        <v>-0.13529498129638601</v>
      </c>
      <c r="K245" s="1">
        <v>-0.47752312425400301</v>
      </c>
      <c r="L245" s="1">
        <v>-0.58087510322540703</v>
      </c>
    </row>
    <row r="246" spans="1:12">
      <c r="A246" s="1" t="s">
        <v>294</v>
      </c>
      <c r="B246" s="1">
        <v>6</v>
      </c>
      <c r="C246" s="1">
        <v>2</v>
      </c>
      <c r="D246" s="1">
        <v>0</v>
      </c>
      <c r="E246" s="1">
        <v>-0.352489271456849</v>
      </c>
      <c r="F246" s="1">
        <v>-4.6203206456575503E-2</v>
      </c>
      <c r="G246" s="1">
        <v>-0.161529729726615</v>
      </c>
      <c r="H246" s="1">
        <v>0.47995016266309598</v>
      </c>
      <c r="I246" s="1">
        <v>-0.47657093427666702</v>
      </c>
      <c r="J246" s="1">
        <v>0.17297996845239999</v>
      </c>
      <c r="K246" s="1">
        <v>-0.11456865625003999</v>
      </c>
      <c r="L246" s="1">
        <v>-0.36801128554726997</v>
      </c>
    </row>
    <row r="247" spans="1:12">
      <c r="A247" s="1" t="s">
        <v>295</v>
      </c>
      <c r="B247" s="1">
        <v>6</v>
      </c>
      <c r="C247" s="1">
        <v>2</v>
      </c>
      <c r="D247" s="1">
        <v>0</v>
      </c>
      <c r="E247" s="1">
        <v>-9.0872572532181103E-2</v>
      </c>
      <c r="F247" s="1">
        <v>-0.27953098385859498</v>
      </c>
      <c r="G247" s="1">
        <v>-0.266342548052593</v>
      </c>
      <c r="H247" s="1">
        <v>0.52948072854784201</v>
      </c>
      <c r="I247" s="1">
        <v>-0.54381086648479904</v>
      </c>
      <c r="J247" s="1">
        <v>7.8140166515325807E-2</v>
      </c>
      <c r="K247" s="1">
        <v>-0.220591783526118</v>
      </c>
      <c r="L247" s="1">
        <v>-0.47502056417524102</v>
      </c>
    </row>
    <row r="248" spans="1:12">
      <c r="A248" s="1" t="s">
        <v>296</v>
      </c>
      <c r="B248" s="1">
        <v>5</v>
      </c>
      <c r="C248" s="1">
        <v>3</v>
      </c>
      <c r="D248" s="1">
        <v>0</v>
      </c>
      <c r="E248" s="1">
        <v>-4.2669775678845598E-2</v>
      </c>
      <c r="F248" s="1">
        <v>0.513449548114989</v>
      </c>
      <c r="G248" s="1">
        <v>-0.204347255907537</v>
      </c>
      <c r="H248" s="1">
        <v>1.03123036126249</v>
      </c>
      <c r="I248" s="1">
        <v>6.2612165714155302E-2</v>
      </c>
      <c r="J248" s="1">
        <v>-6.0521352047160297E-2</v>
      </c>
      <c r="K248" s="1">
        <v>-0.67102766330298103</v>
      </c>
      <c r="L248" s="1">
        <v>-3.5924763727471297E-2</v>
      </c>
    </row>
    <row r="249" spans="1:12">
      <c r="A249" s="1" t="s">
        <v>70</v>
      </c>
      <c r="B249" s="1">
        <v>4</v>
      </c>
      <c r="C249" s="1">
        <v>4</v>
      </c>
      <c r="D249" s="1">
        <v>0</v>
      </c>
      <c r="E249" s="1">
        <v>-0.49823222841086101</v>
      </c>
      <c r="F249" s="1">
        <v>0.25918847527279298</v>
      </c>
      <c r="G249" s="1">
        <v>0.46808592769771101</v>
      </c>
      <c r="H249" s="1">
        <v>9.3625880591720598E-2</v>
      </c>
      <c r="I249" s="1">
        <v>-1.3572220774907899</v>
      </c>
      <c r="J249" s="1">
        <v>3.0986782463265999E-2</v>
      </c>
      <c r="K249" s="1">
        <v>-0.70342929549357003</v>
      </c>
      <c r="L249" s="1">
        <v>-0.35981002043438298</v>
      </c>
    </row>
    <row r="250" spans="1:12">
      <c r="A250" s="1" t="s">
        <v>297</v>
      </c>
      <c r="B250" s="1">
        <v>7</v>
      </c>
      <c r="C250" s="1">
        <v>1</v>
      </c>
      <c r="D250" s="1">
        <v>0</v>
      </c>
      <c r="E250" s="1">
        <v>-0.33483159272600099</v>
      </c>
      <c r="F250" s="1">
        <v>-0.262134420516204</v>
      </c>
      <c r="G250" s="1">
        <v>-0.32257193362259001</v>
      </c>
      <c r="H250" s="1">
        <v>1.7386832402868999</v>
      </c>
      <c r="I250" s="1">
        <v>-0.46752027181203798</v>
      </c>
      <c r="J250" s="1">
        <v>-0.12886042372692499</v>
      </c>
      <c r="K250" s="1">
        <v>-1.11102339769121E-2</v>
      </c>
      <c r="L250" s="1">
        <v>-0.46202359316441</v>
      </c>
    </row>
    <row r="251" spans="1:12">
      <c r="A251" s="1" t="s">
        <v>298</v>
      </c>
      <c r="B251" s="1">
        <v>7</v>
      </c>
      <c r="C251" s="1">
        <v>1</v>
      </c>
      <c r="D251" s="1">
        <v>0</v>
      </c>
      <c r="E251" s="1">
        <v>-0.310818380386504</v>
      </c>
      <c r="F251" s="1">
        <v>-8.3038348873690201E-2</v>
      </c>
      <c r="G251" s="1">
        <v>-2.4675869046366601E-2</v>
      </c>
      <c r="H251" s="1">
        <v>1.40289130770533</v>
      </c>
      <c r="I251" s="1">
        <v>-1.20107740133592</v>
      </c>
      <c r="J251" s="1">
        <v>-1.9702140317360999E-2</v>
      </c>
      <c r="K251" s="1">
        <v>-7.0098039630608996E-2</v>
      </c>
      <c r="L251" s="1">
        <v>-5.4118659924217702E-2</v>
      </c>
    </row>
    <row r="252" spans="1:12">
      <c r="A252" s="1" t="s">
        <v>299</v>
      </c>
      <c r="B252" s="1">
        <v>4</v>
      </c>
      <c r="C252" s="1">
        <v>4</v>
      </c>
      <c r="D252" s="1">
        <v>0</v>
      </c>
      <c r="E252" s="1">
        <v>-0.55100310438058198</v>
      </c>
      <c r="F252" s="1">
        <v>-9.07515778033956E-2</v>
      </c>
      <c r="G252" s="1">
        <v>2.78952747800791E-2</v>
      </c>
      <c r="H252" s="1">
        <v>0.31851251044073497</v>
      </c>
      <c r="I252" s="1">
        <v>0.13973435898816</v>
      </c>
      <c r="J252" s="1">
        <v>0.19753149973595199</v>
      </c>
      <c r="K252" s="1">
        <v>-0.43312262915285799</v>
      </c>
      <c r="L252" s="1">
        <v>-0.35950461079345902</v>
      </c>
    </row>
    <row r="253" spans="1:12">
      <c r="A253" s="1" t="s">
        <v>300</v>
      </c>
      <c r="B253" s="1">
        <v>3</v>
      </c>
      <c r="C253" s="1">
        <v>5</v>
      </c>
      <c r="D253" s="1">
        <v>0</v>
      </c>
      <c r="E253" s="1">
        <v>-0.477779610918252</v>
      </c>
      <c r="F253" s="1">
        <v>0.31991764159504599</v>
      </c>
      <c r="G253" s="1">
        <v>-0.12466950311893001</v>
      </c>
      <c r="H253" s="1">
        <v>1.4411872559479899</v>
      </c>
      <c r="I253" s="1">
        <v>0.198447116733835</v>
      </c>
      <c r="J253" s="1">
        <v>0.24515200569701701</v>
      </c>
      <c r="K253" s="1">
        <v>0.61368330432626805</v>
      </c>
      <c r="L253" s="1">
        <v>-0.28047603897768703</v>
      </c>
    </row>
    <row r="254" spans="1:12">
      <c r="A254" s="1" t="s">
        <v>301</v>
      </c>
      <c r="B254" s="1">
        <v>4</v>
      </c>
      <c r="C254" s="1">
        <v>4</v>
      </c>
      <c r="D254" s="1">
        <v>0</v>
      </c>
      <c r="E254" s="1">
        <v>0.215066299448333</v>
      </c>
      <c r="F254" s="1">
        <v>-0.11212209135257301</v>
      </c>
      <c r="G254" s="1">
        <v>-0.38557813458512202</v>
      </c>
      <c r="H254" s="1">
        <v>1.1797579915546501</v>
      </c>
      <c r="I254" s="1">
        <v>0.117149699670326</v>
      </c>
      <c r="J254" s="1">
        <v>7.6454628919567103E-3</v>
      </c>
      <c r="K254" s="1">
        <v>-0.63290787813697702</v>
      </c>
      <c r="L254" s="1">
        <v>-0.186323810175926</v>
      </c>
    </row>
    <row r="255" spans="1:12">
      <c r="A255" s="1" t="s">
        <v>302</v>
      </c>
      <c r="B255" s="1">
        <v>6</v>
      </c>
      <c r="C255" s="1">
        <v>2</v>
      </c>
      <c r="D255" s="1">
        <v>0</v>
      </c>
      <c r="E255" s="1">
        <v>-0.154175995393386</v>
      </c>
      <c r="F255" s="1">
        <v>-0.192529804528944</v>
      </c>
      <c r="G255" s="1">
        <v>3.6090419626836602E-2</v>
      </c>
      <c r="H255" s="1">
        <v>0.85228784992236895</v>
      </c>
      <c r="I255" s="1">
        <v>-0.64429385410714601</v>
      </c>
      <c r="J255" s="1">
        <v>-2.8464963153733602E-2</v>
      </c>
      <c r="K255" s="1">
        <v>-0.488045972400593</v>
      </c>
      <c r="L255" s="1">
        <v>-0.34296938959960299</v>
      </c>
    </row>
    <row r="256" spans="1:12">
      <c r="A256" s="1" t="s">
        <v>303</v>
      </c>
      <c r="B256" s="1">
        <v>5</v>
      </c>
      <c r="C256" s="1">
        <v>3</v>
      </c>
      <c r="D256" s="1">
        <v>0</v>
      </c>
      <c r="E256" s="1">
        <v>-0.39939198627835398</v>
      </c>
      <c r="F256" s="1">
        <v>0.35893865746411302</v>
      </c>
      <c r="G256" s="1">
        <v>-1.13335119177768E-2</v>
      </c>
      <c r="H256" s="1">
        <v>1.4600013282127</v>
      </c>
      <c r="I256" s="1">
        <v>-0.86044829339604301</v>
      </c>
      <c r="J256" s="1">
        <v>0.18304872667449201</v>
      </c>
      <c r="K256" s="1">
        <v>-0.62177770372932595</v>
      </c>
      <c r="L256" s="1">
        <v>-0.253352146662981</v>
      </c>
    </row>
    <row r="257" spans="1:12">
      <c r="A257" s="1" t="s">
        <v>304</v>
      </c>
      <c r="B257" s="1">
        <v>6</v>
      </c>
      <c r="C257" s="1">
        <v>2</v>
      </c>
      <c r="D257" s="1">
        <v>0</v>
      </c>
      <c r="E257" s="1">
        <v>-0.47537615635338398</v>
      </c>
      <c r="F257" s="1">
        <v>0.52341710160695398</v>
      </c>
      <c r="G257" s="1">
        <v>-0.64022280544013499</v>
      </c>
      <c r="H257" s="1">
        <v>-0.38757695409471199</v>
      </c>
      <c r="I257" s="1">
        <v>0.607393121714637</v>
      </c>
      <c r="J257" s="1">
        <v>-0.16309497696949601</v>
      </c>
      <c r="K257" s="1">
        <v>-0.45591902024522002</v>
      </c>
      <c r="L257" s="1">
        <v>-0.45055669214916999</v>
      </c>
    </row>
    <row r="258" spans="1:12">
      <c r="A258" s="1" t="s">
        <v>305</v>
      </c>
      <c r="B258" s="1">
        <v>3</v>
      </c>
      <c r="C258" s="1">
        <v>5</v>
      </c>
      <c r="D258" s="1">
        <v>0</v>
      </c>
      <c r="E258" s="1">
        <v>1.6999321464665099E-2</v>
      </c>
      <c r="F258" s="1">
        <v>2.1470814741234901E-2</v>
      </c>
      <c r="G258" s="1">
        <v>-8.4032083196031698E-2</v>
      </c>
      <c r="H258" s="1">
        <v>7.4593761895970001E-2</v>
      </c>
      <c r="I258" s="1">
        <v>6.6280918948858597E-2</v>
      </c>
      <c r="J258" s="1">
        <v>-2.3343235285195298E-2</v>
      </c>
      <c r="K258" s="1">
        <v>-8.5353686669240297E-3</v>
      </c>
      <c r="L258" s="1">
        <v>1.8781977836737698E-2</v>
      </c>
    </row>
    <row r="259" spans="1:12">
      <c r="A259" s="1" t="s">
        <v>306</v>
      </c>
      <c r="B259" s="1">
        <v>3</v>
      </c>
      <c r="C259" s="1">
        <v>5</v>
      </c>
      <c r="D259" s="1">
        <v>0</v>
      </c>
      <c r="E259" s="1">
        <v>0.235869601736864</v>
      </c>
      <c r="F259" s="1">
        <v>-0.70915792496575103</v>
      </c>
      <c r="G259" s="1">
        <v>0.19253507923775301</v>
      </c>
      <c r="H259" s="1">
        <v>0.50768215868751199</v>
      </c>
      <c r="I259" s="1">
        <v>-1.71463217536226</v>
      </c>
      <c r="J259" s="1">
        <v>3.05496874740501E-2</v>
      </c>
      <c r="K259" s="1">
        <v>0.46664743538111603</v>
      </c>
      <c r="L259" s="1">
        <v>-0.33409287355392497</v>
      </c>
    </row>
    <row r="260" spans="1:12">
      <c r="A260" s="1" t="s">
        <v>307</v>
      </c>
      <c r="B260" s="1">
        <v>7</v>
      </c>
      <c r="C260" s="1">
        <v>1</v>
      </c>
      <c r="D260" s="1">
        <v>0</v>
      </c>
      <c r="E260" s="1">
        <v>-0.71217177321901404</v>
      </c>
      <c r="F260" s="1">
        <v>-0.47502432423427299</v>
      </c>
      <c r="G260" s="1">
        <v>-0.382058245463886</v>
      </c>
      <c r="H260" s="1">
        <v>9.2122291042368007E-2</v>
      </c>
      <c r="I260" s="1">
        <v>-0.44911543974791801</v>
      </c>
      <c r="J260" s="1">
        <v>-0.74193496582048202</v>
      </c>
      <c r="K260" s="1">
        <v>-0.72154639521387398</v>
      </c>
      <c r="L260" s="1">
        <v>-0.68091532655602005</v>
      </c>
    </row>
    <row r="261" spans="1:12">
      <c r="A261" s="1" t="s">
        <v>308</v>
      </c>
      <c r="B261" s="1">
        <v>6</v>
      </c>
      <c r="C261" s="1">
        <v>2</v>
      </c>
      <c r="D261" s="1">
        <v>0</v>
      </c>
      <c r="E261" s="1">
        <v>-0.65347600119249805</v>
      </c>
      <c r="F261" s="1">
        <v>-0.27322989807401499</v>
      </c>
      <c r="G261" s="1">
        <v>0.16545728219318701</v>
      </c>
      <c r="H261" s="1">
        <v>0.39521837800649201</v>
      </c>
      <c r="I261" s="1">
        <v>-0.52016339865047101</v>
      </c>
      <c r="J261" s="1">
        <v>-0.44623090383290598</v>
      </c>
      <c r="K261" s="1">
        <v>-0.79074205399211805</v>
      </c>
      <c r="L261" s="1">
        <v>-0.77924407345677604</v>
      </c>
    </row>
    <row r="262" spans="1:12">
      <c r="A262" s="1" t="s">
        <v>309</v>
      </c>
      <c r="B262" s="1">
        <v>5</v>
      </c>
      <c r="C262" s="1">
        <v>3</v>
      </c>
      <c r="D262" s="1">
        <v>0</v>
      </c>
      <c r="E262" s="1">
        <v>-0.94366062024712904</v>
      </c>
      <c r="F262" s="1">
        <v>-0.69908076504158201</v>
      </c>
      <c r="G262" s="1">
        <v>0.148735770281996</v>
      </c>
      <c r="H262" s="1">
        <v>3.9483392337972198E-2</v>
      </c>
      <c r="I262" s="1">
        <v>-1.51687258184747</v>
      </c>
      <c r="J262" s="1">
        <v>5.20858265719586E-2</v>
      </c>
      <c r="K262" s="1">
        <v>-0.91868044666482995</v>
      </c>
      <c r="L262" s="1">
        <v>-0.67643913820661805</v>
      </c>
    </row>
    <row r="263" spans="1:12">
      <c r="A263" s="1" t="s">
        <v>310</v>
      </c>
      <c r="B263" s="1">
        <v>5</v>
      </c>
      <c r="C263" s="1">
        <v>3</v>
      </c>
      <c r="D263" s="1">
        <v>0</v>
      </c>
      <c r="E263" s="1">
        <v>-1.04815400590205</v>
      </c>
      <c r="F263" s="1">
        <v>-0.35838175118735699</v>
      </c>
      <c r="G263" s="1">
        <v>-0.79872730683514703</v>
      </c>
      <c r="H263" s="1">
        <v>2.1700999370329601</v>
      </c>
      <c r="I263" s="1">
        <v>0.219550186123525</v>
      </c>
      <c r="J263" s="1">
        <v>1.1854695945773999E-2</v>
      </c>
      <c r="K263" s="1">
        <v>-0.95558420389673704</v>
      </c>
      <c r="L263" s="1">
        <v>-0.476766658375817</v>
      </c>
    </row>
    <row r="264" spans="1:12">
      <c r="A264" s="1" t="s">
        <v>311</v>
      </c>
      <c r="B264" s="1">
        <v>5</v>
      </c>
      <c r="C264" s="1">
        <v>3</v>
      </c>
      <c r="D264" s="1">
        <v>0</v>
      </c>
      <c r="E264" s="1">
        <v>-0.77022756732728903</v>
      </c>
      <c r="F264" s="1">
        <v>0.224061447401042</v>
      </c>
      <c r="G264" s="1">
        <v>-9.0256205650295004E-2</v>
      </c>
      <c r="H264" s="1">
        <v>0.92159871604325605</v>
      </c>
      <c r="I264" s="1">
        <v>-0.29511597720728799</v>
      </c>
      <c r="J264" s="1">
        <v>0.20285954872710901</v>
      </c>
      <c r="K264" s="1">
        <v>-0.43915744197916601</v>
      </c>
      <c r="L264" s="1">
        <v>-0.398595871452468</v>
      </c>
    </row>
    <row r="265" spans="1:12">
      <c r="A265" s="1" t="s">
        <v>312</v>
      </c>
      <c r="B265" s="1">
        <v>7</v>
      </c>
      <c r="C265" s="1">
        <v>1</v>
      </c>
      <c r="D265" s="1">
        <v>0</v>
      </c>
      <c r="E265" s="1">
        <v>-3.7861375888514899E-3</v>
      </c>
      <c r="F265" s="1">
        <v>-6.5323772171035896E-2</v>
      </c>
      <c r="G265" s="1">
        <v>-0.47738412640060901</v>
      </c>
      <c r="H265" s="1">
        <v>1.95232343879325</v>
      </c>
      <c r="I265" s="1">
        <v>-0.114584344175063</v>
      </c>
      <c r="J265" s="1">
        <v>-0.28621098329729699</v>
      </c>
      <c r="K265" s="1">
        <v>-9.5836468647229594E-3</v>
      </c>
      <c r="L265" s="1">
        <v>-0.55351427515504203</v>
      </c>
    </row>
    <row r="266" spans="1:12">
      <c r="A266" s="1" t="s">
        <v>17</v>
      </c>
      <c r="B266" s="1">
        <v>4</v>
      </c>
      <c r="C266" s="1">
        <v>4</v>
      </c>
      <c r="D266" s="1">
        <v>0</v>
      </c>
      <c r="E266" s="1">
        <v>-0.65672161126057504</v>
      </c>
      <c r="F266" s="1">
        <v>-0.59911838079047897</v>
      </c>
      <c r="G266" s="1">
        <v>9.7689945677610496E-2</v>
      </c>
      <c r="H266" s="1">
        <v>0.97275511950311799</v>
      </c>
      <c r="I266" s="1">
        <v>0.226432617148248</v>
      </c>
      <c r="J266" s="1">
        <v>3.8869736495079701E-3</v>
      </c>
      <c r="K266" s="1">
        <v>-0.88739410627016502</v>
      </c>
      <c r="L266" s="1">
        <v>-0.56464786763899899</v>
      </c>
    </row>
    <row r="267" spans="1:12">
      <c r="A267" s="1" t="s">
        <v>313</v>
      </c>
      <c r="B267" s="1">
        <v>6</v>
      </c>
      <c r="C267" s="1">
        <v>2</v>
      </c>
      <c r="D267" s="1">
        <v>0</v>
      </c>
      <c r="E267" s="1">
        <v>-0.55280997226231599</v>
      </c>
      <c r="F267" s="1">
        <v>-0.61511175597880297</v>
      </c>
      <c r="G267" s="1">
        <v>-1.6938188188133401E-2</v>
      </c>
      <c r="H267" s="1">
        <v>0.89074464451206403</v>
      </c>
      <c r="I267" s="1">
        <v>-2.9482734357763798</v>
      </c>
      <c r="J267" s="1">
        <v>-5.4540894401846798E-2</v>
      </c>
      <c r="K267" s="1">
        <v>0.39507352072993701</v>
      </c>
      <c r="L267" s="1">
        <v>-0.77275335254427502</v>
      </c>
    </row>
    <row r="268" spans="1:12">
      <c r="A268" s="1" t="s">
        <v>314</v>
      </c>
      <c r="B268" s="1">
        <v>6</v>
      </c>
      <c r="C268" s="1">
        <v>1</v>
      </c>
      <c r="D268" s="1">
        <v>1</v>
      </c>
      <c r="E268" s="1">
        <v>-0.85642745038354795</v>
      </c>
      <c r="F268" s="1">
        <v>-8.86237117792593E-3</v>
      </c>
      <c r="G268" s="1">
        <v>-1.05463930537308E-2</v>
      </c>
      <c r="H268" s="1">
        <v>0</v>
      </c>
      <c r="I268" s="1">
        <v>-1.8794484666724402E-2</v>
      </c>
      <c r="J268" s="1">
        <v>-1.40142256953432E-2</v>
      </c>
      <c r="K268" s="1">
        <v>-1.325283098647E-2</v>
      </c>
      <c r="L268" s="1">
        <v>9.7317519922333305E-3</v>
      </c>
    </row>
    <row r="269" spans="1:12">
      <c r="A269" s="1" t="s">
        <v>315</v>
      </c>
      <c r="B269" s="1">
        <v>3</v>
      </c>
      <c r="C269" s="1">
        <v>5</v>
      </c>
      <c r="D269" s="1">
        <v>0</v>
      </c>
      <c r="E269" s="1">
        <v>0.12453226924106001</v>
      </c>
      <c r="F269" s="1">
        <v>0.29339318984335599</v>
      </c>
      <c r="G269" s="1">
        <v>0.41927694269409899</v>
      </c>
      <c r="H269" s="1">
        <v>0.80996682659824903</v>
      </c>
      <c r="I269" s="1">
        <v>-0.77725162597664799</v>
      </c>
      <c r="J269" s="1">
        <v>0.28800940370285599</v>
      </c>
      <c r="K269" s="1">
        <v>-0.33269521426177301</v>
      </c>
      <c r="L269" s="1">
        <v>-1.0480941577351</v>
      </c>
    </row>
    <row r="270" spans="1:12">
      <c r="A270" s="1" t="s">
        <v>316</v>
      </c>
      <c r="B270" s="1">
        <v>5</v>
      </c>
      <c r="C270" s="1">
        <v>3</v>
      </c>
      <c r="D270" s="1">
        <v>0</v>
      </c>
      <c r="E270" s="1">
        <v>-0.301487563894769</v>
      </c>
      <c r="F270" s="1">
        <v>-0.22235642211933099</v>
      </c>
      <c r="G270" s="1">
        <v>0.28420793013498902</v>
      </c>
      <c r="H270" s="1">
        <v>1.36961687819746</v>
      </c>
      <c r="I270" s="1">
        <v>-0.27705350873206003</v>
      </c>
      <c r="J270" s="1">
        <v>0.24581600852024901</v>
      </c>
      <c r="K270" s="1">
        <v>-0.594962835400493</v>
      </c>
      <c r="L270" s="1">
        <v>-0.43731186553975498</v>
      </c>
    </row>
    <row r="271" spans="1:12">
      <c r="A271" s="1" t="s">
        <v>317</v>
      </c>
      <c r="B271" s="1">
        <v>4</v>
      </c>
      <c r="C271" s="1">
        <v>4</v>
      </c>
      <c r="D271" s="1">
        <v>0</v>
      </c>
      <c r="E271" s="1">
        <v>0.71506896804970999</v>
      </c>
      <c r="F271" s="1">
        <v>-2.6697413035076101E-2</v>
      </c>
      <c r="G271" s="1">
        <v>-0.50248149662168096</v>
      </c>
      <c r="H271" s="1">
        <v>0.31637929411798099</v>
      </c>
      <c r="I271" s="1">
        <v>0.72277330216170899</v>
      </c>
      <c r="J271" s="1">
        <v>0.297997797074813</v>
      </c>
      <c r="K271" s="1">
        <v>-0.131515305245964</v>
      </c>
      <c r="L271" s="1">
        <v>-0.19800831018276699</v>
      </c>
    </row>
    <row r="272" spans="1:12">
      <c r="A272" s="1" t="s">
        <v>318</v>
      </c>
      <c r="B272" s="1">
        <v>4</v>
      </c>
      <c r="C272" s="1">
        <v>4</v>
      </c>
      <c r="D272" s="1">
        <v>0</v>
      </c>
      <c r="E272" s="1">
        <v>-4.0653968530630601E-2</v>
      </c>
      <c r="F272" s="1">
        <v>8.4973368713634298E-2</v>
      </c>
      <c r="G272" s="1">
        <v>-0.32863078353123099</v>
      </c>
      <c r="H272" s="1">
        <v>0.124451836214321</v>
      </c>
      <c r="I272" s="1">
        <v>-1.77649072704656</v>
      </c>
      <c r="J272" s="1">
        <v>3.6275642347803602E-2</v>
      </c>
      <c r="K272" s="1">
        <v>0.24774182960329799</v>
      </c>
      <c r="L272" s="1">
        <v>-0.53138380525918705</v>
      </c>
    </row>
    <row r="273" spans="1:12">
      <c r="A273" s="1" t="s">
        <v>319</v>
      </c>
      <c r="B273" s="1">
        <v>3</v>
      </c>
      <c r="C273" s="1">
        <v>5</v>
      </c>
      <c r="D273" s="1">
        <v>0</v>
      </c>
      <c r="E273" s="1">
        <v>0.13107604912590001</v>
      </c>
      <c r="F273" s="1">
        <v>0.33563970298509199</v>
      </c>
      <c r="G273" s="1">
        <v>0.35443415174801202</v>
      </c>
      <c r="H273" s="1">
        <v>0.33461100601917698</v>
      </c>
      <c r="I273" s="1">
        <v>-1.5352011481572101</v>
      </c>
      <c r="J273" s="1">
        <v>0.32529931386565297</v>
      </c>
      <c r="K273" s="1">
        <v>-0.28058131577357898</v>
      </c>
      <c r="L273" s="1">
        <v>-7.35462855594545E-2</v>
      </c>
    </row>
    <row r="274" spans="1:12">
      <c r="A274" s="1" t="s">
        <v>320</v>
      </c>
      <c r="B274" s="1">
        <v>3</v>
      </c>
      <c r="C274" s="1">
        <v>5</v>
      </c>
      <c r="D274" s="1">
        <v>0</v>
      </c>
      <c r="E274" s="1">
        <v>-0.42277993130316199</v>
      </c>
      <c r="F274" s="1">
        <v>0.79684189988643295</v>
      </c>
      <c r="G274" s="1">
        <v>0.40494911642317599</v>
      </c>
      <c r="H274" s="1">
        <v>0.80274623518452404</v>
      </c>
      <c r="I274" s="1">
        <v>0.31760507998689702</v>
      </c>
      <c r="J274" s="1">
        <v>0.44722585215887301</v>
      </c>
      <c r="K274" s="1">
        <v>-0.66000524364999302</v>
      </c>
      <c r="L274" s="1">
        <v>-0.26573331439479198</v>
      </c>
    </row>
    <row r="275" spans="1:12">
      <c r="A275" s="1" t="s">
        <v>321</v>
      </c>
      <c r="B275" s="1">
        <v>4</v>
      </c>
      <c r="C275" s="1">
        <v>4</v>
      </c>
      <c r="D275" s="1">
        <v>0</v>
      </c>
      <c r="E275" s="1">
        <v>0.15126792464813901</v>
      </c>
      <c r="F275" s="1">
        <v>-3.4745549927020399E-2</v>
      </c>
      <c r="G275" s="1">
        <v>-0.52648488011741101</v>
      </c>
      <c r="H275" s="1">
        <v>0.28889949059030101</v>
      </c>
      <c r="I275" s="1">
        <v>0.112549571959689</v>
      </c>
      <c r="J275" s="1">
        <v>0.14098536039538001</v>
      </c>
      <c r="K275" s="1">
        <v>-1.0464695568739</v>
      </c>
      <c r="L275" s="1">
        <v>-0.67259721970751396</v>
      </c>
    </row>
    <row r="276" spans="1:12">
      <c r="A276" s="1" t="s">
        <v>322</v>
      </c>
      <c r="B276" s="1">
        <v>5</v>
      </c>
      <c r="C276" s="1">
        <v>3</v>
      </c>
      <c r="D276" s="1">
        <v>0</v>
      </c>
      <c r="E276" s="1">
        <v>0.117355795185481</v>
      </c>
      <c r="F276" s="1">
        <v>-0.17641809287883001</v>
      </c>
      <c r="G276" s="1">
        <v>0.58704973481240397</v>
      </c>
      <c r="H276" s="1">
        <v>0.42901616748893401</v>
      </c>
      <c r="I276" s="1">
        <v>-0.937392160779842</v>
      </c>
      <c r="J276" s="1">
        <v>-7.9716657903842997E-2</v>
      </c>
      <c r="K276" s="1">
        <v>-0.80938875578551295</v>
      </c>
      <c r="L276" s="1">
        <v>-0.57691808993360105</v>
      </c>
    </row>
    <row r="277" spans="1:12">
      <c r="A277" s="1" t="s">
        <v>323</v>
      </c>
      <c r="B277" s="1">
        <v>6</v>
      </c>
      <c r="C277" s="1">
        <v>2</v>
      </c>
      <c r="D277" s="1">
        <v>0</v>
      </c>
      <c r="E277" s="1">
        <v>-0.327243008105985</v>
      </c>
      <c r="F277" s="1">
        <v>0.20564313654993899</v>
      </c>
      <c r="G277" s="1">
        <v>1.3512538837809999E-3</v>
      </c>
      <c r="H277" s="1">
        <v>-7.9705795883396394E-2</v>
      </c>
      <c r="I277" s="1">
        <v>-7.1620123686462298E-2</v>
      </c>
      <c r="J277" s="1">
        <v>-3.6799352704184902E-3</v>
      </c>
      <c r="K277" s="1">
        <v>-7.9150047744901905E-2</v>
      </c>
      <c r="L277" s="1">
        <v>-0.375042531220037</v>
      </c>
    </row>
    <row r="278" spans="1:12">
      <c r="A278" s="1" t="s">
        <v>324</v>
      </c>
      <c r="B278" s="1">
        <v>4</v>
      </c>
      <c r="C278" s="1">
        <v>4</v>
      </c>
      <c r="D278" s="1">
        <v>0</v>
      </c>
      <c r="E278" s="1">
        <v>0.136727297441534</v>
      </c>
      <c r="F278" s="1">
        <v>0.29677468116726002</v>
      </c>
      <c r="G278" s="1">
        <v>-6.4106117380199501E-2</v>
      </c>
      <c r="H278" s="1">
        <v>0.55637807601022904</v>
      </c>
      <c r="I278" s="1">
        <v>-0.521543292614155</v>
      </c>
      <c r="J278" s="1">
        <v>0.16927257803724399</v>
      </c>
      <c r="K278" s="1">
        <v>-0.20179784204899001</v>
      </c>
      <c r="L278" s="1">
        <v>-0.27764487611351801</v>
      </c>
    </row>
    <row r="279" spans="1:12">
      <c r="A279" s="1" t="s">
        <v>325</v>
      </c>
      <c r="B279" s="1">
        <v>6</v>
      </c>
      <c r="C279" s="1">
        <v>2</v>
      </c>
      <c r="D279" s="1">
        <v>0</v>
      </c>
      <c r="E279" s="1">
        <v>-0.65738934645406799</v>
      </c>
      <c r="F279" s="1">
        <v>0.28186281158188498</v>
      </c>
      <c r="G279" s="1">
        <v>-0.26065354274722002</v>
      </c>
      <c r="H279" s="1">
        <v>-0.18024996660249501</v>
      </c>
      <c r="I279" s="1">
        <v>-1.2933215195026999</v>
      </c>
      <c r="J279" s="1">
        <v>0.40615920170775899</v>
      </c>
      <c r="K279" s="1">
        <v>-0.65524475288984296</v>
      </c>
      <c r="L279" s="1">
        <v>-0.62235490602370602</v>
      </c>
    </row>
    <row r="280" spans="1:12">
      <c r="A280" s="1" t="s">
        <v>326</v>
      </c>
      <c r="B280" s="1">
        <v>4</v>
      </c>
      <c r="C280" s="1">
        <v>4</v>
      </c>
      <c r="D280" s="1">
        <v>0</v>
      </c>
      <c r="E280" s="1">
        <v>0.163800578830538</v>
      </c>
      <c r="F280" s="1">
        <v>0.102422694819799</v>
      </c>
      <c r="G280" s="1">
        <v>-2.44584445298422E-4</v>
      </c>
      <c r="H280" s="1">
        <v>0.69384299780453695</v>
      </c>
      <c r="I280" s="1">
        <v>-0.34654715887821402</v>
      </c>
      <c r="J280" s="1">
        <v>-0.19364359970284301</v>
      </c>
      <c r="K280" s="1">
        <v>0.62378588723814998</v>
      </c>
      <c r="L280" s="1">
        <v>-0.110263335274385</v>
      </c>
    </row>
    <row r="281" spans="1:12">
      <c r="A281" s="1" t="s">
        <v>327</v>
      </c>
      <c r="B281" s="1">
        <v>5</v>
      </c>
      <c r="C281" s="1">
        <v>3</v>
      </c>
      <c r="D281" s="1">
        <v>0</v>
      </c>
      <c r="E281" s="1">
        <v>7.2238986945579703E-2</v>
      </c>
      <c r="F281" s="1">
        <v>-3.8226206699315403E-2</v>
      </c>
      <c r="G281" s="1">
        <v>0.39578354446091402</v>
      </c>
      <c r="H281" s="1">
        <v>6.7300979731525101E-2</v>
      </c>
      <c r="I281" s="1">
        <v>-2.4926030980209202</v>
      </c>
      <c r="J281" s="1">
        <v>-6.9565946854913303E-3</v>
      </c>
      <c r="K281" s="1">
        <v>-0.63988293840028099</v>
      </c>
      <c r="L281" s="1">
        <v>-0.506140798220999</v>
      </c>
    </row>
    <row r="282" spans="1:12">
      <c r="A282" s="1" t="s">
        <v>328</v>
      </c>
      <c r="B282" s="1">
        <v>5</v>
      </c>
      <c r="C282" s="1">
        <v>3</v>
      </c>
      <c r="D282" s="1">
        <v>0</v>
      </c>
      <c r="E282" s="1">
        <v>-0.21837794009362299</v>
      </c>
      <c r="F282" s="1">
        <v>-0.166890970990723</v>
      </c>
      <c r="G282" s="1">
        <v>0.54315398105560797</v>
      </c>
      <c r="H282" s="1">
        <v>0.38285360668989898</v>
      </c>
      <c r="I282" s="1">
        <v>-0.56588151197812997</v>
      </c>
      <c r="J282" s="1">
        <v>0.24253465899381099</v>
      </c>
      <c r="K282" s="1">
        <v>-0.48853579166656802</v>
      </c>
      <c r="L282" s="1">
        <v>-0.115335778414778</v>
      </c>
    </row>
    <row r="283" spans="1:12">
      <c r="A283" s="1" t="s">
        <v>329</v>
      </c>
      <c r="B283" s="1">
        <v>5</v>
      </c>
      <c r="C283" s="1">
        <v>3</v>
      </c>
      <c r="D283" s="1">
        <v>0</v>
      </c>
      <c r="E283" s="1">
        <v>-0.59139875624300198</v>
      </c>
      <c r="F283" s="1">
        <v>5.7914149201887997E-2</v>
      </c>
      <c r="G283" s="1">
        <v>-0.30813833833554299</v>
      </c>
      <c r="H283" s="1">
        <v>0.73509503324011805</v>
      </c>
      <c r="I283" s="1">
        <v>-0.783539116378833</v>
      </c>
      <c r="J283" s="1">
        <v>0.37650251790228301</v>
      </c>
      <c r="K283" s="1">
        <v>-0.21674331261792501</v>
      </c>
      <c r="L283" s="1">
        <v>-0.35286523688571098</v>
      </c>
    </row>
    <row r="284" spans="1:12">
      <c r="A284" s="1" t="s">
        <v>330</v>
      </c>
      <c r="B284" s="1">
        <v>4</v>
      </c>
      <c r="C284" s="1">
        <v>4</v>
      </c>
      <c r="D284" s="1">
        <v>0</v>
      </c>
      <c r="E284" s="1">
        <v>7.7162200354290403E-2</v>
      </c>
      <c r="F284" s="1">
        <v>0.22110907208163</v>
      </c>
      <c r="G284" s="1">
        <v>-2.0095915670267799E-2</v>
      </c>
      <c r="H284" s="1">
        <v>-1.4297936282987001E-2</v>
      </c>
      <c r="I284" s="1">
        <v>0.16537245851364801</v>
      </c>
      <c r="J284" s="1">
        <v>-1.55877432079686E-2</v>
      </c>
      <c r="K284" s="1">
        <v>-2.0699980302293599</v>
      </c>
      <c r="L284" s="1">
        <v>5.6738546980285E-2</v>
      </c>
    </row>
    <row r="285" spans="1:12">
      <c r="A285" s="1" t="s">
        <v>331</v>
      </c>
      <c r="B285" s="1">
        <v>5</v>
      </c>
      <c r="C285" s="1">
        <v>3</v>
      </c>
      <c r="D285" s="1">
        <v>0</v>
      </c>
      <c r="E285" s="1">
        <v>0.34708893169577898</v>
      </c>
      <c r="F285" s="1">
        <v>-0.281907289577917</v>
      </c>
      <c r="G285" s="1">
        <v>-0.77527708588252098</v>
      </c>
      <c r="H285" s="1">
        <v>0.11779506523076</v>
      </c>
      <c r="I285" s="1">
        <v>-0.98900112033732102</v>
      </c>
      <c r="J285" s="1">
        <v>2.76790717175447E-2</v>
      </c>
      <c r="K285" s="1">
        <v>-0.195916594587391</v>
      </c>
      <c r="L285" s="1">
        <v>-0.44798360458171099</v>
      </c>
    </row>
    <row r="286" spans="1:12">
      <c r="A286" s="1" t="s">
        <v>332</v>
      </c>
      <c r="B286" s="1">
        <v>5</v>
      </c>
      <c r="C286" s="1">
        <v>3</v>
      </c>
      <c r="D286" s="1">
        <v>0</v>
      </c>
      <c r="E286" s="1">
        <v>-0.301458702104548</v>
      </c>
      <c r="F286" s="1">
        <v>-7.2304512042400695E-2</v>
      </c>
      <c r="G286" s="1">
        <v>-1.84370065810655</v>
      </c>
      <c r="H286" s="1">
        <v>0.30592478428339898</v>
      </c>
      <c r="I286" s="1">
        <v>-0.67142249877985005</v>
      </c>
      <c r="J286" s="1">
        <v>4.3031588438548402E-2</v>
      </c>
      <c r="K286" s="1">
        <v>-0.66173414652768103</v>
      </c>
      <c r="L286" s="1">
        <v>0.116591413130664</v>
      </c>
    </row>
    <row r="287" spans="1:12">
      <c r="A287" s="1" t="s">
        <v>333</v>
      </c>
      <c r="B287" s="1">
        <v>5</v>
      </c>
      <c r="C287" s="1">
        <v>3</v>
      </c>
      <c r="D287" s="1">
        <v>0</v>
      </c>
      <c r="E287" s="1">
        <v>0.168821206291625</v>
      </c>
      <c r="F287" s="1">
        <v>-0.47125174583878099</v>
      </c>
      <c r="G287" s="1">
        <v>-0.22901643362493501</v>
      </c>
      <c r="H287" s="1">
        <v>0.89817431407342796</v>
      </c>
      <c r="I287" s="1">
        <v>-1.3669989617132901</v>
      </c>
      <c r="J287" s="1">
        <v>0.15411296607346001</v>
      </c>
      <c r="K287" s="1">
        <v>-1.2398846628910101</v>
      </c>
      <c r="L287" s="1">
        <v>-0.43556831952921998</v>
      </c>
    </row>
    <row r="288" spans="1:12">
      <c r="A288" s="1" t="s">
        <v>334</v>
      </c>
      <c r="B288" s="1">
        <v>5</v>
      </c>
      <c r="C288" s="1">
        <v>3</v>
      </c>
      <c r="D288" s="1">
        <v>0</v>
      </c>
      <c r="E288" s="1">
        <v>-7.3485247173748103E-2</v>
      </c>
      <c r="F288" s="1">
        <v>0.19723343165698301</v>
      </c>
      <c r="G288" s="1">
        <v>9.2042826460322094E-2</v>
      </c>
      <c r="H288" s="1">
        <v>-0.17052584838287599</v>
      </c>
      <c r="I288" s="1">
        <v>-1.7839508530561701</v>
      </c>
      <c r="J288" s="1">
        <v>0.16285668813149001</v>
      </c>
      <c r="K288" s="1">
        <v>-0.99234143161046595</v>
      </c>
      <c r="L288" s="1">
        <v>-0.27801044565099398</v>
      </c>
    </row>
    <row r="289" spans="1:12">
      <c r="A289" s="1" t="s">
        <v>335</v>
      </c>
      <c r="B289" s="1">
        <v>6</v>
      </c>
      <c r="C289" s="1">
        <v>2</v>
      </c>
      <c r="D289" s="1">
        <v>0</v>
      </c>
      <c r="E289" s="1">
        <v>-0.30327323539255102</v>
      </c>
      <c r="F289" s="1">
        <v>-0.23693950046798401</v>
      </c>
      <c r="G289" s="1">
        <v>-0.49957759124687301</v>
      </c>
      <c r="H289" s="1">
        <v>1.1880665646656301</v>
      </c>
      <c r="I289" s="1">
        <v>-0.40992220968969101</v>
      </c>
      <c r="J289" s="1">
        <v>0.16275797201985001</v>
      </c>
      <c r="K289" s="1">
        <v>-0.826203658777244</v>
      </c>
      <c r="L289" s="1">
        <v>-0.53873178287072998</v>
      </c>
    </row>
    <row r="290" spans="1:12">
      <c r="A290" s="1" t="s">
        <v>68</v>
      </c>
      <c r="B290" s="1">
        <v>5</v>
      </c>
      <c r="C290" s="1">
        <v>3</v>
      </c>
      <c r="D290" s="1">
        <v>0</v>
      </c>
      <c r="E290" s="1">
        <v>-0.37067832381271398</v>
      </c>
      <c r="F290" s="1">
        <v>3.11669107445495E-3</v>
      </c>
      <c r="G290" s="1">
        <v>-7.9485688077555294E-2</v>
      </c>
      <c r="H290" s="1">
        <v>0.56639471731354496</v>
      </c>
      <c r="I290" s="1">
        <v>0.501756764166296</v>
      </c>
      <c r="J290" s="1">
        <v>-5.9891621799988297E-2</v>
      </c>
      <c r="K290" s="1">
        <v>-2.57560524233971</v>
      </c>
      <c r="L290" s="1">
        <v>-0.69403611402620802</v>
      </c>
    </row>
    <row r="291" spans="1:12">
      <c r="A291" s="1" t="s">
        <v>336</v>
      </c>
      <c r="B291" s="1">
        <v>5</v>
      </c>
      <c r="C291" s="1">
        <v>3</v>
      </c>
      <c r="D291" s="1">
        <v>0</v>
      </c>
      <c r="E291" s="1">
        <v>0.44142321378544203</v>
      </c>
      <c r="F291" s="1">
        <v>-4.0903660634699399E-2</v>
      </c>
      <c r="G291" s="1">
        <v>-0.51300530343991302</v>
      </c>
      <c r="H291" s="1">
        <v>-0.43528204846642499</v>
      </c>
      <c r="I291" s="1">
        <v>-0.57025918047115398</v>
      </c>
      <c r="J291" s="1">
        <v>0.10808363409453001</v>
      </c>
      <c r="K291" s="1">
        <v>-0.35144237710334802</v>
      </c>
      <c r="L291" s="1">
        <v>0.13706696471683899</v>
      </c>
    </row>
    <row r="292" spans="1:12">
      <c r="A292" s="1" t="s">
        <v>337</v>
      </c>
      <c r="B292" s="1">
        <v>5</v>
      </c>
      <c r="C292" s="1">
        <v>3</v>
      </c>
      <c r="D292" s="1">
        <v>0</v>
      </c>
      <c r="E292" s="1">
        <v>-0.23842870447356099</v>
      </c>
      <c r="F292" s="1">
        <v>0.138787117262717</v>
      </c>
      <c r="G292" s="1">
        <v>-0.249415486757607</v>
      </c>
      <c r="H292" s="1">
        <v>0.19773494885718501</v>
      </c>
      <c r="I292" s="1">
        <v>-0.33790669938525503</v>
      </c>
      <c r="J292" s="1">
        <v>6.05073905424801E-3</v>
      </c>
      <c r="K292" s="1">
        <v>-0.52170458866771297</v>
      </c>
      <c r="L292" s="1">
        <v>-0.21245620192078801</v>
      </c>
    </row>
    <row r="293" spans="1:12">
      <c r="A293" s="1" t="s">
        <v>338</v>
      </c>
      <c r="B293" s="1">
        <v>5</v>
      </c>
      <c r="C293" s="1">
        <v>3</v>
      </c>
      <c r="D293" s="1">
        <v>0</v>
      </c>
      <c r="E293" s="1">
        <v>-0.12980449341695099</v>
      </c>
      <c r="F293" s="1">
        <v>-5.2289015936338501E-2</v>
      </c>
      <c r="G293" s="1">
        <v>-4.5217595888831202E-2</v>
      </c>
      <c r="H293" s="1">
        <v>0.26929680505221498</v>
      </c>
      <c r="I293" s="1">
        <v>-0.78473645832672301</v>
      </c>
      <c r="J293" s="1">
        <v>0.22997531701990401</v>
      </c>
      <c r="K293" s="1">
        <v>-0.30939670885591603</v>
      </c>
      <c r="L293" s="1">
        <v>2.5796917483753401E-2</v>
      </c>
    </row>
    <row r="294" spans="1:12">
      <c r="A294" s="1" t="s">
        <v>65</v>
      </c>
      <c r="B294" s="1">
        <v>5</v>
      </c>
      <c r="C294" s="1">
        <v>3</v>
      </c>
      <c r="D294" s="1">
        <v>0</v>
      </c>
      <c r="E294" s="1">
        <v>-0.413994029204037</v>
      </c>
      <c r="F294" s="1">
        <v>9.2629867530475002E-2</v>
      </c>
      <c r="G294" s="1">
        <v>-0.217365227470384</v>
      </c>
      <c r="H294" s="1">
        <v>0.40061335328194397</v>
      </c>
      <c r="I294" s="1">
        <v>-9.1757064172494199E-2</v>
      </c>
      <c r="J294" s="1">
        <v>7.9244784847742306E-2</v>
      </c>
      <c r="K294" s="1">
        <v>-0.343728161702815</v>
      </c>
      <c r="L294" s="1">
        <v>-0.34701487010166798</v>
      </c>
    </row>
    <row r="295" spans="1:12">
      <c r="A295" s="1" t="s">
        <v>28</v>
      </c>
      <c r="B295" s="1">
        <v>6</v>
      </c>
      <c r="C295" s="1">
        <v>2</v>
      </c>
      <c r="D295" s="1">
        <v>0</v>
      </c>
      <c r="E295" s="1">
        <v>-0.22562210696211199</v>
      </c>
      <c r="F295" s="1">
        <v>-0.50922182911214198</v>
      </c>
      <c r="G295" s="1">
        <v>0.12685462334575201</v>
      </c>
      <c r="H295" s="1">
        <v>0.62210271689705299</v>
      </c>
      <c r="I295" s="1">
        <v>-0.93950335344208802</v>
      </c>
      <c r="J295" s="1">
        <v>-5.8920370617849001E-2</v>
      </c>
      <c r="K295" s="1">
        <v>-0.397340626274791</v>
      </c>
      <c r="L295" s="1">
        <v>-0.31732561264491099</v>
      </c>
    </row>
    <row r="296" spans="1:12">
      <c r="A296" s="1" t="s">
        <v>339</v>
      </c>
      <c r="B296" s="1">
        <v>5</v>
      </c>
      <c r="C296" s="1">
        <v>3</v>
      </c>
      <c r="D296" s="1">
        <v>0</v>
      </c>
      <c r="E296" s="1">
        <v>-0.35953742043515902</v>
      </c>
      <c r="F296" s="1">
        <v>0.15893677510797599</v>
      </c>
      <c r="G296" s="1">
        <v>-0.168522964219319</v>
      </c>
      <c r="H296" s="1">
        <v>0.61150483854479898</v>
      </c>
      <c r="I296" s="1">
        <v>-1.00784586541581</v>
      </c>
      <c r="J296" s="1">
        <v>0.381117363584839</v>
      </c>
      <c r="K296" s="1">
        <v>-0.12833070046393899</v>
      </c>
      <c r="L296" s="1">
        <v>-0.24983038517567299</v>
      </c>
    </row>
    <row r="297" spans="1:12">
      <c r="A297" s="1" t="s">
        <v>340</v>
      </c>
      <c r="B297" s="1">
        <v>3</v>
      </c>
      <c r="C297" s="1">
        <v>5</v>
      </c>
      <c r="D297" s="1">
        <v>0</v>
      </c>
      <c r="E297" s="1">
        <v>0.13987855216480699</v>
      </c>
      <c r="F297" s="1">
        <v>3.7929383011781302E-2</v>
      </c>
      <c r="G297" s="1">
        <v>-0.37333515996286498</v>
      </c>
      <c r="H297" s="1">
        <v>0.39063033097786298</v>
      </c>
      <c r="I297" s="1">
        <v>-0.36361886422246698</v>
      </c>
      <c r="J297" s="1">
        <v>0.131333379028053</v>
      </c>
      <c r="K297" s="1">
        <v>-0.39134471692680101</v>
      </c>
      <c r="L297" s="1">
        <v>4.2444731794924903E-2</v>
      </c>
    </row>
    <row r="298" spans="1:12">
      <c r="A298" s="1" t="s">
        <v>341</v>
      </c>
      <c r="B298" s="1">
        <v>5</v>
      </c>
      <c r="C298" s="1">
        <v>3</v>
      </c>
      <c r="D298" s="1">
        <v>0</v>
      </c>
      <c r="E298" s="1">
        <v>-9.5208893438844894E-2</v>
      </c>
      <c r="F298" s="1">
        <v>-0.410171749872146</v>
      </c>
      <c r="G298" s="1">
        <v>-0.373424082747844</v>
      </c>
      <c r="H298" s="1">
        <v>0.63690400597595198</v>
      </c>
      <c r="I298" s="1">
        <v>0.114686352946302</v>
      </c>
      <c r="J298" s="1">
        <v>0.49977392893307698</v>
      </c>
      <c r="K298" s="1">
        <v>-0.19158782037560801</v>
      </c>
      <c r="L298" s="1">
        <v>-5.1723742773261E-2</v>
      </c>
    </row>
    <row r="299" spans="1:12">
      <c r="A299" s="1" t="s">
        <v>342</v>
      </c>
      <c r="B299" s="1">
        <v>5</v>
      </c>
      <c r="C299" s="1">
        <v>3</v>
      </c>
      <c r="D299" s="1">
        <v>0</v>
      </c>
      <c r="E299" s="1">
        <v>0.18436582036653601</v>
      </c>
      <c r="F299" s="1">
        <v>-0.25678020238839599</v>
      </c>
      <c r="G299" s="1">
        <v>0.123349489974485</v>
      </c>
      <c r="H299" s="1">
        <v>-0.308040950414327</v>
      </c>
      <c r="I299" s="1">
        <v>-0.16037793372533601</v>
      </c>
      <c r="J299" s="1">
        <v>0.22413487663401299</v>
      </c>
      <c r="K299" s="1">
        <v>-5.4074773795855298E-2</v>
      </c>
      <c r="L299" s="1">
        <v>-0.106234718027394</v>
      </c>
    </row>
    <row r="300" spans="1:12">
      <c r="A300" s="1" t="s">
        <v>343</v>
      </c>
      <c r="B300" s="1">
        <v>5</v>
      </c>
      <c r="C300" s="1">
        <v>3</v>
      </c>
      <c r="D300" s="1">
        <v>0</v>
      </c>
      <c r="E300" s="1">
        <v>0.101784219666448</v>
      </c>
      <c r="F300" s="1">
        <v>-0.25228254322860799</v>
      </c>
      <c r="G300" s="1">
        <v>1.10599660619523E-2</v>
      </c>
      <c r="H300" s="1">
        <v>-1.5600666337625E-2</v>
      </c>
      <c r="I300" s="1">
        <v>-0.12920315049949099</v>
      </c>
      <c r="J300" s="1">
        <v>6.1205095205631603E-2</v>
      </c>
      <c r="K300" s="1">
        <v>-0.36857412821558</v>
      </c>
      <c r="L300" s="1">
        <v>-0.19802091106352099</v>
      </c>
    </row>
    <row r="301" spans="1:12">
      <c r="A301" s="1" t="s">
        <v>344</v>
      </c>
      <c r="B301" s="1">
        <v>4</v>
      </c>
      <c r="C301" s="1">
        <v>4</v>
      </c>
      <c r="D301" s="1">
        <v>0</v>
      </c>
      <c r="E301" s="1">
        <v>0.33924468212683001</v>
      </c>
      <c r="F301" s="1">
        <v>-0.29005126905524198</v>
      </c>
      <c r="G301" s="1">
        <v>-0.31575703130386401</v>
      </c>
      <c r="H301" s="1">
        <v>0.32520938373449598</v>
      </c>
      <c r="I301" s="1">
        <v>-0.40430092764467401</v>
      </c>
      <c r="J301" s="1">
        <v>0.12196849616343999</v>
      </c>
      <c r="K301" s="1">
        <v>-0.38512080287762301</v>
      </c>
      <c r="L301" s="1">
        <v>4.4124993189801698E-3</v>
      </c>
    </row>
    <row r="302" spans="1:12">
      <c r="A302" s="1" t="s">
        <v>345</v>
      </c>
      <c r="B302" s="1">
        <v>6</v>
      </c>
      <c r="C302" s="1">
        <v>2</v>
      </c>
      <c r="D302" s="1">
        <v>0</v>
      </c>
      <c r="E302" s="1">
        <v>-0.43420841437837998</v>
      </c>
      <c r="F302" s="1">
        <v>-0.15377895341001099</v>
      </c>
      <c r="G302" s="1">
        <v>-3.1801997885481298E-2</v>
      </c>
      <c r="H302" s="1">
        <v>0.24775474366276101</v>
      </c>
      <c r="I302" s="1">
        <v>-0.62573642367147497</v>
      </c>
      <c r="J302" s="1">
        <v>0.153935097066175</v>
      </c>
      <c r="K302" s="1">
        <v>-0.51686555788576205</v>
      </c>
      <c r="L302" s="1">
        <v>-2.7626849075457802E-2</v>
      </c>
    </row>
    <row r="303" spans="1:12">
      <c r="A303" s="1" t="s">
        <v>346</v>
      </c>
      <c r="B303" s="1">
        <v>5</v>
      </c>
      <c r="C303" s="1">
        <v>3</v>
      </c>
      <c r="D303" s="1">
        <v>0</v>
      </c>
      <c r="E303" s="1">
        <v>-0.15365929963321001</v>
      </c>
      <c r="F303" s="1">
        <v>-0.21212986676066301</v>
      </c>
      <c r="G303" s="1">
        <v>0.25363705294997602</v>
      </c>
      <c r="H303" s="1">
        <v>1.38253791073892E-2</v>
      </c>
      <c r="I303" s="1">
        <v>-0.99822895881053098</v>
      </c>
      <c r="J303" s="1">
        <v>0.20919116637674701</v>
      </c>
      <c r="K303" s="1">
        <v>-0.47596848867164898</v>
      </c>
      <c r="L303" s="1">
        <v>-0.271699891393826</v>
      </c>
    </row>
    <row r="304" spans="1:12">
      <c r="A304" s="1" t="s">
        <v>347</v>
      </c>
      <c r="B304" s="1">
        <v>7</v>
      </c>
      <c r="C304" s="1">
        <v>1</v>
      </c>
      <c r="D304" s="1">
        <v>0</v>
      </c>
      <c r="E304" s="1">
        <v>0.49871780598729598</v>
      </c>
      <c r="F304" s="1">
        <v>-6.6203486375283796E-2</v>
      </c>
      <c r="G304" s="1">
        <v>-0.28861813267887898</v>
      </c>
      <c r="H304" s="1">
        <v>-5.7281108464373003E-2</v>
      </c>
      <c r="I304" s="1">
        <v>-0.327516366998722</v>
      </c>
      <c r="J304" s="1">
        <v>-0.142502995226885</v>
      </c>
      <c r="K304" s="1">
        <v>-0.127775137012652</v>
      </c>
      <c r="L304" s="1">
        <v>-0.20570997738574101</v>
      </c>
    </row>
    <row r="305" spans="1:12">
      <c r="A305" s="1" t="s">
        <v>348</v>
      </c>
      <c r="B305" s="1">
        <v>3</v>
      </c>
      <c r="C305" s="1">
        <v>5</v>
      </c>
      <c r="D305" s="1">
        <v>0</v>
      </c>
      <c r="E305" s="1">
        <v>0.29935036749063498</v>
      </c>
      <c r="F305" s="1">
        <v>0.220850682091595</v>
      </c>
      <c r="G305" s="1">
        <v>-0.32305421881714702</v>
      </c>
      <c r="H305" s="1">
        <v>-0.14955921451137699</v>
      </c>
      <c r="I305" s="1">
        <v>-7.3517340404074094E-2</v>
      </c>
      <c r="J305" s="1">
        <v>0.23284280855769099</v>
      </c>
      <c r="K305" s="1">
        <v>2.78373434869102E-2</v>
      </c>
      <c r="L305" s="1">
        <v>0.14032291138130301</v>
      </c>
    </row>
    <row r="306" spans="1:12">
      <c r="A306" s="1" t="s">
        <v>39</v>
      </c>
      <c r="B306" s="1">
        <v>6</v>
      </c>
      <c r="C306" s="1">
        <v>2</v>
      </c>
      <c r="D306" s="1">
        <v>0</v>
      </c>
      <c r="E306" s="1">
        <v>-0.34731963828904999</v>
      </c>
      <c r="F306" s="1">
        <v>-0.146753244080122</v>
      </c>
      <c r="G306" s="1">
        <v>-0.114878197469786</v>
      </c>
      <c r="H306" s="1">
        <v>0.32528929589952998</v>
      </c>
      <c r="I306" s="1">
        <v>0.147577523222646</v>
      </c>
      <c r="J306" s="1">
        <v>-9.4627876189010099E-2</v>
      </c>
      <c r="K306" s="1">
        <v>-0.42353683991785701</v>
      </c>
      <c r="L306" s="1">
        <v>-0.32501278973387099</v>
      </c>
    </row>
    <row r="307" spans="1:12">
      <c r="A307" s="1" t="s">
        <v>349</v>
      </c>
      <c r="B307" s="1">
        <v>4</v>
      </c>
      <c r="C307" s="1">
        <v>4</v>
      </c>
      <c r="D307" s="1">
        <v>0</v>
      </c>
      <c r="E307" s="1">
        <v>0.43145346285091402</v>
      </c>
      <c r="F307" s="1">
        <v>0.55263069184708902</v>
      </c>
      <c r="G307" s="1">
        <v>-3.3251829588494201E-2</v>
      </c>
      <c r="H307" s="1">
        <v>0.18477788269204801</v>
      </c>
      <c r="I307" s="1">
        <v>-0.27738095279124297</v>
      </c>
      <c r="J307" s="1">
        <v>0.24524465198075299</v>
      </c>
      <c r="K307" s="1">
        <v>-0.17856385137095299</v>
      </c>
      <c r="L307" s="1">
        <v>-0.123826782273616</v>
      </c>
    </row>
    <row r="308" spans="1:12">
      <c r="A308" s="1" t="s">
        <v>350</v>
      </c>
      <c r="B308" s="1">
        <v>3</v>
      </c>
      <c r="C308" s="1">
        <v>5</v>
      </c>
      <c r="D308" s="1">
        <v>0</v>
      </c>
      <c r="E308" s="1">
        <v>6.5145547499494694E-2</v>
      </c>
      <c r="F308" s="1">
        <v>-0.254299291752901</v>
      </c>
      <c r="G308" s="1">
        <v>-0.161754825435132</v>
      </c>
      <c r="H308" s="1">
        <v>0.23304992215642201</v>
      </c>
      <c r="I308" s="1">
        <v>-0.72414312314422902</v>
      </c>
      <c r="J308" s="1">
        <v>0.21679274991990899</v>
      </c>
      <c r="K308" s="1">
        <v>0.14754039349826001</v>
      </c>
      <c r="L308" s="1">
        <v>2.4736842633051901E-2</v>
      </c>
    </row>
    <row r="309" spans="1:12">
      <c r="A309" s="1" t="s">
        <v>351</v>
      </c>
      <c r="B309" s="1">
        <v>5</v>
      </c>
      <c r="C309" s="1">
        <v>3</v>
      </c>
      <c r="D309" s="1">
        <v>0</v>
      </c>
      <c r="E309" s="1">
        <v>-6.2596068259846401E-3</v>
      </c>
      <c r="F309" s="1">
        <v>-6.4966527536191102E-2</v>
      </c>
      <c r="G309" s="1">
        <v>0.20634425501532899</v>
      </c>
      <c r="H309" s="1">
        <v>2.9911144966851102E-3</v>
      </c>
      <c r="I309" s="1">
        <v>-0.54410922896327096</v>
      </c>
      <c r="J309" s="1">
        <v>9.6380556958767905E-2</v>
      </c>
      <c r="K309" s="1">
        <v>-9.5049989377897298E-2</v>
      </c>
      <c r="L309" s="1">
        <v>-0.256140965106816</v>
      </c>
    </row>
    <row r="310" spans="1:12">
      <c r="A310" s="1" t="s">
        <v>352</v>
      </c>
      <c r="B310" s="1">
        <v>3</v>
      </c>
      <c r="C310" s="1">
        <v>5</v>
      </c>
      <c r="D310" s="1">
        <v>0</v>
      </c>
      <c r="E310" s="1">
        <v>0.29200536207196498</v>
      </c>
      <c r="F310" s="1">
        <v>-0.30790077179046299</v>
      </c>
      <c r="G310" s="1">
        <v>8.2263682204179206E-2</v>
      </c>
      <c r="H310" s="1">
        <v>0.81189039495633497</v>
      </c>
      <c r="I310" s="1">
        <v>-0.31666224735214099</v>
      </c>
      <c r="J310" s="1">
        <v>0.12662113699505601</v>
      </c>
      <c r="K310" s="1">
        <v>0.173325043746868</v>
      </c>
      <c r="L310" s="1">
        <v>-0.264505558330143</v>
      </c>
    </row>
    <row r="311" spans="1:12">
      <c r="A311" s="1" t="s">
        <v>353</v>
      </c>
      <c r="B311" s="1">
        <v>5</v>
      </c>
      <c r="C311" s="1">
        <v>3</v>
      </c>
      <c r="D311" s="1">
        <v>0</v>
      </c>
      <c r="E311" s="1">
        <v>0.19492925660535401</v>
      </c>
      <c r="F311" s="1">
        <v>-0.51346405563360997</v>
      </c>
      <c r="G311" s="1">
        <v>-0.53735494272064199</v>
      </c>
      <c r="H311" s="1">
        <v>0.52230817233747096</v>
      </c>
      <c r="I311" s="1">
        <v>-2.37334555197834</v>
      </c>
      <c r="J311" s="1">
        <v>0.353148112561183</v>
      </c>
      <c r="K311" s="1">
        <v>-0.666865885137924</v>
      </c>
      <c r="L311" s="1">
        <v>-0.53715332988481601</v>
      </c>
    </row>
    <row r="312" spans="1:12">
      <c r="A312" s="1" t="s">
        <v>354</v>
      </c>
      <c r="B312" s="1">
        <v>5</v>
      </c>
      <c r="C312" s="1">
        <v>3</v>
      </c>
      <c r="D312" s="1">
        <v>0</v>
      </c>
      <c r="E312" s="1">
        <v>-0.18451210418091099</v>
      </c>
      <c r="F312" s="1">
        <v>0.36991639739928001</v>
      </c>
      <c r="G312" s="1">
        <v>-0.64676513462266505</v>
      </c>
      <c r="H312" s="1">
        <v>0.40669209474880103</v>
      </c>
      <c r="I312" s="1">
        <v>-0.66602982583685599</v>
      </c>
      <c r="J312" s="1">
        <v>-0.23600297304198301</v>
      </c>
      <c r="K312" s="1">
        <v>0.258130365024268</v>
      </c>
      <c r="L312" s="1">
        <v>-0.10828638834576799</v>
      </c>
    </row>
    <row r="313" spans="1:12">
      <c r="A313" s="1" t="s">
        <v>355</v>
      </c>
      <c r="B313" s="1">
        <v>5</v>
      </c>
      <c r="C313" s="1">
        <v>3</v>
      </c>
      <c r="D313" s="1">
        <v>0</v>
      </c>
      <c r="E313" s="1">
        <v>-0.148953737119699</v>
      </c>
      <c r="F313" s="1">
        <v>-6.9713741777136407E-2</v>
      </c>
      <c r="G313" s="1">
        <v>-1.6976652628106199</v>
      </c>
      <c r="H313" s="1">
        <v>6.4507535202258702E-4</v>
      </c>
      <c r="I313" s="1">
        <v>9.1554367915636606E-2</v>
      </c>
      <c r="J313" s="1">
        <v>2.14354073314914E-2</v>
      </c>
      <c r="K313" s="1">
        <v>-1.52241065287653E-3</v>
      </c>
      <c r="L313" s="1">
        <v>-9.9298663952027993E-2</v>
      </c>
    </row>
    <row r="314" spans="1:12">
      <c r="A314" s="1" t="s">
        <v>356</v>
      </c>
      <c r="B314" s="1">
        <v>5</v>
      </c>
      <c r="C314" s="1">
        <v>3</v>
      </c>
      <c r="D314" s="1">
        <v>0</v>
      </c>
      <c r="E314" s="1">
        <v>-0.504848992016113</v>
      </c>
      <c r="F314" s="1">
        <v>0.24784841618249301</v>
      </c>
      <c r="G314" s="1">
        <v>0.12149581642330801</v>
      </c>
      <c r="H314" s="1">
        <v>0.57346798026132795</v>
      </c>
      <c r="I314" s="1">
        <v>-0.55922788753425201</v>
      </c>
      <c r="J314" s="1">
        <v>-1.11838281816126E-2</v>
      </c>
      <c r="K314" s="1">
        <v>-4.8226515423708503E-2</v>
      </c>
      <c r="L314" s="1">
        <v>-7.4403374081379606E-2</v>
      </c>
    </row>
    <row r="315" spans="1:12">
      <c r="A315" s="1" t="s">
        <v>357</v>
      </c>
      <c r="B315" s="1">
        <v>5</v>
      </c>
      <c r="C315" s="1">
        <v>3</v>
      </c>
      <c r="D315" s="1">
        <v>0</v>
      </c>
      <c r="E315" s="1">
        <v>-4.2799073351936598E-2</v>
      </c>
      <c r="F315" s="1">
        <v>3.1541181217684199E-2</v>
      </c>
      <c r="G315" s="1">
        <v>-0.13559974980339101</v>
      </c>
      <c r="H315" s="1">
        <v>0.44061804754905198</v>
      </c>
      <c r="I315" s="1">
        <v>-0.140425662631256</v>
      </c>
      <c r="J315" s="1">
        <v>0.28601001810729099</v>
      </c>
      <c r="K315" s="1">
        <v>-0.36616125976026098</v>
      </c>
      <c r="L315" s="1">
        <v>-0.23172136636718799</v>
      </c>
    </row>
    <row r="316" spans="1:12">
      <c r="A316" s="1" t="s">
        <v>358</v>
      </c>
      <c r="B316" s="1">
        <v>1</v>
      </c>
      <c r="C316" s="1">
        <v>7</v>
      </c>
      <c r="D316" s="1">
        <v>0</v>
      </c>
      <c r="E316" s="1">
        <v>0.53741338717809295</v>
      </c>
      <c r="F316" s="1">
        <v>8.0267759675914804E-2</v>
      </c>
      <c r="G316" s="1">
        <v>0.122009172427462</v>
      </c>
      <c r="H316" s="1">
        <v>0.499852015455439</v>
      </c>
      <c r="I316" s="1">
        <v>0.23889505422749399</v>
      </c>
      <c r="J316" s="1">
        <v>-6.7495422922947499E-3</v>
      </c>
      <c r="K316" s="1">
        <v>0.21634763094241299</v>
      </c>
      <c r="L316" s="1">
        <v>3.02869793240138E-2</v>
      </c>
    </row>
    <row r="317" spans="1:12">
      <c r="A317" s="1" t="s">
        <v>33</v>
      </c>
      <c r="B317" s="1">
        <v>1</v>
      </c>
      <c r="C317" s="1">
        <v>7</v>
      </c>
      <c r="D317" s="1">
        <v>0</v>
      </c>
      <c r="E317" s="1">
        <v>0.235196226531102</v>
      </c>
      <c r="F317" s="1">
        <v>0.54558886692655995</v>
      </c>
      <c r="G317" s="1">
        <v>0.28926487960210101</v>
      </c>
      <c r="H317" s="1">
        <v>0.14137188252233601</v>
      </c>
      <c r="I317" s="1">
        <v>0.418782649735575</v>
      </c>
      <c r="J317" s="1">
        <v>-7.6459331753505499E-2</v>
      </c>
      <c r="K317" s="1">
        <v>0.90420952089155604</v>
      </c>
      <c r="L317" s="1">
        <v>0.37098871842744602</v>
      </c>
    </row>
    <row r="318" spans="1:12">
      <c r="A318" s="1" t="s">
        <v>359</v>
      </c>
      <c r="B318" s="1">
        <v>6</v>
      </c>
      <c r="C318" s="1">
        <v>2</v>
      </c>
      <c r="D318" s="1">
        <v>0</v>
      </c>
      <c r="E318" s="1">
        <v>7.9975376396935402E-2</v>
      </c>
      <c r="F318" s="1">
        <v>-0.15865523687879701</v>
      </c>
      <c r="G318" s="1">
        <v>-8.9189267874428199E-2</v>
      </c>
      <c r="H318" s="1">
        <v>0.63066633909488901</v>
      </c>
      <c r="I318" s="1">
        <v>-0.33552689122690599</v>
      </c>
      <c r="J318" s="1">
        <v>-1.54392300907569E-2</v>
      </c>
      <c r="K318" s="1">
        <v>-0.22017645231397401</v>
      </c>
      <c r="L318" s="1">
        <v>-0.13110472882392599</v>
      </c>
    </row>
    <row r="319" spans="1:12">
      <c r="A319" s="1" t="s">
        <v>47</v>
      </c>
      <c r="B319" s="1">
        <v>5</v>
      </c>
      <c r="C319" s="1">
        <v>3</v>
      </c>
      <c r="D319" s="1">
        <v>0</v>
      </c>
      <c r="E319" s="1">
        <v>-0.47471043546275998</v>
      </c>
      <c r="F319" s="1">
        <v>-0.60304041340674797</v>
      </c>
      <c r="G319" s="1">
        <v>0.15855730217375899</v>
      </c>
      <c r="H319" s="1">
        <v>0.16887189953722501</v>
      </c>
      <c r="I319" s="1">
        <v>-0.55576206951754703</v>
      </c>
      <c r="J319" s="1">
        <v>3.2743625144559203E-2</v>
      </c>
      <c r="K319" s="1">
        <v>-0.37472633643772502</v>
      </c>
      <c r="L319" s="1">
        <v>-0.545233767220906</v>
      </c>
    </row>
    <row r="320" spans="1:12">
      <c r="A320" s="1" t="s">
        <v>360</v>
      </c>
      <c r="B320" s="1">
        <v>6</v>
      </c>
      <c r="C320" s="1">
        <v>2</v>
      </c>
      <c r="D320" s="1">
        <v>0</v>
      </c>
      <c r="E320" s="1">
        <v>0.13463256821130201</v>
      </c>
      <c r="F320" s="1">
        <v>-0.15566555859532799</v>
      </c>
      <c r="G320" s="1">
        <v>-0.16698710677893799</v>
      </c>
      <c r="H320" s="1">
        <v>-0.24852531687568899</v>
      </c>
      <c r="I320" s="1">
        <v>-0.84601468816759895</v>
      </c>
      <c r="J320" s="1">
        <v>-1.86432958520448E-2</v>
      </c>
      <c r="K320" s="1">
        <v>-0.90115374712498797</v>
      </c>
      <c r="L320" s="1">
        <v>0.142129620202323</v>
      </c>
    </row>
    <row r="321" spans="1:12">
      <c r="A321" s="1" t="s">
        <v>361</v>
      </c>
      <c r="B321" s="1">
        <v>7</v>
      </c>
      <c r="C321" s="1">
        <v>1</v>
      </c>
      <c r="D321" s="1">
        <v>0</v>
      </c>
      <c r="E321" s="1">
        <v>-0.15888427375361799</v>
      </c>
      <c r="F321" s="1">
        <v>-0.51421814161773505</v>
      </c>
      <c r="G321" s="1">
        <v>-0.330738755599852</v>
      </c>
      <c r="H321" s="1">
        <v>5.3961819921446601E-2</v>
      </c>
      <c r="I321" s="1">
        <v>-0.43644259059624602</v>
      </c>
      <c r="J321" s="1">
        <v>-4.34245546723174E-2</v>
      </c>
      <c r="K321" s="1">
        <v>-0.60549966412918799</v>
      </c>
      <c r="L321" s="1">
        <v>-0.194180371832707</v>
      </c>
    </row>
    <row r="322" spans="1:12">
      <c r="A322" s="1" t="s">
        <v>362</v>
      </c>
      <c r="B322" s="1">
        <v>4</v>
      </c>
      <c r="C322" s="1">
        <v>4</v>
      </c>
      <c r="D322" s="1">
        <v>0</v>
      </c>
      <c r="E322" s="1">
        <v>0.54802615808353095</v>
      </c>
      <c r="F322" s="1">
        <v>-0.64912122351993495</v>
      </c>
      <c r="G322" s="1">
        <v>-0.35123233611574101</v>
      </c>
      <c r="H322" s="1">
        <v>0.56057854876527702</v>
      </c>
      <c r="I322" s="1">
        <v>-1.09704200210393</v>
      </c>
      <c r="J322" s="1">
        <v>0.23308539327320199</v>
      </c>
      <c r="K322" s="1">
        <v>0.26838369065900097</v>
      </c>
      <c r="L322" s="1">
        <v>-4.10932588737992E-2</v>
      </c>
    </row>
    <row r="323" spans="1:12">
      <c r="A323" s="1" t="s">
        <v>363</v>
      </c>
      <c r="B323" s="1">
        <v>3</v>
      </c>
      <c r="C323" s="1">
        <v>5</v>
      </c>
      <c r="D323" s="1">
        <v>0</v>
      </c>
      <c r="E323" s="1">
        <v>0.21149205491346901</v>
      </c>
      <c r="F323" s="1">
        <v>0.150943647387771</v>
      </c>
      <c r="G323" s="1">
        <v>-0.26793102834416699</v>
      </c>
      <c r="H323" s="1">
        <v>0.24477623280115601</v>
      </c>
      <c r="I323" s="1">
        <v>-0.31595253635259202</v>
      </c>
      <c r="J323" s="1">
        <v>5.2098671416647299E-2</v>
      </c>
      <c r="K323" s="1">
        <v>-0.42054128299664201</v>
      </c>
      <c r="L323" s="1">
        <v>8.4197885732520295E-2</v>
      </c>
    </row>
    <row r="324" spans="1:12">
      <c r="A324" s="1" t="s">
        <v>364</v>
      </c>
      <c r="B324" s="1">
        <v>4</v>
      </c>
      <c r="C324" s="1">
        <v>4</v>
      </c>
      <c r="D324" s="1">
        <v>0</v>
      </c>
      <c r="E324" s="1">
        <v>-0.33856127383281298</v>
      </c>
      <c r="F324" s="1">
        <v>-0.731590416156642</v>
      </c>
      <c r="G324" s="1">
        <v>5.51418276926436E-2</v>
      </c>
      <c r="H324" s="1">
        <v>0.40927972446403299</v>
      </c>
      <c r="I324" s="1">
        <v>5.6270856984895701E-2</v>
      </c>
      <c r="J324" s="1">
        <v>0.15185127662423001</v>
      </c>
      <c r="K324" s="1">
        <v>-0.38917527539429603</v>
      </c>
      <c r="L324" s="1">
        <v>-0.110342377666591</v>
      </c>
    </row>
    <row r="325" spans="1:12">
      <c r="A325" s="1" t="s">
        <v>25</v>
      </c>
      <c r="B325" s="1">
        <v>5</v>
      </c>
      <c r="C325" s="1">
        <v>3</v>
      </c>
      <c r="D325" s="1">
        <v>0</v>
      </c>
      <c r="E325" s="1">
        <v>-0.91697534027713601</v>
      </c>
      <c r="F325" s="1">
        <v>-0.84149160863697603</v>
      </c>
      <c r="G325" s="1">
        <v>0.35217687153333899</v>
      </c>
      <c r="H325" s="1">
        <v>0.23854761851698</v>
      </c>
      <c r="I325" s="1">
        <v>-4.6150913543512397E-2</v>
      </c>
      <c r="J325" s="1">
        <v>0.20110677688477299</v>
      </c>
      <c r="K325" s="1">
        <v>-1.0299478390819199</v>
      </c>
      <c r="L325" s="1">
        <v>-0.42900203500441098</v>
      </c>
    </row>
    <row r="326" spans="1:12">
      <c r="A326" s="1" t="s">
        <v>4</v>
      </c>
      <c r="B326" s="1">
        <v>1</v>
      </c>
      <c r="C326" s="1">
        <v>7</v>
      </c>
      <c r="D326" s="1">
        <v>0</v>
      </c>
      <c r="E326" s="1">
        <v>0.90713006281272202</v>
      </c>
      <c r="F326" s="1">
        <v>0.107922817692732</v>
      </c>
      <c r="G326" s="1">
        <v>0.80961218936426504</v>
      </c>
      <c r="H326" s="1">
        <v>0.24271529106523199</v>
      </c>
      <c r="I326" s="1">
        <v>-0.30505198516440102</v>
      </c>
      <c r="J326" s="1">
        <v>0.212033467351256</v>
      </c>
      <c r="K326" s="1">
        <v>0.79954421054971003</v>
      </c>
      <c r="L326" s="1">
        <v>0.54329260471802798</v>
      </c>
    </row>
    <row r="327" spans="1:12">
      <c r="A327" s="1" t="s">
        <v>365</v>
      </c>
      <c r="B327" s="1">
        <v>5</v>
      </c>
      <c r="C327" s="1">
        <v>3</v>
      </c>
      <c r="D327" s="1">
        <v>0</v>
      </c>
      <c r="E327" s="1">
        <v>-3.4662662289894099E-2</v>
      </c>
      <c r="F327" s="1">
        <v>-7.2902629157279394E-2</v>
      </c>
      <c r="G327" s="1">
        <v>8.9906073325207003E-2</v>
      </c>
      <c r="H327" s="1">
        <v>9.8447554313176006E-2</v>
      </c>
      <c r="I327" s="1">
        <v>-2.4697723525426101</v>
      </c>
      <c r="J327" s="1">
        <v>0.21899671801619799</v>
      </c>
      <c r="K327" s="1">
        <v>-0.11570736842535501</v>
      </c>
      <c r="L327" s="1">
        <v>-0.36365658928431399</v>
      </c>
    </row>
    <row r="328" spans="1:12">
      <c r="A328" s="1" t="s">
        <v>55</v>
      </c>
      <c r="B328" s="1">
        <v>6</v>
      </c>
      <c r="C328" s="1">
        <v>2</v>
      </c>
      <c r="D328" s="1">
        <v>0</v>
      </c>
      <c r="E328" s="1">
        <v>8.6036389942693303E-2</v>
      </c>
      <c r="F328" s="1">
        <v>-0.226243939841135</v>
      </c>
      <c r="G328" s="1">
        <v>4.6193626563839699E-2</v>
      </c>
      <c r="H328" s="1">
        <v>-0.118142632652707</v>
      </c>
      <c r="I328" s="1">
        <v>-0.28299368253971402</v>
      </c>
      <c r="J328" s="1">
        <v>-0.283141085431732</v>
      </c>
      <c r="K328" s="1">
        <v>-0.432601625866671</v>
      </c>
      <c r="L328" s="1">
        <v>-0.30242798038290503</v>
      </c>
    </row>
    <row r="329" spans="1:12">
      <c r="A329" s="1" t="s">
        <v>366</v>
      </c>
      <c r="B329" s="1">
        <v>6</v>
      </c>
      <c r="C329" s="1">
        <v>2</v>
      </c>
      <c r="D329" s="1">
        <v>0</v>
      </c>
      <c r="E329" s="1">
        <v>0.37945610345515401</v>
      </c>
      <c r="F329" s="1">
        <v>-0.350226325629372</v>
      </c>
      <c r="G329" s="1">
        <v>-1.87195347814498E-2</v>
      </c>
      <c r="H329" s="1">
        <v>-5.2462725357583402E-2</v>
      </c>
      <c r="I329" s="1">
        <v>-0.59956116594656195</v>
      </c>
      <c r="J329" s="1">
        <v>0.26837079040155898</v>
      </c>
      <c r="K329" s="1">
        <v>-0.32706747304454797</v>
      </c>
      <c r="L329" s="1">
        <v>-0.22783344188560101</v>
      </c>
    </row>
    <row r="330" spans="1:12">
      <c r="A330" s="1" t="s">
        <v>367</v>
      </c>
      <c r="B330" s="1">
        <v>6</v>
      </c>
      <c r="C330" s="1">
        <v>2</v>
      </c>
      <c r="D330" s="1">
        <v>0</v>
      </c>
      <c r="E330" s="1">
        <v>-0.50303468855687605</v>
      </c>
      <c r="F330" s="1">
        <v>-0.72222282077939104</v>
      </c>
      <c r="G330" s="1">
        <v>-0.12383071859626001</v>
      </c>
      <c r="H330" s="1">
        <v>1.0495832137107901</v>
      </c>
      <c r="I330" s="1">
        <v>-0.78544982642130801</v>
      </c>
      <c r="J330" s="1">
        <v>0.386396434366093</v>
      </c>
      <c r="K330" s="1">
        <v>-0.49504424591518498</v>
      </c>
      <c r="L330" s="1">
        <v>-0.48537731084217201</v>
      </c>
    </row>
    <row r="331" spans="1:12">
      <c r="A331" s="1" t="s">
        <v>368</v>
      </c>
      <c r="B331" s="1">
        <v>2</v>
      </c>
      <c r="C331" s="1">
        <v>6</v>
      </c>
      <c r="D331" s="1">
        <v>0</v>
      </c>
      <c r="E331" s="1">
        <v>0.140254987832343</v>
      </c>
      <c r="F331" s="1">
        <v>0.14712526224647701</v>
      </c>
      <c r="G331" s="1">
        <v>-0.22094103656290001</v>
      </c>
      <c r="H331" s="1">
        <v>8.0641344977753302E-3</v>
      </c>
      <c r="I331" s="1">
        <v>-0.37368869767421398</v>
      </c>
      <c r="J331" s="1">
        <v>0.10192020365518099</v>
      </c>
      <c r="K331" s="1">
        <v>0.50224799353383598</v>
      </c>
      <c r="L331" s="1">
        <v>7.3782446763443104E-3</v>
      </c>
    </row>
    <row r="332" spans="1:12">
      <c r="A332" s="1" t="s">
        <v>44</v>
      </c>
      <c r="B332" s="1">
        <v>2</v>
      </c>
      <c r="C332" s="1">
        <v>6</v>
      </c>
      <c r="D332" s="1">
        <v>0</v>
      </c>
      <c r="E332" s="1">
        <v>0.35801639120078599</v>
      </c>
      <c r="F332" s="1">
        <v>-4.1912340079572202E-2</v>
      </c>
      <c r="G332" s="1">
        <v>3.2397427503553199E-2</v>
      </c>
      <c r="H332" s="1">
        <v>0.60228551357589299</v>
      </c>
      <c r="I332" s="1">
        <v>-0.133977955584791</v>
      </c>
      <c r="J332" s="1">
        <v>6.7002411681885199E-2</v>
      </c>
      <c r="K332" s="1">
        <v>0.31448204412182001</v>
      </c>
      <c r="L332" s="1">
        <v>0.27939727199481001</v>
      </c>
    </row>
    <row r="333" spans="1:12">
      <c r="A333" s="1" t="s">
        <v>11</v>
      </c>
      <c r="B333" s="1">
        <v>6</v>
      </c>
      <c r="C333" s="1">
        <v>2</v>
      </c>
      <c r="D333" s="1">
        <v>0</v>
      </c>
      <c r="E333" s="1">
        <v>-0.40350315636997902</v>
      </c>
      <c r="F333" s="1">
        <v>-0.59874964183355095</v>
      </c>
      <c r="G333" s="1">
        <v>-0.25918087249745098</v>
      </c>
      <c r="H333" s="1">
        <v>0.24929039669875</v>
      </c>
      <c r="I333" s="1">
        <v>-0.80599224679888004</v>
      </c>
      <c r="J333" s="1">
        <v>0.12528530200670401</v>
      </c>
      <c r="K333" s="1">
        <v>-0.80256987417932901</v>
      </c>
      <c r="L333" s="1">
        <v>-0.52493151478378297</v>
      </c>
    </row>
    <row r="334" spans="1:12">
      <c r="A334" s="1" t="s">
        <v>46</v>
      </c>
      <c r="B334" s="1">
        <v>7</v>
      </c>
      <c r="C334" s="1">
        <v>1</v>
      </c>
      <c r="D334" s="1">
        <v>0</v>
      </c>
      <c r="E334" s="1">
        <v>-0.39453511823406601</v>
      </c>
      <c r="F334" s="1">
        <v>-0.20475030884380499</v>
      </c>
      <c r="G334" s="1">
        <v>-1.4054242270760599E-2</v>
      </c>
      <c r="H334" s="1">
        <v>0.56081370697692001</v>
      </c>
      <c r="I334" s="1">
        <v>-0.74380072711865997</v>
      </c>
      <c r="J334" s="1">
        <v>-3.1399265117625398E-2</v>
      </c>
      <c r="K334" s="1">
        <v>-0.293571926758457</v>
      </c>
      <c r="L334" s="1">
        <v>-0.33615825850172698</v>
      </c>
    </row>
    <row r="335" spans="1:12">
      <c r="A335" s="1" t="s">
        <v>369</v>
      </c>
      <c r="B335" s="1">
        <v>6</v>
      </c>
      <c r="C335" s="1">
        <v>2</v>
      </c>
      <c r="D335" s="1">
        <v>0</v>
      </c>
      <c r="E335" s="1">
        <v>-3.24051816418629E-3</v>
      </c>
      <c r="F335" s="1">
        <v>-0.15968110642222899</v>
      </c>
      <c r="G335" s="1">
        <v>-7.7511252909426103E-4</v>
      </c>
      <c r="H335" s="1">
        <v>0.46073683393606502</v>
      </c>
      <c r="I335" s="1">
        <v>-0.47133761567562599</v>
      </c>
      <c r="J335" s="1">
        <v>5.4329024810161698E-2</v>
      </c>
      <c r="K335" s="1">
        <v>-0.68501970989204397</v>
      </c>
      <c r="L335" s="1">
        <v>-2.3640314290432101E-2</v>
      </c>
    </row>
    <row r="336" spans="1:12">
      <c r="A336" s="1" t="s">
        <v>370</v>
      </c>
      <c r="B336" s="1">
        <v>4</v>
      </c>
      <c r="C336" s="1">
        <v>4</v>
      </c>
      <c r="D336" s="1">
        <v>0</v>
      </c>
      <c r="E336" s="1">
        <v>-0.27724290128158302</v>
      </c>
      <c r="F336" s="1">
        <v>-0.279014682151077</v>
      </c>
      <c r="G336" s="1">
        <v>-8.3301642565693002E-2</v>
      </c>
      <c r="H336" s="1">
        <v>0.56044120656251395</v>
      </c>
      <c r="I336" s="1">
        <v>0.29610002491584497</v>
      </c>
      <c r="J336" s="1">
        <v>7.6166761817555897E-2</v>
      </c>
      <c r="K336" s="1">
        <v>3.7051336736136399E-2</v>
      </c>
      <c r="L336" s="1">
        <v>-0.24926044509515999</v>
      </c>
    </row>
    <row r="337" spans="1:12">
      <c r="A337" s="1" t="s">
        <v>371</v>
      </c>
      <c r="B337" s="1">
        <v>4</v>
      </c>
      <c r="C337" s="1">
        <v>4</v>
      </c>
      <c r="D337" s="1">
        <v>0</v>
      </c>
      <c r="E337" s="1">
        <v>2.9992563239628501E-2</v>
      </c>
      <c r="F337" s="1">
        <v>-0.18651419848296999</v>
      </c>
      <c r="G337" s="1">
        <v>0.27558346931033201</v>
      </c>
      <c r="H337" s="1">
        <v>-8.1551783149649199E-2</v>
      </c>
      <c r="I337" s="1">
        <v>-0.49716820604831302</v>
      </c>
      <c r="J337" s="1">
        <v>4.6806729252560103E-2</v>
      </c>
      <c r="K337" s="1">
        <v>1.0785317119641499E-3</v>
      </c>
      <c r="L337" s="1">
        <v>-2.6692501484569701E-2</v>
      </c>
    </row>
    <row r="338" spans="1:12">
      <c r="A338" s="1" t="s">
        <v>372</v>
      </c>
      <c r="B338" s="1">
        <v>5</v>
      </c>
      <c r="C338" s="1">
        <v>3</v>
      </c>
      <c r="D338" s="1">
        <v>0</v>
      </c>
      <c r="E338" s="1">
        <v>-9.8825075547102501E-2</v>
      </c>
      <c r="F338" s="1">
        <v>0.160328668878254</v>
      </c>
      <c r="G338" s="1">
        <v>-0.46237854573047799</v>
      </c>
      <c r="H338" s="1">
        <v>-0.24993851901222799</v>
      </c>
      <c r="I338" s="1">
        <v>-0.28245037387439997</v>
      </c>
      <c r="J338" s="1">
        <v>0.19455411135283099</v>
      </c>
      <c r="K338" s="1">
        <v>-0.197700921859084</v>
      </c>
      <c r="L338" s="1">
        <v>4.8831565965806602E-2</v>
      </c>
    </row>
    <row r="339" spans="1:12">
      <c r="A339" s="1" t="s">
        <v>373</v>
      </c>
      <c r="B339" s="1">
        <v>3</v>
      </c>
      <c r="C339" s="1">
        <v>5</v>
      </c>
      <c r="D339" s="1">
        <v>0</v>
      </c>
      <c r="E339" s="1">
        <v>-8.40704696265758E-3</v>
      </c>
      <c r="F339" s="1">
        <v>-0.49831444700674099</v>
      </c>
      <c r="G339" s="1">
        <v>6.9382862875004905E-2</v>
      </c>
      <c r="H339" s="1">
        <v>0.135602226298602</v>
      </c>
      <c r="I339" s="1">
        <v>-0.38732979293964598</v>
      </c>
      <c r="J339" s="1">
        <v>0.233791200346501</v>
      </c>
      <c r="K339" s="1">
        <v>5.7672178848501197E-2</v>
      </c>
      <c r="L339" s="1">
        <v>0.14994997441577501</v>
      </c>
    </row>
    <row r="340" spans="1:12">
      <c r="A340" s="1" t="s">
        <v>374</v>
      </c>
      <c r="B340" s="1">
        <v>6</v>
      </c>
      <c r="C340" s="1">
        <v>2</v>
      </c>
      <c r="D340" s="1">
        <v>0</v>
      </c>
      <c r="E340" s="1">
        <v>-0.313621676298239</v>
      </c>
      <c r="F340" s="1">
        <v>-0.74458690308822595</v>
      </c>
      <c r="G340" s="1">
        <v>0.41483022490760302</v>
      </c>
      <c r="H340" s="1">
        <v>-9.3216198881297702E-2</v>
      </c>
      <c r="I340" s="1">
        <v>-0.59623076723277102</v>
      </c>
      <c r="J340" s="1">
        <v>0.20905597184722499</v>
      </c>
      <c r="K340" s="1">
        <v>-0.710282663032901</v>
      </c>
      <c r="L340" s="1">
        <v>-0.16970335111061699</v>
      </c>
    </row>
    <row r="341" spans="1:12">
      <c r="A341" s="1" t="s">
        <v>375</v>
      </c>
      <c r="B341" s="1">
        <v>3</v>
      </c>
      <c r="C341" s="1">
        <v>5</v>
      </c>
      <c r="D341" s="1">
        <v>0</v>
      </c>
      <c r="E341" s="1">
        <v>0.261046402874199</v>
      </c>
      <c r="F341" s="1">
        <v>0.30266814031844602</v>
      </c>
      <c r="G341" s="1">
        <v>-0.17560539200744399</v>
      </c>
      <c r="H341" s="1">
        <v>3.8209763299453699E-2</v>
      </c>
      <c r="I341" s="1">
        <v>-0.55284537275247003</v>
      </c>
      <c r="J341" s="1">
        <v>8.5075010622836206E-2</v>
      </c>
      <c r="K341" s="1">
        <v>-2.5027201765108399E-2</v>
      </c>
      <c r="L341" s="1">
        <v>4.41871862546281E-2</v>
      </c>
    </row>
    <row r="342" spans="1:12">
      <c r="A342" s="1" t="s">
        <v>376</v>
      </c>
      <c r="B342" s="1">
        <v>4</v>
      </c>
      <c r="C342" s="1">
        <v>4</v>
      </c>
      <c r="D342" s="1">
        <v>0</v>
      </c>
      <c r="E342" s="1">
        <v>0.12230358316590401</v>
      </c>
      <c r="F342" s="1">
        <v>-0.18723058511402799</v>
      </c>
      <c r="G342" s="1">
        <v>0.20441086873287401</v>
      </c>
      <c r="H342" s="1">
        <v>0.77159277223461697</v>
      </c>
      <c r="I342" s="1">
        <v>-0.261575584647943</v>
      </c>
      <c r="J342" s="1">
        <v>0.25469766772975899</v>
      </c>
      <c r="K342" s="1">
        <v>-0.30971926698554197</v>
      </c>
      <c r="L342" s="1">
        <v>-7.7490228627018307E-2</v>
      </c>
    </row>
    <row r="343" spans="1:12">
      <c r="A343" s="1" t="s">
        <v>377</v>
      </c>
      <c r="B343" s="1">
        <v>5</v>
      </c>
      <c r="C343" s="1">
        <v>3</v>
      </c>
      <c r="D343" s="1">
        <v>0</v>
      </c>
      <c r="E343" s="1">
        <v>-0.21194318102656401</v>
      </c>
      <c r="F343" s="1">
        <v>0.19100811620682101</v>
      </c>
      <c r="G343" s="1">
        <v>0.118765577732568</v>
      </c>
      <c r="H343" s="1">
        <v>-2.5516644116903801E-2</v>
      </c>
      <c r="I343" s="1">
        <v>-0.69889552769841901</v>
      </c>
      <c r="J343" s="1">
        <v>0.14147799913169601</v>
      </c>
      <c r="K343" s="1">
        <v>-0.17435784017744901</v>
      </c>
      <c r="L343" s="1">
        <v>-0.18143713462644001</v>
      </c>
    </row>
    <row r="344" spans="1:12">
      <c r="A344" s="1" t="s">
        <v>378</v>
      </c>
      <c r="B344" s="1">
        <v>6</v>
      </c>
      <c r="C344" s="1">
        <v>2</v>
      </c>
      <c r="D344" s="1">
        <v>0</v>
      </c>
      <c r="E344" s="1">
        <v>-9.8126342404944999E-2</v>
      </c>
      <c r="F344" s="1">
        <v>-0.180069773929037</v>
      </c>
      <c r="G344" s="1">
        <v>-5.5713445972010299E-2</v>
      </c>
      <c r="H344" s="1">
        <v>0.70854745398791397</v>
      </c>
      <c r="I344" s="1">
        <v>-0.32429429295164203</v>
      </c>
      <c r="J344" s="1">
        <v>0.36217040586590799</v>
      </c>
      <c r="K344" s="1">
        <v>-0.45932897877887802</v>
      </c>
      <c r="L344" s="1">
        <v>-0.199989151789779</v>
      </c>
    </row>
    <row r="345" spans="1:12">
      <c r="A345" s="1" t="s">
        <v>379</v>
      </c>
      <c r="B345" s="1">
        <v>5</v>
      </c>
      <c r="C345" s="1">
        <v>3</v>
      </c>
      <c r="D345" s="1">
        <v>0</v>
      </c>
      <c r="E345" s="1">
        <v>0.25757881380716302</v>
      </c>
      <c r="F345" s="1">
        <v>-0.59805336551576105</v>
      </c>
      <c r="G345" s="1">
        <v>-0.17855897056749301</v>
      </c>
      <c r="H345" s="1">
        <v>0.269578902596736</v>
      </c>
      <c r="I345" s="1">
        <v>-0.87769414856092298</v>
      </c>
      <c r="J345" s="1">
        <v>5.4408334627662397E-2</v>
      </c>
      <c r="K345" s="1">
        <v>-0.65845992208359705</v>
      </c>
      <c r="L345" s="1">
        <v>-5.4878774027506003E-2</v>
      </c>
    </row>
    <row r="346" spans="1:12">
      <c r="A346" s="1" t="s">
        <v>380</v>
      </c>
      <c r="B346" s="1">
        <v>6</v>
      </c>
      <c r="C346" s="1">
        <v>2</v>
      </c>
      <c r="D346" s="1">
        <v>0</v>
      </c>
      <c r="E346" s="1">
        <v>-0.50210138002093996</v>
      </c>
      <c r="F346" s="1">
        <v>-0.33892599964188702</v>
      </c>
      <c r="G346" s="1">
        <v>-0.86177039377997999</v>
      </c>
      <c r="H346" s="1">
        <v>0.74355911231260796</v>
      </c>
      <c r="I346" s="1">
        <v>-0.195330291295162</v>
      </c>
      <c r="J346" s="1">
        <v>0.25722706352795699</v>
      </c>
      <c r="K346" s="1">
        <v>-0.787135608025884</v>
      </c>
      <c r="L346" s="1">
        <v>-0.29315508760158099</v>
      </c>
    </row>
    <row r="347" spans="1:12">
      <c r="A347" s="1" t="s">
        <v>381</v>
      </c>
      <c r="B347" s="1">
        <v>4</v>
      </c>
      <c r="C347" s="1">
        <v>4</v>
      </c>
      <c r="D347" s="1">
        <v>0</v>
      </c>
      <c r="E347" s="1">
        <v>-0.120161041623392</v>
      </c>
      <c r="F347" s="1">
        <v>-0.51960245718230602</v>
      </c>
      <c r="G347" s="1">
        <v>0.12208304581899899</v>
      </c>
      <c r="H347" s="1">
        <v>0.68981584486984404</v>
      </c>
      <c r="I347" s="1">
        <v>0.40580900829013</v>
      </c>
      <c r="J347" s="1">
        <v>0.54281739698507203</v>
      </c>
      <c r="K347" s="1">
        <v>-0.39846586162261699</v>
      </c>
      <c r="L347" s="1">
        <v>-4.2488574378841799E-2</v>
      </c>
    </row>
    <row r="348" spans="1:12">
      <c r="A348" s="1" t="s">
        <v>382</v>
      </c>
      <c r="B348" s="1">
        <v>4</v>
      </c>
      <c r="C348" s="1">
        <v>4</v>
      </c>
      <c r="D348" s="1">
        <v>0</v>
      </c>
      <c r="E348" s="1">
        <v>0.40353290547585102</v>
      </c>
      <c r="F348" s="1">
        <v>-0.113162100427982</v>
      </c>
      <c r="G348" s="1">
        <v>-6.00343908598533E-2</v>
      </c>
      <c r="H348" s="1">
        <v>3.9502390309160397E-2</v>
      </c>
      <c r="I348" s="1">
        <v>-0.60089913210275803</v>
      </c>
      <c r="J348" s="1">
        <v>0.223730556275412</v>
      </c>
      <c r="K348" s="1">
        <v>-0.25837940710435497</v>
      </c>
      <c r="L348" s="1">
        <v>8.2646688364380692E-3</v>
      </c>
    </row>
    <row r="349" spans="1:12">
      <c r="A349" s="1" t="s">
        <v>383</v>
      </c>
      <c r="B349" s="1">
        <v>4</v>
      </c>
      <c r="C349" s="1">
        <v>4</v>
      </c>
      <c r="D349" s="1">
        <v>0</v>
      </c>
      <c r="E349" s="1">
        <v>0.37097856933368101</v>
      </c>
      <c r="F349" s="1">
        <v>-0.18188282355733701</v>
      </c>
      <c r="G349" s="1">
        <v>-1.64111245314633E-2</v>
      </c>
      <c r="H349" s="1">
        <v>0.14947509727581801</v>
      </c>
      <c r="I349" s="1">
        <v>-0.47687798920893298</v>
      </c>
      <c r="J349" s="1">
        <v>6.7756900966415998E-2</v>
      </c>
      <c r="K349" s="1">
        <v>-0.109561641964855</v>
      </c>
      <c r="L349" s="1">
        <v>0.113890673615009</v>
      </c>
    </row>
    <row r="350" spans="1:12">
      <c r="A350" s="1" t="s">
        <v>384</v>
      </c>
      <c r="B350" s="1">
        <v>6</v>
      </c>
      <c r="C350" s="1">
        <v>2</v>
      </c>
      <c r="D350" s="1">
        <v>0</v>
      </c>
      <c r="E350" s="1">
        <v>-0.45162712113002201</v>
      </c>
      <c r="F350" s="1">
        <v>-0.67572381783982305</v>
      </c>
      <c r="G350" s="1">
        <v>-0.76324726612758798</v>
      </c>
      <c r="H350" s="1">
        <v>0.55198414587928202</v>
      </c>
      <c r="I350" s="1">
        <v>-5.2394918495350697E-2</v>
      </c>
      <c r="J350" s="1">
        <v>0.20577023669022201</v>
      </c>
      <c r="K350" s="1">
        <v>-0.64729397129118105</v>
      </c>
      <c r="L350" s="1">
        <v>-0.10886640328324999</v>
      </c>
    </row>
    <row r="351" spans="1:12">
      <c r="A351" s="1" t="s">
        <v>385</v>
      </c>
      <c r="B351" s="1">
        <v>4</v>
      </c>
      <c r="C351" s="1">
        <v>4</v>
      </c>
      <c r="D351" s="1">
        <v>0</v>
      </c>
      <c r="E351" s="1">
        <v>-0.32039086965346097</v>
      </c>
      <c r="F351" s="1">
        <v>6.7981842277538198E-3</v>
      </c>
      <c r="G351" s="1">
        <v>-0.51551049095628099</v>
      </c>
      <c r="H351" s="1">
        <v>0.420901422438616</v>
      </c>
      <c r="I351" s="1">
        <v>9.68855997925957E-2</v>
      </c>
      <c r="J351" s="1">
        <v>0.15815584989448001</v>
      </c>
      <c r="K351" s="1">
        <v>-0.48088994196074902</v>
      </c>
      <c r="L351" s="1">
        <v>-0.164240899472123</v>
      </c>
    </row>
    <row r="352" spans="1:12">
      <c r="A352" s="1" t="s">
        <v>386</v>
      </c>
      <c r="B352" s="1">
        <v>4</v>
      </c>
      <c r="C352" s="1">
        <v>4</v>
      </c>
      <c r="D352" s="1">
        <v>0</v>
      </c>
      <c r="E352" s="1">
        <v>4.8678080971014802E-4</v>
      </c>
      <c r="F352" s="1">
        <v>-0.25890306520627698</v>
      </c>
      <c r="G352" s="1">
        <v>-0.29047440232820398</v>
      </c>
      <c r="H352" s="1">
        <v>0.41915024988735</v>
      </c>
      <c r="I352" s="1">
        <v>-1.09414584090725</v>
      </c>
      <c r="J352" s="1">
        <v>0.104622481726273</v>
      </c>
      <c r="K352" s="1">
        <v>-9.3484823601363398E-2</v>
      </c>
      <c r="L352" s="1">
        <v>0.100477570535684</v>
      </c>
    </row>
    <row r="353" spans="1:12">
      <c r="A353" s="1" t="s">
        <v>387</v>
      </c>
      <c r="B353" s="1">
        <v>6</v>
      </c>
      <c r="C353" s="1">
        <v>2</v>
      </c>
      <c r="D353" s="1">
        <v>0</v>
      </c>
      <c r="E353" s="1">
        <v>-0.26522890781386799</v>
      </c>
      <c r="F353" s="1">
        <v>-0.44511968334621299</v>
      </c>
      <c r="G353" s="1">
        <v>-0.106088929796352</v>
      </c>
      <c r="H353" s="1">
        <v>7.7802062455215704E-2</v>
      </c>
      <c r="I353" s="1">
        <v>-0.21489543593712901</v>
      </c>
      <c r="J353" s="1">
        <v>0.276938965342785</v>
      </c>
      <c r="K353" s="1">
        <v>-5.4573691923024602E-2</v>
      </c>
      <c r="L353" s="1">
        <v>-0.30312000832132402</v>
      </c>
    </row>
    <row r="354" spans="1:12">
      <c r="A354" s="1" t="s">
        <v>388</v>
      </c>
      <c r="B354" s="1">
        <v>5</v>
      </c>
      <c r="C354" s="1">
        <v>3</v>
      </c>
      <c r="D354" s="1">
        <v>0</v>
      </c>
      <c r="E354" s="1">
        <v>-0.434503944977713</v>
      </c>
      <c r="F354" s="1">
        <v>-0.43113069028763301</v>
      </c>
      <c r="G354" s="1">
        <v>4.5198162523892103E-2</v>
      </c>
      <c r="H354" s="1">
        <v>0.57643620453977795</v>
      </c>
      <c r="I354" s="1">
        <v>-0.643703507660077</v>
      </c>
      <c r="J354" s="1">
        <v>5.2759586446477602E-2</v>
      </c>
      <c r="K354" s="1">
        <v>-0.687764087946799</v>
      </c>
      <c r="L354" s="1">
        <v>-0.464574910572986</v>
      </c>
    </row>
    <row r="355" spans="1:12">
      <c r="A355" s="1" t="s">
        <v>389</v>
      </c>
      <c r="B355" s="1">
        <v>5</v>
      </c>
      <c r="C355" s="1">
        <v>3</v>
      </c>
      <c r="D355" s="1">
        <v>0</v>
      </c>
      <c r="E355" s="1">
        <v>-4.2964400779504301E-2</v>
      </c>
      <c r="F355" s="1">
        <v>0.76817710812197404</v>
      </c>
      <c r="G355" s="1">
        <v>-2.9934231584722901E-2</v>
      </c>
      <c r="H355" s="1">
        <v>9.4828634609465903E-2</v>
      </c>
      <c r="I355" s="1">
        <v>-0.134070060527405</v>
      </c>
      <c r="J355" s="1">
        <v>-1.37447084674632E-2</v>
      </c>
      <c r="K355" s="1">
        <v>3.8404929174002497E-2</v>
      </c>
      <c r="L355" s="1">
        <v>-0.17333017700803899</v>
      </c>
    </row>
    <row r="356" spans="1:12">
      <c r="A356" s="1" t="s">
        <v>390</v>
      </c>
      <c r="B356" s="1">
        <v>5</v>
      </c>
      <c r="C356" s="1">
        <v>3</v>
      </c>
      <c r="D356" s="1">
        <v>0</v>
      </c>
      <c r="E356" s="1">
        <v>-0.29922178631794399</v>
      </c>
      <c r="F356" s="1">
        <v>2.5545418100802901E-2</v>
      </c>
      <c r="G356" s="1">
        <v>-0.212878754029804</v>
      </c>
      <c r="H356" s="1">
        <v>5.9839630324068298E-2</v>
      </c>
      <c r="I356" s="1">
        <v>-5.5467553906710397E-2</v>
      </c>
      <c r="J356" s="1">
        <v>2.8088335882849098E-2</v>
      </c>
      <c r="K356" s="1">
        <v>-0.14840667165906901</v>
      </c>
      <c r="L356" s="1">
        <v>-1.25670597631797</v>
      </c>
    </row>
    <row r="357" spans="1:12">
      <c r="A357" s="1" t="s">
        <v>391</v>
      </c>
      <c r="B357" s="1">
        <v>6</v>
      </c>
      <c r="C357" s="1">
        <v>2</v>
      </c>
      <c r="D357" s="1">
        <v>0</v>
      </c>
      <c r="E357" s="1">
        <v>-2.81540816767233E-2</v>
      </c>
      <c r="F357" s="1">
        <v>-1.2371881863513699E-2</v>
      </c>
      <c r="G357" s="1">
        <v>-2.4281696174416E-3</v>
      </c>
      <c r="H357" s="1">
        <v>-1.4284630576682399E-2</v>
      </c>
      <c r="I357" s="1">
        <v>-1.1948278306976E-2</v>
      </c>
      <c r="J357" s="1">
        <v>2.3944565975232502E-3</v>
      </c>
      <c r="K357" s="1">
        <v>2.2762190973301899E-2</v>
      </c>
      <c r="L357" s="1">
        <v>-3.1893738264373597E-2</v>
      </c>
    </row>
    <row r="358" spans="1:12">
      <c r="A358" s="1" t="s">
        <v>392</v>
      </c>
      <c r="B358" s="1">
        <v>4</v>
      </c>
      <c r="C358" s="1">
        <v>4</v>
      </c>
      <c r="D358" s="1">
        <v>0</v>
      </c>
      <c r="E358" s="1">
        <v>-2.2547522075929801E-2</v>
      </c>
      <c r="F358" s="1">
        <v>-1.2177648799101199E-2</v>
      </c>
      <c r="G358" s="1">
        <v>-7.64032161196814E-2</v>
      </c>
      <c r="H358" s="1">
        <v>0.13611080576725501</v>
      </c>
      <c r="I358" s="1">
        <v>6.5957105712278405E-2</v>
      </c>
      <c r="J358" s="1">
        <v>-7.5157785022006204E-3</v>
      </c>
      <c r="K358" s="1">
        <v>0.208155137386794</v>
      </c>
      <c r="L358" s="1">
        <v>0.42700244433585699</v>
      </c>
    </row>
    <row r="359" spans="1:12">
      <c r="A359" s="1" t="s">
        <v>393</v>
      </c>
      <c r="B359" s="1">
        <v>3</v>
      </c>
      <c r="C359" s="1">
        <v>5</v>
      </c>
      <c r="D359" s="1">
        <v>0</v>
      </c>
      <c r="E359" s="1">
        <v>-6.6125783829017404E-2</v>
      </c>
      <c r="F359" s="1">
        <v>0.12966365550530901</v>
      </c>
      <c r="G359" s="1">
        <v>6.2378051486679603E-2</v>
      </c>
      <c r="H359" s="1">
        <v>4.6835731865979002E-2</v>
      </c>
      <c r="I359" s="1">
        <v>-3.58710998530768E-2</v>
      </c>
      <c r="J359" s="1">
        <v>5.64619023436429E-2</v>
      </c>
      <c r="K359" s="1">
        <v>-5.0831373573478403E-2</v>
      </c>
      <c r="L359" s="1">
        <v>0.257320343935318</v>
      </c>
    </row>
    <row r="360" spans="1:12">
      <c r="A360" s="1" t="s">
        <v>6</v>
      </c>
      <c r="B360" s="1">
        <v>8</v>
      </c>
      <c r="C360" s="1">
        <v>0</v>
      </c>
      <c r="D360" s="1">
        <v>0</v>
      </c>
      <c r="E360" s="1">
        <v>-1.5373304019871299</v>
      </c>
      <c r="F360" s="1">
        <v>-0.12987789018419399</v>
      </c>
      <c r="G360" s="1">
        <v>-0.45412333461318399</v>
      </c>
      <c r="H360" s="1">
        <v>-0.110929226253659</v>
      </c>
      <c r="I360" s="1">
        <v>-1.8724788559032901</v>
      </c>
      <c r="J360" s="1">
        <v>-0.136276051284905</v>
      </c>
      <c r="K360" s="1">
        <v>-0.51389061954324899</v>
      </c>
      <c r="L360" s="1">
        <v>-0.57131380216636796</v>
      </c>
    </row>
    <row r="361" spans="1:12">
      <c r="A361" s="1" t="s">
        <v>394</v>
      </c>
      <c r="B361" s="1">
        <v>7</v>
      </c>
      <c r="C361" s="1">
        <v>1</v>
      </c>
      <c r="D361" s="1">
        <v>0</v>
      </c>
      <c r="E361" s="1">
        <v>-1.3402519742268999</v>
      </c>
      <c r="F361" s="1">
        <v>-0.90604776305981105</v>
      </c>
      <c r="G361" s="1">
        <v>0.165552107417169</v>
      </c>
      <c r="H361" s="1">
        <v>-0.291909970171575</v>
      </c>
      <c r="I361" s="1">
        <v>-0.22430466897034099</v>
      </c>
      <c r="J361" s="1">
        <v>-0.22222460769008401</v>
      </c>
      <c r="K361" s="1">
        <v>-0.21571419763552399</v>
      </c>
      <c r="L361" s="1">
        <v>-0.126355995867514</v>
      </c>
    </row>
    <row r="362" spans="1:12">
      <c r="A362" s="1" t="s">
        <v>395</v>
      </c>
      <c r="B362" s="1">
        <v>5</v>
      </c>
      <c r="C362" s="1">
        <v>3</v>
      </c>
      <c r="D362" s="1">
        <v>0</v>
      </c>
      <c r="E362" s="1">
        <v>0.61332110272949902</v>
      </c>
      <c r="F362" s="1">
        <v>-0.14986740358231199</v>
      </c>
      <c r="G362" s="1">
        <v>-1.3622670445251199</v>
      </c>
      <c r="H362" s="1">
        <v>1.0695416284382799</v>
      </c>
      <c r="I362" s="1">
        <v>-0.62307213235780201</v>
      </c>
      <c r="J362" s="1">
        <v>0.234869249729975</v>
      </c>
      <c r="K362" s="1">
        <v>-0.31701245041905002</v>
      </c>
      <c r="L362" s="1">
        <v>-0.37450923477824299</v>
      </c>
    </row>
    <row r="363" spans="1:12">
      <c r="A363" s="1" t="s">
        <v>396</v>
      </c>
      <c r="B363" s="1">
        <v>6</v>
      </c>
      <c r="C363" s="1">
        <v>2</v>
      </c>
      <c r="D363" s="1">
        <v>0</v>
      </c>
      <c r="E363" s="1">
        <v>-1.0980925571309399</v>
      </c>
      <c r="F363" s="1">
        <v>0.25908071990932602</v>
      </c>
      <c r="G363" s="1">
        <v>0.43929947619015303</v>
      </c>
      <c r="H363" s="1">
        <v>-1.7036055018719E-2</v>
      </c>
      <c r="I363" s="1">
        <v>-1.5256620877286999</v>
      </c>
      <c r="J363" s="1">
        <v>-0.15458973950018801</v>
      </c>
      <c r="K363" s="1">
        <v>-0.522252115292413</v>
      </c>
      <c r="L363" s="1">
        <v>-0.36742738687312598</v>
      </c>
    </row>
    <row r="364" spans="1:12">
      <c r="A364" s="1" t="s">
        <v>397</v>
      </c>
      <c r="B364" s="1">
        <v>4</v>
      </c>
      <c r="C364" s="1">
        <v>4</v>
      </c>
      <c r="D364" s="1">
        <v>0</v>
      </c>
      <c r="E364" s="1">
        <v>-0.95566238888337396</v>
      </c>
      <c r="F364" s="1">
        <v>0.316959275321614</v>
      </c>
      <c r="G364" s="1">
        <v>0.29060877572608002</v>
      </c>
      <c r="H364" s="1">
        <v>1.75458214871166</v>
      </c>
      <c r="I364" s="1">
        <v>-2.2263107599827698</v>
      </c>
      <c r="J364" s="1">
        <v>-0.49580796593390503</v>
      </c>
      <c r="K364" s="1">
        <v>4.0935182061944297E-2</v>
      </c>
      <c r="L364" s="1">
        <v>-9.9264571349826997E-2</v>
      </c>
    </row>
    <row r="365" spans="1:12">
      <c r="A365" s="1" t="s">
        <v>14</v>
      </c>
      <c r="B365" s="1">
        <v>7</v>
      </c>
      <c r="C365" s="1">
        <v>1</v>
      </c>
      <c r="D365" s="1">
        <v>0</v>
      </c>
      <c r="E365" s="1">
        <v>-0.38792325220463197</v>
      </c>
      <c r="F365" s="1">
        <v>0.22300867017058101</v>
      </c>
      <c r="G365" s="1">
        <v>-0.32945021992829898</v>
      </c>
      <c r="H365" s="1">
        <v>-5.4870771123301403E-2</v>
      </c>
      <c r="I365" s="1">
        <v>-1.0121832965761901</v>
      </c>
      <c r="J365" s="1">
        <v>-5.9065807516766197E-2</v>
      </c>
      <c r="K365" s="1">
        <v>-0.719637726462105</v>
      </c>
      <c r="L365" s="1">
        <v>-0.38440414146983498</v>
      </c>
    </row>
    <row r="366" spans="1:12">
      <c r="A366" s="1" t="s">
        <v>398</v>
      </c>
      <c r="B366" s="1">
        <v>5</v>
      </c>
      <c r="C366" s="1">
        <v>3</v>
      </c>
      <c r="D366" s="1">
        <v>0</v>
      </c>
      <c r="E366" s="1">
        <v>-0.57524330919377598</v>
      </c>
      <c r="F366" s="1">
        <v>-0.58550505088687399</v>
      </c>
      <c r="G366" s="1">
        <v>0.16242337937625401</v>
      </c>
      <c r="H366" s="1">
        <v>0.45502383756542603</v>
      </c>
      <c r="I366" s="1">
        <v>-0.84004275117851501</v>
      </c>
      <c r="J366" s="1">
        <v>0.37402756528443798</v>
      </c>
      <c r="K366" s="1">
        <v>-0.69198690892736303</v>
      </c>
      <c r="L366" s="1">
        <v>-0.21381270264380101</v>
      </c>
    </row>
    <row r="367" spans="1:12">
      <c r="A367" s="1" t="s">
        <v>399</v>
      </c>
      <c r="B367" s="1">
        <v>5</v>
      </c>
      <c r="C367" s="1">
        <v>3</v>
      </c>
      <c r="D367" s="1">
        <v>0</v>
      </c>
      <c r="E367" s="1">
        <v>-0.15784342987271099</v>
      </c>
      <c r="F367" s="1">
        <v>0.27329318273361802</v>
      </c>
      <c r="G367" s="1">
        <v>-8.1671076297703898E-2</v>
      </c>
      <c r="H367" s="1">
        <v>0.25664337087828498</v>
      </c>
      <c r="I367" s="1">
        <v>-0.94434890184938702</v>
      </c>
      <c r="J367" s="1">
        <v>9.4136060526546994E-2</v>
      </c>
      <c r="K367" s="1">
        <v>-0.68380468767462799</v>
      </c>
      <c r="L367" s="1">
        <v>-0.177880739695748</v>
      </c>
    </row>
    <row r="368" spans="1:12">
      <c r="A368" s="1" t="s">
        <v>49</v>
      </c>
      <c r="B368" s="1">
        <v>6</v>
      </c>
      <c r="C368" s="1">
        <v>2</v>
      </c>
      <c r="D368" s="1">
        <v>0</v>
      </c>
      <c r="E368" s="1">
        <v>-0.62491888498324999</v>
      </c>
      <c r="F368" s="1">
        <v>-7.16340268762201E-2</v>
      </c>
      <c r="G368" s="1">
        <v>0.392586889571169</v>
      </c>
      <c r="H368" s="1">
        <v>-4.6200523061360799E-2</v>
      </c>
      <c r="I368" s="1">
        <v>-0.52595027062792399</v>
      </c>
      <c r="J368" s="1">
        <v>0.33541931496494298</v>
      </c>
      <c r="K368" s="1">
        <v>-1.06853781970467</v>
      </c>
      <c r="L368" s="1">
        <v>-0.58518253869405501</v>
      </c>
    </row>
    <row r="369" spans="1:12">
      <c r="A369" s="1" t="s">
        <v>400</v>
      </c>
      <c r="B369" s="1">
        <v>6</v>
      </c>
      <c r="C369" s="1">
        <v>2</v>
      </c>
      <c r="D369" s="1">
        <v>0</v>
      </c>
      <c r="E369" s="1">
        <v>-0.13981363625557</v>
      </c>
      <c r="F369" s="1">
        <v>-0.40954853122370399</v>
      </c>
      <c r="G369" s="1">
        <v>-0.49619413329575301</v>
      </c>
      <c r="H369" s="1">
        <v>0.44519220175734697</v>
      </c>
      <c r="I369" s="1">
        <v>-0.72091984817329102</v>
      </c>
      <c r="J369" s="1">
        <v>0.199271734657779</v>
      </c>
      <c r="K369" s="1">
        <v>-0.51660803906324104</v>
      </c>
      <c r="L369" s="1">
        <v>-5.8731846426074097E-2</v>
      </c>
    </row>
    <row r="370" spans="1:12">
      <c r="A370" s="1" t="s">
        <v>64</v>
      </c>
      <c r="B370" s="1">
        <v>6</v>
      </c>
      <c r="C370" s="1">
        <v>2</v>
      </c>
      <c r="D370" s="1">
        <v>0</v>
      </c>
      <c r="E370" s="1">
        <v>-0.29679454764517199</v>
      </c>
      <c r="F370" s="1">
        <v>-1.6881402903361299E-2</v>
      </c>
      <c r="G370" s="1">
        <v>-0.11753540723155199</v>
      </c>
      <c r="H370" s="1">
        <v>0.34059664118189997</v>
      </c>
      <c r="I370" s="1">
        <v>-0.45394151052291798</v>
      </c>
      <c r="J370" s="1">
        <v>9.0532424504256095E-2</v>
      </c>
      <c r="K370" s="1">
        <v>-0.30000684959298601</v>
      </c>
      <c r="L370" s="1">
        <v>-0.40516140998322903</v>
      </c>
    </row>
    <row r="371" spans="1:12">
      <c r="A371" s="1" t="s">
        <v>401</v>
      </c>
      <c r="B371" s="1">
        <v>6</v>
      </c>
      <c r="C371" s="1">
        <v>2</v>
      </c>
      <c r="D371" s="1">
        <v>0</v>
      </c>
      <c r="E371" s="1">
        <v>-0.230579486388787</v>
      </c>
      <c r="F371" s="1">
        <v>-0.47348188960808502</v>
      </c>
      <c r="G371" s="1">
        <v>-0.21771005003764399</v>
      </c>
      <c r="H371" s="1">
        <v>0.166020017288457</v>
      </c>
      <c r="I371" s="1">
        <v>-0.65856796312680699</v>
      </c>
      <c r="J371" s="1">
        <v>6.9437160343570004E-2</v>
      </c>
      <c r="K371" s="1">
        <v>-0.44904993614185501</v>
      </c>
      <c r="L371" s="1">
        <v>-0.384637846759458</v>
      </c>
    </row>
    <row r="372" spans="1:12">
      <c r="A372" s="1" t="s">
        <v>402</v>
      </c>
      <c r="B372" s="1">
        <v>6</v>
      </c>
      <c r="C372" s="1">
        <v>2</v>
      </c>
      <c r="D372" s="1">
        <v>0</v>
      </c>
      <c r="E372" s="1">
        <v>-0.1385576667541</v>
      </c>
      <c r="F372" s="1">
        <v>-4.93284763631004E-2</v>
      </c>
      <c r="G372" s="1">
        <v>-4.3556653463114103E-2</v>
      </c>
      <c r="H372" s="1">
        <v>0.25193283676366601</v>
      </c>
      <c r="I372" s="1">
        <v>-0.77555343052066295</v>
      </c>
      <c r="J372" s="1">
        <v>0.25619795121490402</v>
      </c>
      <c r="K372" s="1">
        <v>-0.71288219035279099</v>
      </c>
      <c r="L372" s="1">
        <v>-0.43127549988840402</v>
      </c>
    </row>
    <row r="373" spans="1:12">
      <c r="A373" s="1" t="s">
        <v>403</v>
      </c>
      <c r="B373" s="1">
        <v>3</v>
      </c>
      <c r="C373" s="1">
        <v>5</v>
      </c>
      <c r="D373" s="1">
        <v>0</v>
      </c>
      <c r="E373" s="1">
        <v>0.470909184074632</v>
      </c>
      <c r="F373" s="1">
        <v>0.25588489226809802</v>
      </c>
      <c r="G373" s="1">
        <v>-4.6608759683434302E-2</v>
      </c>
      <c r="H373" s="1">
        <v>0.25708245777669197</v>
      </c>
      <c r="I373" s="1">
        <v>-0.910013529369739</v>
      </c>
      <c r="J373" s="1">
        <v>0.29523077871263498</v>
      </c>
      <c r="K373" s="1">
        <v>-0.12795475822723201</v>
      </c>
      <c r="L373" s="1">
        <v>8.0406054280393199E-2</v>
      </c>
    </row>
    <row r="374" spans="1:12">
      <c r="A374" s="1" t="s">
        <v>404</v>
      </c>
      <c r="B374" s="1">
        <v>4</v>
      </c>
      <c r="C374" s="1">
        <v>4</v>
      </c>
      <c r="D374" s="1">
        <v>0</v>
      </c>
      <c r="E374" s="1">
        <v>-4.1132245847441601E-2</v>
      </c>
      <c r="F374" s="1">
        <v>-0.32688522283326699</v>
      </c>
      <c r="G374" s="1">
        <v>0.14044333744863399</v>
      </c>
      <c r="H374" s="1">
        <v>0.48045592336153398</v>
      </c>
      <c r="I374" s="1">
        <v>-1.0380502579550099</v>
      </c>
      <c r="J374" s="1">
        <v>2.99669267412304E-3</v>
      </c>
      <c r="K374" s="1">
        <v>-0.43944770323249699</v>
      </c>
      <c r="L374" s="1">
        <v>1.2060431188426399E-2</v>
      </c>
    </row>
    <row r="375" spans="1:12">
      <c r="A375" s="1" t="s">
        <v>40</v>
      </c>
      <c r="B375" s="1">
        <v>6</v>
      </c>
      <c r="C375" s="1">
        <v>2</v>
      </c>
      <c r="D375" s="1">
        <v>0</v>
      </c>
      <c r="E375" s="1">
        <v>-0.51679734493043095</v>
      </c>
      <c r="F375" s="1">
        <v>-0.103700725249339</v>
      </c>
      <c r="G375" s="1">
        <v>-0.15830253944716999</v>
      </c>
      <c r="H375" s="1">
        <v>0.58384112614708705</v>
      </c>
      <c r="I375" s="1">
        <v>-9.2897633473824501E-2</v>
      </c>
      <c r="J375" s="1">
        <v>0.106221791951556</v>
      </c>
      <c r="K375" s="1">
        <v>-0.75197942145309604</v>
      </c>
      <c r="L375" s="1">
        <v>-0.257859148576216</v>
      </c>
    </row>
    <row r="376" spans="1:12">
      <c r="A376" s="1" t="s">
        <v>405</v>
      </c>
      <c r="B376" s="1">
        <v>6</v>
      </c>
      <c r="C376" s="1">
        <v>2</v>
      </c>
      <c r="D376" s="1">
        <v>0</v>
      </c>
      <c r="E376" s="1">
        <v>-0.43090611577278598</v>
      </c>
      <c r="F376" s="1">
        <v>-0.19130462100051901</v>
      </c>
      <c r="G376" s="1">
        <v>-0.30934420040777899</v>
      </c>
      <c r="H376" s="1">
        <v>0.86307695168513898</v>
      </c>
      <c r="I376" s="1">
        <v>-1.27278078395162E-2</v>
      </c>
      <c r="J376" s="1">
        <v>0.116516123971292</v>
      </c>
      <c r="K376" s="1">
        <v>-0.66083785665453498</v>
      </c>
      <c r="L376" s="1">
        <v>-0.27307762863082502</v>
      </c>
    </row>
    <row r="377" spans="1:12">
      <c r="A377" s="1" t="s">
        <v>406</v>
      </c>
      <c r="B377" s="1">
        <v>5</v>
      </c>
      <c r="C377" s="1">
        <v>3</v>
      </c>
      <c r="D377" s="1">
        <v>0</v>
      </c>
      <c r="E377" s="1">
        <v>-0.61690337575723697</v>
      </c>
      <c r="F377" s="1">
        <v>-0.31919472236280899</v>
      </c>
      <c r="G377" s="1">
        <v>0.23638381380368101</v>
      </c>
      <c r="H377" s="1">
        <v>0.59328217135206596</v>
      </c>
      <c r="I377" s="1">
        <v>-1.4460199782897201</v>
      </c>
      <c r="J377" s="1">
        <v>0.129495331609989</v>
      </c>
      <c r="K377" s="1">
        <v>-0.30968718522320998</v>
      </c>
      <c r="L377" s="1">
        <v>-0.39666510063382499</v>
      </c>
    </row>
    <row r="378" spans="1:12">
      <c r="A378" s="1" t="s">
        <v>407</v>
      </c>
      <c r="B378" s="1">
        <v>7</v>
      </c>
      <c r="C378" s="1">
        <v>1</v>
      </c>
      <c r="D378" s="1">
        <v>0</v>
      </c>
      <c r="E378" s="1">
        <v>-0.111137376073041</v>
      </c>
      <c r="F378" s="1">
        <v>-8.9945200523628394E-2</v>
      </c>
      <c r="G378" s="1">
        <v>-0.13647172209539399</v>
      </c>
      <c r="H378" s="1">
        <v>-0.160660216061283</v>
      </c>
      <c r="I378" s="1">
        <v>-0.78994397740049904</v>
      </c>
      <c r="J378" s="1">
        <v>0.166980980735492</v>
      </c>
      <c r="K378" s="1">
        <v>-0.41647560002842199</v>
      </c>
      <c r="L378" s="1">
        <v>-0.35663853295173797</v>
      </c>
    </row>
    <row r="379" spans="1:12">
      <c r="A379" s="1" t="s">
        <v>408</v>
      </c>
      <c r="B379" s="1">
        <v>4</v>
      </c>
      <c r="C379" s="1">
        <v>4</v>
      </c>
      <c r="D379" s="1">
        <v>0</v>
      </c>
      <c r="E379" s="1">
        <v>-7.8747083410412502E-3</v>
      </c>
      <c r="F379" s="1">
        <v>-4.66900950065968E-2</v>
      </c>
      <c r="G379" s="1">
        <v>-4.4007323002065599E-2</v>
      </c>
      <c r="H379" s="1">
        <v>0.10227991935907101</v>
      </c>
      <c r="I379" s="1">
        <v>-6.5502152699309896E-2</v>
      </c>
      <c r="J379" s="1">
        <v>9.9822182393704495E-2</v>
      </c>
      <c r="K379" s="1">
        <v>0.40382908869965101</v>
      </c>
      <c r="L379" s="1">
        <v>1.87057321928615E-2</v>
      </c>
    </row>
    <row r="380" spans="1:12">
      <c r="A380" s="1" t="s">
        <v>409</v>
      </c>
      <c r="B380" s="1">
        <v>4</v>
      </c>
      <c r="C380" s="1">
        <v>4</v>
      </c>
      <c r="D380" s="1">
        <v>0</v>
      </c>
      <c r="E380" s="1">
        <v>0.322561225052303</v>
      </c>
      <c r="F380" s="1">
        <v>-6.6399531753152802E-2</v>
      </c>
      <c r="G380" s="1">
        <v>-4.42134322022468E-2</v>
      </c>
      <c r="H380" s="1">
        <v>0.120191131910742</v>
      </c>
      <c r="I380" s="1">
        <v>-1.1057956931175701</v>
      </c>
      <c r="J380" s="1">
        <v>8.2023991038757502E-2</v>
      </c>
      <c r="K380" s="1">
        <v>-0.58561238850726505</v>
      </c>
      <c r="L380" s="1">
        <v>3.4663754916774203E-2</v>
      </c>
    </row>
    <row r="381" spans="1:12">
      <c r="A381" s="1" t="s">
        <v>410</v>
      </c>
      <c r="B381" s="1">
        <v>4</v>
      </c>
      <c r="C381" s="1">
        <v>4</v>
      </c>
      <c r="D381" s="1">
        <v>0</v>
      </c>
      <c r="E381" s="1">
        <v>-0.54337440760649602</v>
      </c>
      <c r="F381" s="1">
        <v>-0.138581154682968</v>
      </c>
      <c r="G381" s="1">
        <v>0.15080107757983699</v>
      </c>
      <c r="H381" s="1">
        <v>0.253917644130981</v>
      </c>
      <c r="I381" s="1">
        <v>2.9702832640684899E-2</v>
      </c>
      <c r="J381" s="1">
        <v>-0.125922919425138</v>
      </c>
      <c r="K381" s="1">
        <v>-9.0967320090888995E-2</v>
      </c>
      <c r="L381" s="1">
        <v>0.15152212627668199</v>
      </c>
    </row>
    <row r="382" spans="1:12">
      <c r="A382" s="1" t="s">
        <v>411</v>
      </c>
      <c r="B382" s="1">
        <v>5</v>
      </c>
      <c r="C382" s="1">
        <v>3</v>
      </c>
      <c r="D382" s="1">
        <v>0</v>
      </c>
      <c r="E382" s="1">
        <v>0.469503256557531</v>
      </c>
      <c r="F382" s="1">
        <v>-0.57839054721736904</v>
      </c>
      <c r="G382" s="1">
        <v>0.15313812543085101</v>
      </c>
      <c r="H382" s="1">
        <v>1.16340024283816</v>
      </c>
      <c r="I382" s="1">
        <v>-5.3850895866149898E-2</v>
      </c>
      <c r="J382" s="1">
        <v>-0.22102702167409799</v>
      </c>
      <c r="K382" s="1">
        <v>-0.24373414673145799</v>
      </c>
      <c r="L382" s="1">
        <v>-0.67793028608850503</v>
      </c>
    </row>
    <row r="383" spans="1:12">
      <c r="A383" s="1" t="s">
        <v>412</v>
      </c>
      <c r="B383" s="1">
        <v>4</v>
      </c>
      <c r="C383" s="1">
        <v>4</v>
      </c>
      <c r="D383" s="1">
        <v>0</v>
      </c>
      <c r="E383" s="1">
        <v>-0.34973494953354101</v>
      </c>
      <c r="F383" s="1">
        <v>0.31669613966820098</v>
      </c>
      <c r="G383" s="1">
        <v>0.16534896117874601</v>
      </c>
      <c r="H383" s="1">
        <v>3.7659064385102498E-2</v>
      </c>
      <c r="I383" s="1">
        <v>-0.19598018358452399</v>
      </c>
      <c r="J383" s="1">
        <v>1.9784398960358E-2</v>
      </c>
      <c r="K383" s="1">
        <v>-0.31079688334287497</v>
      </c>
      <c r="L383" s="1">
        <v>-0.156314282678015</v>
      </c>
    </row>
    <row r="384" spans="1:12">
      <c r="A384" s="1" t="s">
        <v>413</v>
      </c>
      <c r="B384" s="1">
        <v>6</v>
      </c>
      <c r="C384" s="1">
        <v>2</v>
      </c>
      <c r="D384" s="1">
        <v>0</v>
      </c>
      <c r="E384" s="1">
        <v>-0.12714900181187799</v>
      </c>
      <c r="F384" s="1">
        <v>-0.23067642968678201</v>
      </c>
      <c r="G384" s="1">
        <v>-0.56998142858851197</v>
      </c>
      <c r="H384" s="1">
        <v>-6.09710664277631E-2</v>
      </c>
      <c r="I384" s="1">
        <v>0.588612998504914</v>
      </c>
      <c r="J384" s="1">
        <v>0.11024905454970101</v>
      </c>
      <c r="K384" s="1">
        <v>-1.5204952919630399</v>
      </c>
      <c r="L384" s="1">
        <v>-3.75640249909878E-2</v>
      </c>
    </row>
    <row r="385" spans="1:12">
      <c r="A385" s="1" t="s">
        <v>414</v>
      </c>
      <c r="B385" s="1">
        <v>5</v>
      </c>
      <c r="C385" s="1">
        <v>3</v>
      </c>
      <c r="D385" s="1">
        <v>0</v>
      </c>
      <c r="E385" s="1">
        <v>-0.14622977736391099</v>
      </c>
      <c r="F385" s="1">
        <v>-0.116881559694823</v>
      </c>
      <c r="G385" s="1">
        <v>0.26264214906568401</v>
      </c>
      <c r="H385" s="1">
        <v>0.12464560956911599</v>
      </c>
      <c r="I385" s="1">
        <v>-0.61970430031389301</v>
      </c>
      <c r="J385" s="1">
        <v>0.22190521467318</v>
      </c>
      <c r="K385" s="1">
        <v>-0.58446806275435403</v>
      </c>
      <c r="L385" s="1">
        <v>-0.31063999321770303</v>
      </c>
    </row>
    <row r="386" spans="1:12">
      <c r="A386" s="1" t="s">
        <v>415</v>
      </c>
      <c r="B386" s="1">
        <v>5</v>
      </c>
      <c r="C386" s="1">
        <v>3</v>
      </c>
      <c r="D386" s="1">
        <v>0</v>
      </c>
      <c r="E386" s="1">
        <v>-0.362974519031184</v>
      </c>
      <c r="F386" s="1">
        <v>8.3586869967198593E-2</v>
      </c>
      <c r="G386" s="1">
        <v>-0.42495460394926898</v>
      </c>
      <c r="H386" s="1">
        <v>0.53386311115250196</v>
      </c>
      <c r="I386" s="1">
        <v>-0.588771327111273</v>
      </c>
      <c r="J386" s="1">
        <v>0.31339346050052103</v>
      </c>
      <c r="K386" s="1">
        <v>-0.68163559522967299</v>
      </c>
      <c r="L386" s="1">
        <v>-6.2529649346424396E-2</v>
      </c>
    </row>
    <row r="387" spans="1:12">
      <c r="A387" s="1" t="s">
        <v>416</v>
      </c>
      <c r="B387" s="1">
        <v>2</v>
      </c>
      <c r="C387" s="1">
        <v>2</v>
      </c>
      <c r="D387" s="1">
        <v>4</v>
      </c>
      <c r="E387" s="1">
        <v>9.9527658512979403E-4</v>
      </c>
      <c r="F387" s="1">
        <v>-2.35651883709114E-2</v>
      </c>
      <c r="G387" s="1">
        <v>0</v>
      </c>
      <c r="H387" s="1">
        <v>0</v>
      </c>
      <c r="I387" s="1">
        <v>0</v>
      </c>
      <c r="J387" s="1">
        <v>0</v>
      </c>
      <c r="K387" s="1">
        <v>-1.08792364793375E-3</v>
      </c>
      <c r="L387" s="1">
        <v>2.2557849929021E-2</v>
      </c>
    </row>
    <row r="388" spans="1:12">
      <c r="A388" s="1" t="s">
        <v>417</v>
      </c>
      <c r="B388" s="1">
        <v>5</v>
      </c>
      <c r="C388" s="1">
        <v>2</v>
      </c>
      <c r="D388" s="1">
        <v>1</v>
      </c>
      <c r="E388" s="1">
        <v>-2.9429785550017001E-2</v>
      </c>
      <c r="F388" s="1">
        <v>-1.9298680382934301E-2</v>
      </c>
      <c r="G388" s="1">
        <v>-2.0610161674288901E-2</v>
      </c>
      <c r="H388" s="1">
        <v>-3.40695627816913E-2</v>
      </c>
      <c r="I388" s="1">
        <v>0</v>
      </c>
      <c r="J388" s="1">
        <v>3.6441122046312001E-3</v>
      </c>
      <c r="K388" s="1">
        <v>-8.1263756121040198E-2</v>
      </c>
      <c r="L388" s="1">
        <v>1.7130148589386E-2</v>
      </c>
    </row>
    <row r="389" spans="1:12">
      <c r="A389" s="1" t="s">
        <v>418</v>
      </c>
      <c r="B389" s="1">
        <v>5</v>
      </c>
      <c r="C389" s="1">
        <v>3</v>
      </c>
      <c r="D389" s="1">
        <v>0</v>
      </c>
      <c r="E389" s="1">
        <v>-0.40428550955020698</v>
      </c>
      <c r="F389" s="1">
        <v>0.33448893948624497</v>
      </c>
      <c r="G389" s="1">
        <v>-0.209201184427418</v>
      </c>
      <c r="H389" s="1">
        <v>0.30082861904564001</v>
      </c>
      <c r="I389" s="1">
        <v>-0.102006119422762</v>
      </c>
      <c r="J389" s="1">
        <v>0.45863659192497203</v>
      </c>
      <c r="K389" s="1">
        <v>-0.412398370355747</v>
      </c>
      <c r="L389" s="1">
        <v>-0.53271156634719397</v>
      </c>
    </row>
    <row r="390" spans="1:12">
      <c r="A390" s="1" t="s">
        <v>419</v>
      </c>
      <c r="B390" s="1">
        <v>5</v>
      </c>
      <c r="C390" s="1">
        <v>3</v>
      </c>
      <c r="D390" s="1">
        <v>0</v>
      </c>
      <c r="E390" s="1">
        <v>-0.822823700967796</v>
      </c>
      <c r="F390" s="1">
        <v>-0.31490907796523498</v>
      </c>
      <c r="G390" s="1">
        <v>0.14529267374945901</v>
      </c>
      <c r="H390" s="1">
        <v>0.83236717540478899</v>
      </c>
      <c r="I390" s="1">
        <v>-1.8334335656319398E-2</v>
      </c>
      <c r="J390" s="1">
        <v>0.25214453068456899</v>
      </c>
      <c r="K390" s="1">
        <v>-0.70812608179702197</v>
      </c>
      <c r="L390" s="1">
        <v>-9.6523441648183606E-2</v>
      </c>
    </row>
    <row r="391" spans="1:12">
      <c r="A391" s="1" t="s">
        <v>420</v>
      </c>
      <c r="B391" s="1">
        <v>3</v>
      </c>
      <c r="C391" s="1">
        <v>5</v>
      </c>
      <c r="D391" s="1">
        <v>0</v>
      </c>
      <c r="E391" s="1">
        <v>-1.03096802373168E-2</v>
      </c>
      <c r="F391" s="1">
        <v>2.9255523349382698E-2</v>
      </c>
      <c r="G391" s="1">
        <v>-2.8063283283695201E-2</v>
      </c>
      <c r="H391" s="1">
        <v>-1.6074108936927501E-2</v>
      </c>
      <c r="I391" s="1">
        <v>9.0767469329621105E-3</v>
      </c>
      <c r="J391" s="1">
        <v>1.9362761967145199E-3</v>
      </c>
      <c r="K391" s="1">
        <v>7.6831444795232096E-3</v>
      </c>
      <c r="L391" s="1">
        <v>1.37841945430485E-2</v>
      </c>
    </row>
    <row r="392" spans="1:12">
      <c r="A392" s="1" t="s">
        <v>421</v>
      </c>
      <c r="B392" s="1">
        <v>7</v>
      </c>
      <c r="C392" s="1">
        <v>1</v>
      </c>
      <c r="D392" s="1">
        <v>0</v>
      </c>
      <c r="E392" s="1">
        <v>-0.23545097564588999</v>
      </c>
      <c r="F392" s="1">
        <v>-0.292240813679573</v>
      </c>
      <c r="G392" s="1">
        <v>-0.47808595096045098</v>
      </c>
      <c r="H392" s="1">
        <v>-0.190542903406685</v>
      </c>
      <c r="I392" s="1">
        <v>0.79903453961026905</v>
      </c>
      <c r="J392" s="1">
        <v>-0.20652322351087499</v>
      </c>
      <c r="K392" s="1">
        <v>-9.98512000538294E-2</v>
      </c>
      <c r="L392" s="1">
        <v>-5.9195989594334399E-2</v>
      </c>
    </row>
    <row r="393" spans="1:12">
      <c r="A393" s="1" t="s">
        <v>422</v>
      </c>
      <c r="B393" s="1">
        <v>6</v>
      </c>
      <c r="C393" s="1">
        <v>2</v>
      </c>
      <c r="D393" s="1">
        <v>0</v>
      </c>
      <c r="E393" s="1">
        <v>-0.33779035606820801</v>
      </c>
      <c r="F393" s="1">
        <v>-0.84127094900099297</v>
      </c>
      <c r="G393" s="1">
        <v>-0.87281483367433899</v>
      </c>
      <c r="H393" s="1">
        <v>0.84140788977428305</v>
      </c>
      <c r="I393" s="1">
        <v>-1.1547580812109299</v>
      </c>
      <c r="J393" s="1">
        <v>4.6599341222881903E-2</v>
      </c>
      <c r="K393" s="1">
        <v>-0.59411054563495003</v>
      </c>
      <c r="L393" s="1">
        <v>-9.5957040804337507E-2</v>
      </c>
    </row>
    <row r="394" spans="1:12">
      <c r="A394" s="1" t="s">
        <v>423</v>
      </c>
      <c r="B394" s="1">
        <v>5</v>
      </c>
      <c r="C394" s="1">
        <v>3</v>
      </c>
      <c r="D394" s="1">
        <v>0</v>
      </c>
      <c r="E394" s="1">
        <v>-0.73934834043494801</v>
      </c>
      <c r="F394" s="1">
        <v>-0.71320951590349402</v>
      </c>
      <c r="G394" s="1">
        <v>-0.553492055168335</v>
      </c>
      <c r="H394" s="1">
        <v>0.85250929925742103</v>
      </c>
      <c r="I394" s="1">
        <v>-1.5066730829580799</v>
      </c>
      <c r="J394" s="1">
        <v>0.26743025954905902</v>
      </c>
      <c r="K394" s="1">
        <v>-0.29313211112705201</v>
      </c>
      <c r="L394" s="1">
        <v>4.8615877715306302E-2</v>
      </c>
    </row>
    <row r="395" spans="1:12">
      <c r="A395" s="1" t="s">
        <v>424</v>
      </c>
      <c r="B395" s="1">
        <v>5</v>
      </c>
      <c r="C395" s="1">
        <v>3</v>
      </c>
      <c r="D395" s="1">
        <v>0</v>
      </c>
      <c r="E395" s="1">
        <v>8.6920642590025604E-2</v>
      </c>
      <c r="F395" s="1">
        <v>0.20037686017685699</v>
      </c>
      <c r="G395" s="1">
        <v>-7.7078286116855702E-2</v>
      </c>
      <c r="H395" s="1">
        <v>-0.15957153655006601</v>
      </c>
      <c r="I395" s="1">
        <v>-2.6614272054958499</v>
      </c>
      <c r="J395" s="1">
        <v>-7.3310608642925303E-3</v>
      </c>
      <c r="K395" s="1">
        <v>0.62633501374544198</v>
      </c>
      <c r="L395" s="1">
        <v>-0.33027429108638301</v>
      </c>
    </row>
    <row r="396" spans="1:12">
      <c r="A396" s="1" t="s">
        <v>425</v>
      </c>
      <c r="B396" s="1">
        <v>5</v>
      </c>
      <c r="C396" s="1">
        <v>3</v>
      </c>
      <c r="D396" s="1">
        <v>0</v>
      </c>
      <c r="E396" s="1">
        <v>1.6370193625744801E-2</v>
      </c>
      <c r="F396" s="1">
        <v>-0.43196157341508101</v>
      </c>
      <c r="G396" s="1">
        <v>-0.50174379611184206</v>
      </c>
      <c r="H396" s="1">
        <v>0.31709164795094102</v>
      </c>
      <c r="I396" s="1">
        <v>-0.40627872141700699</v>
      </c>
      <c r="J396" s="1">
        <v>4.8413189304409E-2</v>
      </c>
      <c r="K396" s="1">
        <v>-0.55775248465067895</v>
      </c>
      <c r="L396" s="1">
        <v>-0.28651117631513501</v>
      </c>
    </row>
    <row r="397" spans="1:12">
      <c r="A397" s="1" t="s">
        <v>426</v>
      </c>
      <c r="B397" s="1">
        <v>6</v>
      </c>
      <c r="C397" s="1">
        <v>2</v>
      </c>
      <c r="D397" s="1">
        <v>0</v>
      </c>
      <c r="E397" s="1">
        <v>-0.55391385052116404</v>
      </c>
      <c r="F397" s="1">
        <v>-0.45806310158290597</v>
      </c>
      <c r="G397" s="1">
        <v>-0.279233422551393</v>
      </c>
      <c r="H397" s="1">
        <v>9.1434275099476103E-2</v>
      </c>
      <c r="I397" s="1">
        <v>-1.0110482641106999</v>
      </c>
      <c r="J397" s="1">
        <v>0.174951072730714</v>
      </c>
      <c r="K397" s="1">
        <v>-0.62468013091941399</v>
      </c>
      <c r="L397" s="1">
        <v>-0.37370093576782298</v>
      </c>
    </row>
    <row r="398" spans="1:12">
      <c r="A398" s="1" t="s">
        <v>427</v>
      </c>
      <c r="B398" s="1">
        <v>5</v>
      </c>
      <c r="C398" s="1">
        <v>3</v>
      </c>
      <c r="D398" s="1">
        <v>0</v>
      </c>
      <c r="E398" s="1">
        <v>-2.93900825952997E-2</v>
      </c>
      <c r="F398" s="1">
        <v>-9.3760856887459901E-2</v>
      </c>
      <c r="G398" s="1">
        <v>0.30452366607708597</v>
      </c>
      <c r="H398" s="1">
        <v>0.18193144775063699</v>
      </c>
      <c r="I398" s="1">
        <v>-0.84355640846020497</v>
      </c>
      <c r="J398" s="1">
        <v>0.123973656542666</v>
      </c>
      <c r="K398" s="1">
        <v>-0.33467700481553098</v>
      </c>
      <c r="L398" s="1">
        <v>-0.32970823466522797</v>
      </c>
    </row>
    <row r="399" spans="1:12">
      <c r="A399" s="1" t="s">
        <v>428</v>
      </c>
      <c r="B399" s="1">
        <v>4</v>
      </c>
      <c r="C399" s="1">
        <v>4</v>
      </c>
      <c r="D399" s="1">
        <v>0</v>
      </c>
      <c r="E399" s="1">
        <v>8.4820607433863507E-2</v>
      </c>
      <c r="F399" s="1">
        <v>-0.115472456192802</v>
      </c>
      <c r="G399" s="1">
        <v>8.4388097416310801E-2</v>
      </c>
      <c r="H399" s="1">
        <v>0.38469805911345001</v>
      </c>
      <c r="I399" s="1">
        <v>9.7579327317135894E-2</v>
      </c>
      <c r="J399" s="1">
        <v>-0.21835310966037499</v>
      </c>
      <c r="K399" s="1">
        <v>-0.227114131404168</v>
      </c>
      <c r="L399" s="1">
        <v>-0.39541464733833298</v>
      </c>
    </row>
    <row r="400" spans="1:12">
      <c r="A400" s="1" t="s">
        <v>429</v>
      </c>
      <c r="B400" s="1">
        <v>7</v>
      </c>
      <c r="C400" s="1">
        <v>1</v>
      </c>
      <c r="D400" s="1">
        <v>0</v>
      </c>
      <c r="E400" s="1">
        <v>-0.36888121815296299</v>
      </c>
      <c r="F400" s="1">
        <v>-0.32016783238136798</v>
      </c>
      <c r="G400" s="1">
        <v>-2.07996954969571E-2</v>
      </c>
      <c r="H400" s="1">
        <v>0.38599147893795099</v>
      </c>
      <c r="I400" s="1">
        <v>-2.0094502766490301</v>
      </c>
      <c r="J400" s="1">
        <v>-9.3378678251669595E-2</v>
      </c>
      <c r="K400" s="1">
        <v>-0.247847868191898</v>
      </c>
      <c r="L400" s="1">
        <v>-0.40494815388389399</v>
      </c>
    </row>
    <row r="401" spans="1:12">
      <c r="A401" s="1" t="s">
        <v>430</v>
      </c>
      <c r="B401" s="1">
        <v>5</v>
      </c>
      <c r="C401" s="1">
        <v>3</v>
      </c>
      <c r="D401" s="1">
        <v>0</v>
      </c>
      <c r="E401" s="1">
        <v>0.33497411341419397</v>
      </c>
      <c r="F401" s="1">
        <v>-7.3523586203072602E-2</v>
      </c>
      <c r="G401" s="1">
        <v>0.25732282327193801</v>
      </c>
      <c r="H401" s="1">
        <v>0.152381390725882</v>
      </c>
      <c r="I401" s="1">
        <v>-0.54782134761942602</v>
      </c>
      <c r="J401" s="1">
        <v>-2.4004988509053499E-2</v>
      </c>
      <c r="K401" s="1">
        <v>-0.80014184240355102</v>
      </c>
      <c r="L401" s="1">
        <v>-0.201313438861737</v>
      </c>
    </row>
    <row r="402" spans="1:12">
      <c r="A402" s="1" t="s">
        <v>431</v>
      </c>
      <c r="B402" s="1">
        <v>5</v>
      </c>
      <c r="C402" s="1">
        <v>3</v>
      </c>
      <c r="D402" s="1">
        <v>0</v>
      </c>
      <c r="E402" s="1">
        <v>-0.83792014471073295</v>
      </c>
      <c r="F402" s="1">
        <v>-0.19217739032581699</v>
      </c>
      <c r="G402" s="1">
        <v>0.52304408685390003</v>
      </c>
      <c r="H402" s="1">
        <v>0.86586323790680397</v>
      </c>
      <c r="I402" s="1">
        <v>-0.35921938523510899</v>
      </c>
      <c r="J402" s="1">
        <v>0.105889685537465</v>
      </c>
      <c r="K402" s="1">
        <v>-0.526947872945563</v>
      </c>
      <c r="L402" s="1">
        <v>-6.5713521809212902E-2</v>
      </c>
    </row>
    <row r="403" spans="1:12">
      <c r="A403" s="1" t="s">
        <v>432</v>
      </c>
      <c r="B403" s="1">
        <v>5</v>
      </c>
      <c r="C403" s="1">
        <v>3</v>
      </c>
      <c r="D403" s="1">
        <v>0</v>
      </c>
      <c r="E403" s="1">
        <v>0.31985099770652198</v>
      </c>
      <c r="F403" s="1">
        <v>0.88949820097283205</v>
      </c>
      <c r="G403" s="1">
        <v>-5.8820485170738698E-3</v>
      </c>
      <c r="H403" s="1">
        <v>-0.78165527083625697</v>
      </c>
      <c r="I403" s="1">
        <v>-1.7399396936464699</v>
      </c>
      <c r="J403" s="1">
        <v>0.320556550962589</v>
      </c>
      <c r="K403" s="1">
        <v>-0.30153316361582999</v>
      </c>
      <c r="L403" s="1">
        <v>-3.3375642477757803E-2</v>
      </c>
    </row>
    <row r="404" spans="1:12">
      <c r="A404" s="1" t="s">
        <v>433</v>
      </c>
      <c r="B404" s="1">
        <v>6</v>
      </c>
      <c r="C404" s="1">
        <v>2</v>
      </c>
      <c r="D404" s="1">
        <v>0</v>
      </c>
      <c r="E404" s="1">
        <v>-0.41234600192042398</v>
      </c>
      <c r="F404" s="1">
        <v>-0.33504914434202498</v>
      </c>
      <c r="G404" s="1">
        <v>1.7973211981560201E-2</v>
      </c>
      <c r="H404" s="1">
        <v>-0.50382960879177696</v>
      </c>
      <c r="I404" s="1">
        <v>-1.89511820982847</v>
      </c>
      <c r="J404" s="1">
        <v>0.40764035198830301</v>
      </c>
      <c r="K404" s="1">
        <v>-0.18849157268017799</v>
      </c>
      <c r="L404" s="1">
        <v>-4.3227922184823899E-3</v>
      </c>
    </row>
    <row r="405" spans="1:12">
      <c r="A405" s="1" t="s">
        <v>434</v>
      </c>
      <c r="B405" s="1">
        <v>5</v>
      </c>
      <c r="C405" s="1">
        <v>3</v>
      </c>
      <c r="D405" s="1">
        <v>0</v>
      </c>
      <c r="E405" s="1">
        <v>-0.107941156031591</v>
      </c>
      <c r="F405" s="1">
        <v>-0.422060283420714</v>
      </c>
      <c r="G405" s="1">
        <v>-0.25546417448469899</v>
      </c>
      <c r="H405" s="1">
        <v>7.5107208034831605E-2</v>
      </c>
      <c r="I405" s="1">
        <v>0.23204108887333899</v>
      </c>
      <c r="J405" s="1">
        <v>0.12243260184820599</v>
      </c>
      <c r="K405" s="1">
        <v>-0.65080881580057404</v>
      </c>
      <c r="L405" s="1">
        <v>-6.54792904918272E-2</v>
      </c>
    </row>
    <row r="406" spans="1:12">
      <c r="A406" s="1" t="s">
        <v>435</v>
      </c>
      <c r="B406" s="1">
        <v>4</v>
      </c>
      <c r="C406" s="1">
        <v>4</v>
      </c>
      <c r="D406" s="1">
        <v>0</v>
      </c>
      <c r="E406" s="1">
        <v>-0.116036988112334</v>
      </c>
      <c r="F406" s="1">
        <v>-0.43162028527997198</v>
      </c>
      <c r="G406" s="1">
        <v>-0.29525743897502499</v>
      </c>
      <c r="H406" s="1">
        <v>0.34779132036322702</v>
      </c>
      <c r="I406" s="1">
        <v>-1.30532079388914</v>
      </c>
      <c r="J406" s="1">
        <v>0.20805613182421001</v>
      </c>
      <c r="K406" s="1">
        <v>0.281066534572676</v>
      </c>
      <c r="L406" s="1">
        <v>5.4877595007435203E-4</v>
      </c>
    </row>
    <row r="407" spans="1:12">
      <c r="A407" s="1" t="s">
        <v>436</v>
      </c>
      <c r="B407" s="1">
        <v>7</v>
      </c>
      <c r="C407" s="1">
        <v>1</v>
      </c>
      <c r="D407" s="1">
        <v>0</v>
      </c>
      <c r="E407" s="1">
        <v>-0.21722939779386199</v>
      </c>
      <c r="F407" s="1">
        <v>-0.47340963845145401</v>
      </c>
      <c r="G407" s="1">
        <v>-3.5791397614396599E-2</v>
      </c>
      <c r="H407" s="1">
        <v>0.20502062009414199</v>
      </c>
      <c r="I407" s="1">
        <v>-0.98340695934836597</v>
      </c>
      <c r="J407" s="1">
        <v>-0.15063705650760301</v>
      </c>
      <c r="K407" s="1">
        <v>-0.22200956331131999</v>
      </c>
      <c r="L407" s="1">
        <v>-0.26465938290777202</v>
      </c>
    </row>
    <row r="408" spans="1:12">
      <c r="A408" s="1" t="s">
        <v>437</v>
      </c>
      <c r="B408" s="1">
        <v>6</v>
      </c>
      <c r="C408" s="1">
        <v>2</v>
      </c>
      <c r="D408" s="1">
        <v>0</v>
      </c>
      <c r="E408" s="1">
        <v>-0.18942259594355801</v>
      </c>
      <c r="F408" s="1">
        <v>-0.23810573524967199</v>
      </c>
      <c r="G408" s="1">
        <v>-0.20418878960468101</v>
      </c>
      <c r="H408" s="1">
        <v>0.43580588818400201</v>
      </c>
      <c r="I408" s="1">
        <v>-0.15318050459827101</v>
      </c>
      <c r="J408" s="1">
        <v>0.122572598314703</v>
      </c>
      <c r="K408" s="1">
        <v>-0.48932861326176902</v>
      </c>
      <c r="L408" s="1">
        <v>-0.26059746511974402</v>
      </c>
    </row>
    <row r="409" spans="1:12">
      <c r="A409" s="1" t="s">
        <v>438</v>
      </c>
      <c r="B409" s="1">
        <v>8</v>
      </c>
      <c r="C409" s="1">
        <v>0</v>
      </c>
      <c r="D409" s="1">
        <v>0</v>
      </c>
      <c r="E409" s="1">
        <v>-0.30730322153273198</v>
      </c>
      <c r="F409" s="1">
        <v>-1.0743950629262999</v>
      </c>
      <c r="G409" s="1">
        <v>-0.77488175718319696</v>
      </c>
      <c r="H409" s="1">
        <v>-2.6970884057082301E-2</v>
      </c>
      <c r="I409" s="1">
        <v>-1.28402277782496</v>
      </c>
      <c r="J409" s="1">
        <v>-0.25685671226220202</v>
      </c>
      <c r="K409" s="1">
        <v>-2.4662500576303699</v>
      </c>
      <c r="L409" s="1">
        <v>-0.48197749033971898</v>
      </c>
    </row>
    <row r="410" spans="1:12">
      <c r="A410" s="1" t="s">
        <v>439</v>
      </c>
      <c r="B410" s="1">
        <v>4</v>
      </c>
      <c r="C410" s="1">
        <v>4</v>
      </c>
      <c r="D410" s="1">
        <v>0</v>
      </c>
      <c r="E410" s="1">
        <v>-0.51069971392729796</v>
      </c>
      <c r="F410" s="1">
        <v>6.4805211373655705E-2</v>
      </c>
      <c r="G410" s="1">
        <v>0.77215093396863399</v>
      </c>
      <c r="H410" s="1">
        <v>0.88150379196286199</v>
      </c>
      <c r="I410" s="1">
        <v>-0.42867842779762</v>
      </c>
      <c r="J410" s="1">
        <v>0.32315655444443703</v>
      </c>
      <c r="K410" s="1">
        <v>-0.42713114005973901</v>
      </c>
      <c r="L410" s="1">
        <v>-0.88488322533807495</v>
      </c>
    </row>
    <row r="411" spans="1:12">
      <c r="A411" s="1" t="s">
        <v>440</v>
      </c>
      <c r="B411" s="1">
        <v>7</v>
      </c>
      <c r="C411" s="1">
        <v>1</v>
      </c>
      <c r="D411" s="1">
        <v>0</v>
      </c>
      <c r="E411" s="1">
        <v>-0.46005896753488901</v>
      </c>
      <c r="F411" s="1">
        <v>-0.552698191299692</v>
      </c>
      <c r="G411" s="1">
        <v>-1.2372707879445699</v>
      </c>
      <c r="H411" s="1">
        <v>0.168520133259147</v>
      </c>
      <c r="I411" s="1">
        <v>-1.46930322228642</v>
      </c>
      <c r="J411" s="1">
        <v>-9.4798886257474804E-3</v>
      </c>
      <c r="K411" s="1">
        <v>-0.61801288187246195</v>
      </c>
      <c r="L411" s="1">
        <v>-1.0327435381752099</v>
      </c>
    </row>
    <row r="412" spans="1:12">
      <c r="A412" s="1" t="s">
        <v>19</v>
      </c>
      <c r="B412" s="1">
        <v>1</v>
      </c>
      <c r="C412" s="1">
        <v>7</v>
      </c>
      <c r="D412" s="1">
        <v>0</v>
      </c>
      <c r="E412" s="1">
        <v>1.1793893741407899</v>
      </c>
      <c r="F412" s="1">
        <v>0.99169661394863096</v>
      </c>
      <c r="G412" s="1">
        <v>1.4556942187677</v>
      </c>
      <c r="H412" s="1">
        <v>0.156451559565422</v>
      </c>
      <c r="I412" s="1">
        <v>0.998339700749587</v>
      </c>
      <c r="J412" s="1">
        <v>-0.309439847883136</v>
      </c>
      <c r="K412" s="1">
        <v>0.99439237335958897</v>
      </c>
      <c r="L412" s="1">
        <v>1.0698821909649301</v>
      </c>
    </row>
    <row r="413" spans="1:12">
      <c r="A413" s="1" t="s">
        <v>441</v>
      </c>
      <c r="B413" s="1">
        <v>6</v>
      </c>
      <c r="C413" s="1">
        <v>2</v>
      </c>
      <c r="D413" s="1">
        <v>0</v>
      </c>
      <c r="E413" s="1">
        <v>-0.37900636814736699</v>
      </c>
      <c r="F413" s="1">
        <v>1.02421864473272</v>
      </c>
      <c r="G413" s="1">
        <v>-0.40404495925373202</v>
      </c>
      <c r="H413" s="1">
        <v>0.225181364855536</v>
      </c>
      <c r="I413" s="1">
        <v>-1.45934088287198</v>
      </c>
      <c r="J413" s="1">
        <v>-6.3819740127213295E-2</v>
      </c>
      <c r="K413" s="1">
        <v>-0.35262026625672299</v>
      </c>
      <c r="L413" s="1">
        <v>-0.54267532209652103</v>
      </c>
    </row>
    <row r="414" spans="1:12">
      <c r="A414" s="1" t="s">
        <v>7</v>
      </c>
      <c r="B414" s="1">
        <v>6</v>
      </c>
      <c r="C414" s="1">
        <v>2</v>
      </c>
      <c r="D414" s="1">
        <v>0</v>
      </c>
      <c r="E414" s="1">
        <v>-1.4651212306044299</v>
      </c>
      <c r="F414" s="1">
        <v>0.80567222309338604</v>
      </c>
      <c r="G414" s="1">
        <v>-2.0195118835803401</v>
      </c>
      <c r="H414" s="1">
        <v>0.19090931404332101</v>
      </c>
      <c r="I414" s="1">
        <v>-2.6409461485156802</v>
      </c>
      <c r="J414" s="1">
        <v>-0.38965869973442602</v>
      </c>
      <c r="K414" s="1">
        <v>-1.8362178865465599</v>
      </c>
      <c r="L414" s="1">
        <v>-1.59792691894835</v>
      </c>
    </row>
    <row r="415" spans="1:12">
      <c r="A415" s="1" t="s">
        <v>442</v>
      </c>
      <c r="B415" s="1">
        <v>2</v>
      </c>
      <c r="C415" s="1">
        <v>6</v>
      </c>
      <c r="D415" s="1">
        <v>0</v>
      </c>
      <c r="E415" s="1">
        <v>0.37909085146395</v>
      </c>
      <c r="F415" s="1">
        <v>0.366068339777052</v>
      </c>
      <c r="G415" s="1">
        <v>0.25868181582524702</v>
      </c>
      <c r="H415" s="1">
        <v>1.08718021059825</v>
      </c>
      <c r="I415" s="1">
        <v>0.57214222390504099</v>
      </c>
      <c r="J415" s="1">
        <v>0.43219671399350701</v>
      </c>
      <c r="K415" s="1">
        <v>-0.69121633874143795</v>
      </c>
      <c r="L415" s="1">
        <v>-0.23740064927516899</v>
      </c>
    </row>
    <row r="416" spans="1:12">
      <c r="A416" s="1" t="s">
        <v>443</v>
      </c>
      <c r="B416" s="1">
        <v>3</v>
      </c>
      <c r="C416" s="1">
        <v>5</v>
      </c>
      <c r="D416" s="1">
        <v>0</v>
      </c>
      <c r="E416" s="1">
        <v>-0.32694660174738599</v>
      </c>
      <c r="F416" s="1">
        <v>8.1950739073630596E-2</v>
      </c>
      <c r="G416" s="1">
        <v>4.6466499755094898E-2</v>
      </c>
      <c r="H416" s="1">
        <v>-6.60270774989693E-2</v>
      </c>
      <c r="I416" s="1">
        <v>0.37494371471724502</v>
      </c>
      <c r="J416" s="1">
        <v>1.7992309676647899E-2</v>
      </c>
      <c r="K416" s="1">
        <v>-2.7745868472178799E-2</v>
      </c>
      <c r="L416" s="1">
        <v>0.38600479998209197</v>
      </c>
    </row>
    <row r="417" spans="1:12">
      <c r="A417" s="1" t="s">
        <v>444</v>
      </c>
      <c r="B417" s="1">
        <v>5</v>
      </c>
      <c r="C417" s="1">
        <v>3</v>
      </c>
      <c r="D417" s="1">
        <v>0</v>
      </c>
      <c r="E417" s="1">
        <v>-0.28405136974601097</v>
      </c>
      <c r="F417" s="1">
        <v>-2.5777078697205299E-2</v>
      </c>
      <c r="G417" s="1">
        <v>0.328515041542707</v>
      </c>
      <c r="H417" s="1">
        <v>0.53920265470837503</v>
      </c>
      <c r="I417" s="1">
        <v>-0.72267736269496397</v>
      </c>
      <c r="J417" s="1">
        <v>0.48105937168219998</v>
      </c>
      <c r="K417" s="1">
        <v>-0.99814712739788203</v>
      </c>
      <c r="L417" s="1">
        <v>-0.47814964420504502</v>
      </c>
    </row>
    <row r="418" spans="1:12">
      <c r="A418" s="1" t="s">
        <v>445</v>
      </c>
      <c r="B418" s="1">
        <v>2</v>
      </c>
      <c r="C418" s="1">
        <v>6</v>
      </c>
      <c r="D418" s="1">
        <v>0</v>
      </c>
      <c r="E418" s="1">
        <v>3.27475911918974E-2</v>
      </c>
      <c r="F418" s="1">
        <v>0.25238694104720599</v>
      </c>
      <c r="G418" s="1">
        <v>0.104937987632563</v>
      </c>
      <c r="H418" s="1">
        <v>9.42756511664707E-2</v>
      </c>
      <c r="I418" s="1">
        <v>-0.20220159897075901</v>
      </c>
      <c r="J418" s="1">
        <v>0.23683508044136001</v>
      </c>
      <c r="K418" s="1">
        <v>-8.8876054199330506E-2</v>
      </c>
      <c r="L418" s="1">
        <v>8.0555390184558498E-2</v>
      </c>
    </row>
    <row r="419" spans="1:12">
      <c r="A419" s="1" t="s">
        <v>446</v>
      </c>
      <c r="B419" s="1">
        <v>5</v>
      </c>
      <c r="C419" s="1">
        <v>3</v>
      </c>
      <c r="D419" s="1">
        <v>0</v>
      </c>
      <c r="E419" s="1">
        <v>-1.8424938187114399</v>
      </c>
      <c r="F419" s="1">
        <v>1.34126110432267E-2</v>
      </c>
      <c r="G419" s="1">
        <v>-1.5887861631000899</v>
      </c>
      <c r="H419" s="1">
        <v>2.59281393325303</v>
      </c>
      <c r="I419" s="1">
        <v>-0.62635584201809402</v>
      </c>
      <c r="J419" s="1">
        <v>0.141388905256045</v>
      </c>
      <c r="K419" s="1">
        <v>-1.45854417886133</v>
      </c>
      <c r="L419" s="1">
        <v>-0.76796309353450498</v>
      </c>
    </row>
    <row r="420" spans="1:12">
      <c r="A420" s="1" t="s">
        <v>447</v>
      </c>
      <c r="B420" s="1">
        <v>4</v>
      </c>
      <c r="C420" s="1">
        <v>4</v>
      </c>
      <c r="D420" s="1">
        <v>0</v>
      </c>
      <c r="E420" s="1">
        <v>-9.6239154149136197E-2</v>
      </c>
      <c r="F420" s="1">
        <v>0.11087020802801099</v>
      </c>
      <c r="G420" s="1">
        <v>-1.3154136465972901</v>
      </c>
      <c r="H420" s="1">
        <v>0.38412532681226902</v>
      </c>
      <c r="I420" s="1">
        <v>-1.42028306697748</v>
      </c>
      <c r="J420" s="1">
        <v>0.104015427948237</v>
      </c>
      <c r="K420" s="1">
        <v>-0.80903693383465503</v>
      </c>
      <c r="L420" s="1">
        <v>0.360253486169819</v>
      </c>
    </row>
    <row r="421" spans="1:12">
      <c r="A421" s="1" t="s">
        <v>448</v>
      </c>
      <c r="B421" s="1">
        <v>6</v>
      </c>
      <c r="C421" s="1">
        <v>2</v>
      </c>
      <c r="D421" s="1">
        <v>0</v>
      </c>
      <c r="E421" s="1">
        <v>-1.12670512714653</v>
      </c>
      <c r="F421" s="1">
        <v>-0.73142044282627605</v>
      </c>
      <c r="G421" s="1">
        <v>-0.86402499437477098</v>
      </c>
      <c r="H421" s="1">
        <v>1.2224813224720901</v>
      </c>
      <c r="I421" s="1">
        <v>-2.2897783484606999</v>
      </c>
      <c r="J421" s="1">
        <v>0.66607664226777197</v>
      </c>
      <c r="K421" s="1">
        <v>-0.97930099186699304</v>
      </c>
      <c r="L421" s="1">
        <v>-0.26218751936589402</v>
      </c>
    </row>
    <row r="422" spans="1:12">
      <c r="A422" s="1" t="s">
        <v>449</v>
      </c>
      <c r="B422" s="1">
        <v>5</v>
      </c>
      <c r="C422" s="1">
        <v>3</v>
      </c>
      <c r="D422" s="1">
        <v>0</v>
      </c>
      <c r="E422" s="1">
        <v>-0.30913801963578502</v>
      </c>
      <c r="F422" s="1">
        <v>9.0218369544781504E-2</v>
      </c>
      <c r="G422" s="1">
        <v>-0.54297131365538998</v>
      </c>
      <c r="H422" s="1">
        <v>-5.1863079336360099E-2</v>
      </c>
      <c r="I422" s="1">
        <v>-1.30945064031853</v>
      </c>
      <c r="J422" s="1">
        <v>0.15271269284236799</v>
      </c>
      <c r="K422" s="1">
        <v>-0.87657738370924798</v>
      </c>
      <c r="L422" s="1">
        <v>5.4819777739342303E-2</v>
      </c>
    </row>
    <row r="423" spans="1:12">
      <c r="A423" s="1" t="s">
        <v>450</v>
      </c>
      <c r="B423" s="1">
        <v>7</v>
      </c>
      <c r="C423" s="1">
        <v>1</v>
      </c>
      <c r="D423" s="1">
        <v>0</v>
      </c>
      <c r="E423" s="1">
        <v>-0.64966885683989695</v>
      </c>
      <c r="F423" s="1">
        <v>-0.30739583225014999</v>
      </c>
      <c r="G423" s="1">
        <v>-2.6051238129443901E-2</v>
      </c>
      <c r="H423" s="1">
        <v>-0.36892307391919499</v>
      </c>
      <c r="I423" s="1">
        <v>-0.77342509499339296</v>
      </c>
      <c r="J423" s="1">
        <v>0.170083252567968</v>
      </c>
      <c r="K423" s="1">
        <v>-0.84141581821505096</v>
      </c>
      <c r="L423" s="1">
        <v>-0.14257794054561801</v>
      </c>
    </row>
    <row r="424" spans="1:12">
      <c r="A424" s="1" t="s">
        <v>451</v>
      </c>
      <c r="B424" s="1">
        <v>6</v>
      </c>
      <c r="C424" s="1">
        <v>2</v>
      </c>
      <c r="D424" s="1">
        <v>0</v>
      </c>
      <c r="E424" s="1">
        <v>-0.26853190179557102</v>
      </c>
      <c r="F424" s="1">
        <v>-0.424119469412021</v>
      </c>
      <c r="G424" s="1">
        <v>-0.70877556854229995</v>
      </c>
      <c r="H424" s="1">
        <v>7.1323492895161794E-2</v>
      </c>
      <c r="I424" s="1">
        <v>-0.35103130096733498</v>
      </c>
      <c r="J424" s="1">
        <v>-0.21298126852739899</v>
      </c>
      <c r="K424" s="1">
        <v>-0.32148637574481997</v>
      </c>
      <c r="L424" s="1">
        <v>0.103541774512645</v>
      </c>
    </row>
    <row r="425" spans="1:12">
      <c r="A425" s="1" t="s">
        <v>69</v>
      </c>
      <c r="B425" s="1">
        <v>6</v>
      </c>
      <c r="C425" s="1">
        <v>2</v>
      </c>
      <c r="D425" s="1">
        <v>0</v>
      </c>
      <c r="E425" s="1">
        <v>-0.400009679454913</v>
      </c>
      <c r="F425" s="1">
        <v>1.5815891814184E-2</v>
      </c>
      <c r="G425" s="1">
        <v>-0.392558379901223</v>
      </c>
      <c r="H425" s="1">
        <v>-0.176728102086636</v>
      </c>
      <c r="I425" s="1">
        <v>-0.48115384327281002</v>
      </c>
      <c r="J425" s="1">
        <v>0.191327559137912</v>
      </c>
      <c r="K425" s="1">
        <v>-0.57582637191168695</v>
      </c>
      <c r="L425" s="1">
        <v>-0.32491903777282699</v>
      </c>
    </row>
    <row r="426" spans="1:12">
      <c r="A426" s="1" t="s">
        <v>452</v>
      </c>
      <c r="B426" s="1">
        <v>5</v>
      </c>
      <c r="C426" s="1">
        <v>3</v>
      </c>
      <c r="D426" s="1">
        <v>0</v>
      </c>
      <c r="E426" s="1">
        <v>-0.14666979389936999</v>
      </c>
      <c r="F426" s="1">
        <v>0.100473195910605</v>
      </c>
      <c r="G426" s="1">
        <v>-0.160023021901427</v>
      </c>
      <c r="H426" s="1">
        <v>-0.28868969560343399</v>
      </c>
      <c r="I426" s="1">
        <v>-0.57255409507822097</v>
      </c>
      <c r="J426" s="1">
        <v>6.4455405330970994E-2</v>
      </c>
      <c r="K426" s="1">
        <v>-0.58304901811874599</v>
      </c>
      <c r="L426" s="1">
        <v>0.13133741290582099</v>
      </c>
    </row>
    <row r="427" spans="1:12">
      <c r="A427" s="1" t="s">
        <v>453</v>
      </c>
      <c r="B427" s="1">
        <v>7</v>
      </c>
      <c r="C427" s="1">
        <v>1</v>
      </c>
      <c r="D427" s="1">
        <v>0</v>
      </c>
      <c r="E427" s="1">
        <v>-0.37842465538618197</v>
      </c>
      <c r="F427" s="1">
        <v>-0.14003518371338</v>
      </c>
      <c r="G427" s="1">
        <v>-0.48351670309051997</v>
      </c>
      <c r="H427" s="1">
        <v>0.61391740460639399</v>
      </c>
      <c r="I427" s="1">
        <v>-2.4009598625514998</v>
      </c>
      <c r="J427" s="1">
        <v>-0.155735560137713</v>
      </c>
      <c r="K427" s="1">
        <v>-0.45410072084957398</v>
      </c>
      <c r="L427" s="1">
        <v>-0.60070399606737201</v>
      </c>
    </row>
    <row r="428" spans="1:12">
      <c r="A428" s="1" t="s">
        <v>454</v>
      </c>
      <c r="B428" s="1">
        <v>3</v>
      </c>
      <c r="C428" s="1">
        <v>5</v>
      </c>
      <c r="D428" s="1">
        <v>0</v>
      </c>
      <c r="E428" s="1">
        <v>0.233287178376307</v>
      </c>
      <c r="F428" s="1">
        <v>0.118461099804942</v>
      </c>
      <c r="G428" s="1">
        <v>8.2641993469386804E-2</v>
      </c>
      <c r="H428" s="1">
        <v>4.0696119840823797E-3</v>
      </c>
      <c r="I428" s="1">
        <v>-0.56688150257800995</v>
      </c>
      <c r="J428" s="1">
        <v>7.8517200571710397E-2</v>
      </c>
      <c r="K428" s="1">
        <v>-0.364385642757802</v>
      </c>
      <c r="L428" s="1">
        <v>-0.10879800978267801</v>
      </c>
    </row>
    <row r="429" spans="1:12">
      <c r="A429" s="1" t="s">
        <v>455</v>
      </c>
      <c r="B429" s="1">
        <v>7</v>
      </c>
      <c r="C429" s="1">
        <v>1</v>
      </c>
      <c r="D429" s="1">
        <v>0</v>
      </c>
      <c r="E429" s="1">
        <v>-0.92286555268866</v>
      </c>
      <c r="F429" s="1">
        <v>-0.51964808312960198</v>
      </c>
      <c r="G429" s="1">
        <v>-0.82584292086645394</v>
      </c>
      <c r="H429" s="1">
        <v>5.1053665803920498E-2</v>
      </c>
      <c r="I429" s="1">
        <v>-1.1259646354869901</v>
      </c>
      <c r="J429" s="1">
        <v>-0.106972837468919</v>
      </c>
      <c r="K429" s="1">
        <v>-0.78506841994934895</v>
      </c>
      <c r="L429" s="1">
        <v>-0.41020204793384302</v>
      </c>
    </row>
    <row r="430" spans="1:12">
      <c r="A430" s="1" t="s">
        <v>456</v>
      </c>
      <c r="B430" s="1">
        <v>7</v>
      </c>
      <c r="C430" s="1">
        <v>1</v>
      </c>
      <c r="D430" s="1">
        <v>0</v>
      </c>
      <c r="E430" s="1">
        <v>-0.230195757798074</v>
      </c>
      <c r="F430" s="1">
        <v>-0.63555715205203001</v>
      </c>
      <c r="G430" s="1">
        <v>-0.59152301578919897</v>
      </c>
      <c r="H430" s="1">
        <v>0.101841723700711</v>
      </c>
      <c r="I430" s="1">
        <v>-0.20747622611201899</v>
      </c>
      <c r="J430" s="1">
        <v>-8.9881239307537195E-3</v>
      </c>
      <c r="K430" s="1">
        <v>-0.29124150285193201</v>
      </c>
      <c r="L430" s="1">
        <v>-0.100758960527913</v>
      </c>
    </row>
    <row r="431" spans="1:12">
      <c r="A431" s="1" t="s">
        <v>457</v>
      </c>
      <c r="B431" s="1">
        <v>1</v>
      </c>
      <c r="C431" s="1">
        <v>7</v>
      </c>
      <c r="D431" s="1">
        <v>0</v>
      </c>
      <c r="E431" s="1">
        <v>9.6611273411068996E-2</v>
      </c>
      <c r="F431" s="1">
        <v>2.3289970007330699E-2</v>
      </c>
      <c r="G431" s="1">
        <v>4.0860774621109403E-2</v>
      </c>
      <c r="H431" s="1">
        <v>0.89613109003051905</v>
      </c>
      <c r="I431" s="1">
        <v>-0.32554117638934099</v>
      </c>
      <c r="J431" s="1">
        <v>9.3166140610475803E-2</v>
      </c>
      <c r="K431" s="1">
        <v>3.58325007582425E-2</v>
      </c>
      <c r="L431" s="1">
        <v>4.3707634079369798E-2</v>
      </c>
    </row>
    <row r="432" spans="1:12">
      <c r="A432" s="1" t="s">
        <v>458</v>
      </c>
      <c r="B432" s="1">
        <v>6</v>
      </c>
      <c r="C432" s="1">
        <v>2</v>
      </c>
      <c r="D432" s="1">
        <v>0</v>
      </c>
      <c r="E432" s="1">
        <v>-0.13712801286294099</v>
      </c>
      <c r="F432" s="1">
        <v>-0.11104721716282701</v>
      </c>
      <c r="G432" s="1">
        <v>4.4703550299201103E-3</v>
      </c>
      <c r="H432" s="1">
        <v>-0.349455330438532</v>
      </c>
      <c r="I432" s="1">
        <v>-0.71675553628827504</v>
      </c>
      <c r="J432" s="1">
        <v>-1.7870092612772701E-2</v>
      </c>
      <c r="K432" s="1">
        <v>-0.62517843680296004</v>
      </c>
      <c r="L432" s="1">
        <v>4.6093629757690498E-2</v>
      </c>
    </row>
    <row r="433" spans="1:12">
      <c r="A433" s="1" t="s">
        <v>459</v>
      </c>
      <c r="B433" s="1">
        <v>5</v>
      </c>
      <c r="C433" s="1">
        <v>3</v>
      </c>
      <c r="D433" s="1">
        <v>0</v>
      </c>
      <c r="E433" s="1">
        <v>-0.11401127201425899</v>
      </c>
      <c r="F433" s="1">
        <v>-6.6071105322444302E-3</v>
      </c>
      <c r="G433" s="1">
        <v>0.125427348744865</v>
      </c>
      <c r="H433" s="1">
        <v>4.6365890655169301E-2</v>
      </c>
      <c r="I433" s="1">
        <v>-1.33181153397089</v>
      </c>
      <c r="J433" s="1">
        <v>1.4963440326900199E-2</v>
      </c>
      <c r="K433" s="1">
        <v>-0.27002459952750502</v>
      </c>
      <c r="L433" s="1">
        <v>-0.16378666835674099</v>
      </c>
    </row>
    <row r="434" spans="1:12">
      <c r="A434" s="1" t="s">
        <v>460</v>
      </c>
      <c r="B434" s="1">
        <v>6</v>
      </c>
      <c r="C434" s="1">
        <v>2</v>
      </c>
      <c r="D434" s="1">
        <v>0</v>
      </c>
      <c r="E434" s="1">
        <v>0.172711935258032</v>
      </c>
      <c r="F434" s="1">
        <v>-0.48681492095027801</v>
      </c>
      <c r="G434" s="1">
        <v>-3.9577395925439803E-2</v>
      </c>
      <c r="H434" s="1">
        <v>-0.219573756369289</v>
      </c>
      <c r="I434" s="1">
        <v>-0.89264421587369203</v>
      </c>
      <c r="J434" s="1">
        <v>0.18757538587011699</v>
      </c>
      <c r="K434" s="1">
        <v>-0.42169348497186598</v>
      </c>
      <c r="L434" s="1">
        <v>-0.37894621971931303</v>
      </c>
    </row>
    <row r="435" spans="1:12">
      <c r="A435" s="1" t="s">
        <v>0</v>
      </c>
      <c r="B435" s="1">
        <v>0</v>
      </c>
      <c r="C435" s="1">
        <v>8</v>
      </c>
      <c r="D435" s="1">
        <v>0</v>
      </c>
      <c r="E435" s="1">
        <v>1.4376605906181801</v>
      </c>
      <c r="F435" s="1">
        <v>0.94935545961975398</v>
      </c>
      <c r="G435" s="1">
        <v>1.85793899919606</v>
      </c>
      <c r="H435" s="1">
        <v>1.1853454860880599</v>
      </c>
      <c r="I435" s="1">
        <v>1.60278768112986</v>
      </c>
      <c r="J435" s="1">
        <v>1.72787151596389</v>
      </c>
      <c r="K435" s="1">
        <v>1.80467399809661</v>
      </c>
      <c r="L435" s="1">
        <v>1.46926660233703</v>
      </c>
    </row>
    <row r="436" spans="1:12">
      <c r="A436" s="1" t="s">
        <v>461</v>
      </c>
      <c r="B436" s="1">
        <v>2</v>
      </c>
      <c r="C436" s="1">
        <v>6</v>
      </c>
      <c r="D436" s="1">
        <v>0</v>
      </c>
      <c r="E436" s="1">
        <v>0.23160512870813599</v>
      </c>
      <c r="F436" s="1">
        <v>-0.30019244467638601</v>
      </c>
      <c r="G436" s="1">
        <v>7.5534667012035706E-2</v>
      </c>
      <c r="H436" s="1">
        <v>0.67235810254853301</v>
      </c>
      <c r="I436" s="1">
        <v>-0.57647366622449903</v>
      </c>
      <c r="J436" s="1">
        <v>0.29331047259204002</v>
      </c>
      <c r="K436" s="1">
        <v>6.0411571024834299E-2</v>
      </c>
      <c r="L436" s="1">
        <v>7.9637443829344803E-2</v>
      </c>
    </row>
    <row r="437" spans="1:12">
      <c r="A437" s="1" t="s">
        <v>462</v>
      </c>
      <c r="B437" s="1">
        <v>4</v>
      </c>
      <c r="C437" s="1">
        <v>4</v>
      </c>
      <c r="D437" s="1">
        <v>0</v>
      </c>
      <c r="E437" s="1">
        <v>-8.4194177740180599E-3</v>
      </c>
      <c r="F437" s="1">
        <v>8.9117882576825094E-3</v>
      </c>
      <c r="G437" s="1">
        <v>0.30414368199630498</v>
      </c>
      <c r="H437" s="1">
        <v>5.1818426656766196E-3</v>
      </c>
      <c r="I437" s="1">
        <v>-0.74698377445634601</v>
      </c>
      <c r="J437" s="1">
        <v>3.5154378540892699E-2</v>
      </c>
      <c r="K437" s="1">
        <v>-0.50795136013267495</v>
      </c>
      <c r="L437" s="1">
        <v>-0.32140462545699899</v>
      </c>
    </row>
    <row r="438" spans="1:12">
      <c r="A438" s="1" t="s">
        <v>463</v>
      </c>
      <c r="B438" s="1">
        <v>4</v>
      </c>
      <c r="C438" s="1">
        <v>4</v>
      </c>
      <c r="D438" s="1">
        <v>0</v>
      </c>
      <c r="E438" s="1">
        <v>0.30069584269182897</v>
      </c>
      <c r="F438" s="1">
        <v>0.63890526748028498</v>
      </c>
      <c r="G438" s="1">
        <v>0.19335078458468499</v>
      </c>
      <c r="H438" s="1">
        <v>-0.19696445783815</v>
      </c>
      <c r="I438" s="1">
        <v>-0.617656265767077</v>
      </c>
      <c r="J438" s="1">
        <v>2.1579575103693901E-2</v>
      </c>
      <c r="K438" s="1">
        <v>-6.8987986434863396E-2</v>
      </c>
      <c r="L438" s="1">
        <v>-0.142117609700392</v>
      </c>
    </row>
    <row r="439" spans="1:12">
      <c r="A439" s="1" t="s">
        <v>464</v>
      </c>
      <c r="B439" s="1">
        <v>5</v>
      </c>
      <c r="C439" s="1">
        <v>3</v>
      </c>
      <c r="D439" s="1">
        <v>0</v>
      </c>
      <c r="E439" s="1">
        <v>-0.34390470572003101</v>
      </c>
      <c r="F439" s="1">
        <v>-0.33394253349613501</v>
      </c>
      <c r="G439" s="1">
        <v>4.5420555252673599E-2</v>
      </c>
      <c r="H439" s="1">
        <v>1.4425959367382299</v>
      </c>
      <c r="I439" s="1">
        <v>-1.1850299267377999</v>
      </c>
      <c r="J439" s="1">
        <v>-2.20474539676342E-2</v>
      </c>
      <c r="K439" s="1">
        <v>-0.11132656651120899</v>
      </c>
      <c r="L439" s="1">
        <v>6.9274863486215504E-2</v>
      </c>
    </row>
    <row r="440" spans="1:12">
      <c r="A440" s="1" t="s">
        <v>465</v>
      </c>
      <c r="B440" s="1">
        <v>5</v>
      </c>
      <c r="C440" s="1">
        <v>3</v>
      </c>
      <c r="D440" s="1">
        <v>0</v>
      </c>
      <c r="E440" s="1">
        <v>0.17922700019802601</v>
      </c>
      <c r="F440" s="1">
        <v>6.3784160871504E-2</v>
      </c>
      <c r="G440" s="1">
        <v>-0.19465598315881899</v>
      </c>
      <c r="H440" s="1">
        <v>-0.27504634152305901</v>
      </c>
      <c r="I440" s="1">
        <v>-0.34961180189720598</v>
      </c>
      <c r="J440" s="1">
        <v>0.18678397189885901</v>
      </c>
      <c r="K440" s="1">
        <v>-0.55061717482018901</v>
      </c>
      <c r="L440" s="1">
        <v>-9.5722674248671993E-2</v>
      </c>
    </row>
    <row r="441" spans="1:12">
      <c r="A441" s="1" t="s">
        <v>466</v>
      </c>
      <c r="B441" s="1">
        <v>6</v>
      </c>
      <c r="C441" s="1">
        <v>2</v>
      </c>
      <c r="D441" s="1">
        <v>0</v>
      </c>
      <c r="E441" s="1">
        <v>-9.3413252450717799E-2</v>
      </c>
      <c r="F441" s="1">
        <v>-0.116811222245538</v>
      </c>
      <c r="G441" s="1">
        <v>-0.406207511219839</v>
      </c>
      <c r="H441" s="1">
        <v>0.55285744406984605</v>
      </c>
      <c r="I441" s="1">
        <v>-0.97006438986384402</v>
      </c>
      <c r="J441" s="1">
        <v>2.3114849678125E-2</v>
      </c>
      <c r="K441" s="1">
        <v>-0.362488417010492</v>
      </c>
      <c r="L441" s="1">
        <v>-1.5708728613692199E-2</v>
      </c>
    </row>
    <row r="442" spans="1:12">
      <c r="A442" s="1" t="s">
        <v>467</v>
      </c>
      <c r="B442" s="1">
        <v>6</v>
      </c>
      <c r="C442" s="1">
        <v>2</v>
      </c>
      <c r="D442" s="1">
        <v>0</v>
      </c>
      <c r="E442" s="1">
        <v>-3.2317949638108599E-2</v>
      </c>
      <c r="F442" s="1">
        <v>-4.72071806265148E-2</v>
      </c>
      <c r="G442" s="1">
        <v>0.14800569928392199</v>
      </c>
      <c r="H442" s="1">
        <v>0.21656601486357899</v>
      </c>
      <c r="I442" s="1">
        <v>-0.20873684451220001</v>
      </c>
      <c r="J442" s="1">
        <v>-3.9001789858203698E-2</v>
      </c>
      <c r="K442" s="1">
        <v>-0.42216810428239498</v>
      </c>
      <c r="L442" s="1">
        <v>-0.189453879334954</v>
      </c>
    </row>
    <row r="443" spans="1:12">
      <c r="A443" s="1" t="s">
        <v>468</v>
      </c>
      <c r="B443" s="1">
        <v>5</v>
      </c>
      <c r="C443" s="1">
        <v>3</v>
      </c>
      <c r="D443" s="1">
        <v>0</v>
      </c>
      <c r="E443" s="1">
        <v>-0.25816859710142098</v>
      </c>
      <c r="F443" s="1">
        <v>0.31645221736217999</v>
      </c>
      <c r="G443" s="1">
        <v>-0.13052343603513999</v>
      </c>
      <c r="H443" s="1">
        <v>-0.354323884755747</v>
      </c>
      <c r="I443" s="1">
        <v>-0.625842312758772</v>
      </c>
      <c r="J443" s="1">
        <v>8.9131214750436203E-3</v>
      </c>
      <c r="K443" s="1">
        <v>0.17648752769225601</v>
      </c>
      <c r="L443" s="1">
        <v>-0.22157610927299101</v>
      </c>
    </row>
    <row r="444" spans="1:12">
      <c r="A444" s="1" t="s">
        <v>469</v>
      </c>
      <c r="B444" s="1">
        <v>6</v>
      </c>
      <c r="C444" s="1">
        <v>2</v>
      </c>
      <c r="D444" s="1">
        <v>0</v>
      </c>
      <c r="E444" s="1">
        <v>5.7274083187454097E-2</v>
      </c>
      <c r="F444" s="1">
        <v>-0.24021755885954499</v>
      </c>
      <c r="G444" s="1">
        <v>-0.108319569798832</v>
      </c>
      <c r="H444" s="1">
        <v>-7.9865367246335403E-2</v>
      </c>
      <c r="I444" s="1">
        <v>-0.95293633656710197</v>
      </c>
      <c r="J444" s="1">
        <v>8.1993716441305403E-2</v>
      </c>
      <c r="K444" s="1">
        <v>-0.39932840724021301</v>
      </c>
      <c r="L444" s="1">
        <v>-0.43331895669092502</v>
      </c>
    </row>
    <row r="445" spans="1:12">
      <c r="A445" s="1" t="s">
        <v>470</v>
      </c>
      <c r="B445" s="1">
        <v>3</v>
      </c>
      <c r="C445" s="1">
        <v>5</v>
      </c>
      <c r="D445" s="1">
        <v>0</v>
      </c>
      <c r="E445" s="1">
        <v>0.189002232366622</v>
      </c>
      <c r="F445" s="1">
        <v>-5.4983822451766202E-2</v>
      </c>
      <c r="G445" s="1">
        <v>-0.22886082229318999</v>
      </c>
      <c r="H445" s="1">
        <v>0.237942594050154</v>
      </c>
      <c r="I445" s="1">
        <v>0.51586223445258395</v>
      </c>
      <c r="J445" s="1">
        <v>-0.124472263177084</v>
      </c>
      <c r="K445" s="1">
        <v>9.3003326566046193E-2</v>
      </c>
      <c r="L445" s="1">
        <v>0.28249146650565998</v>
      </c>
    </row>
    <row r="446" spans="1:12">
      <c r="A446" s="1" t="s">
        <v>471</v>
      </c>
      <c r="B446" s="1">
        <v>3</v>
      </c>
      <c r="C446" s="1">
        <v>5</v>
      </c>
      <c r="D446" s="1">
        <v>0</v>
      </c>
      <c r="E446" s="1">
        <v>-0.51417424439608495</v>
      </c>
      <c r="F446" s="1">
        <v>1.431059416045E-2</v>
      </c>
      <c r="G446" s="1">
        <v>0.114728679374168</v>
      </c>
      <c r="H446" s="1">
        <v>-0.21266173510964301</v>
      </c>
      <c r="I446" s="1">
        <v>0.13772543344459101</v>
      </c>
      <c r="J446" s="1">
        <v>0.197075124946446</v>
      </c>
      <c r="K446" s="1">
        <v>-0.163772078592862</v>
      </c>
      <c r="L446" s="1">
        <v>0.153330694007143</v>
      </c>
    </row>
    <row r="447" spans="1:12">
      <c r="A447" s="1" t="s">
        <v>472</v>
      </c>
      <c r="B447" s="1">
        <v>2</v>
      </c>
      <c r="C447" s="1">
        <v>6</v>
      </c>
      <c r="D447" s="1">
        <v>0</v>
      </c>
      <c r="E447" s="1">
        <v>0.26020239521018002</v>
      </c>
      <c r="F447" s="1">
        <v>0.115164814478228</v>
      </c>
      <c r="G447" s="1">
        <v>0.39738747524545998</v>
      </c>
      <c r="H447" s="1">
        <v>0.38693778645417298</v>
      </c>
      <c r="I447" s="1">
        <v>-0.65098159931751898</v>
      </c>
      <c r="J447" s="1">
        <v>0.27906606378557502</v>
      </c>
      <c r="K447" s="1">
        <v>1.1173153880520399</v>
      </c>
      <c r="L447" s="1">
        <v>-0.46006401720159001</v>
      </c>
    </row>
    <row r="448" spans="1:12">
      <c r="A448" s="1" t="s">
        <v>473</v>
      </c>
      <c r="B448" s="1">
        <v>7</v>
      </c>
      <c r="C448" s="1">
        <v>1</v>
      </c>
      <c r="D448" s="1">
        <v>0</v>
      </c>
      <c r="E448" s="1">
        <v>-0.39085559200954301</v>
      </c>
      <c r="F448" s="1">
        <v>-0.22963829880138101</v>
      </c>
      <c r="G448" s="1">
        <v>-0.56338037288486398</v>
      </c>
      <c r="H448" s="1">
        <v>-7.7233894042796097E-2</v>
      </c>
      <c r="I448" s="1">
        <v>-0.54980649016815397</v>
      </c>
      <c r="J448" s="1">
        <v>0.20513448947482499</v>
      </c>
      <c r="K448" s="1">
        <v>-0.59641927534149397</v>
      </c>
      <c r="L448" s="1">
        <v>-0.24481233222086399</v>
      </c>
    </row>
    <row r="449" spans="1:12">
      <c r="A449" s="1" t="s">
        <v>474</v>
      </c>
      <c r="B449" s="1">
        <v>5</v>
      </c>
      <c r="C449" s="1">
        <v>3</v>
      </c>
      <c r="D449" s="1">
        <v>0</v>
      </c>
      <c r="E449" s="1">
        <v>-0.32932044256181398</v>
      </c>
      <c r="F449" s="1">
        <v>-0.42410363420762598</v>
      </c>
      <c r="G449" s="1">
        <v>-2.93623163676731E-2</v>
      </c>
      <c r="H449" s="1">
        <v>0.52505265173738702</v>
      </c>
      <c r="I449" s="1">
        <v>-0.25097560232522897</v>
      </c>
      <c r="J449" s="1">
        <v>0.14158540238904099</v>
      </c>
      <c r="K449" s="1">
        <v>-0.48145402296333301</v>
      </c>
      <c r="L449" s="1">
        <v>0.165406964998735</v>
      </c>
    </row>
    <row r="450" spans="1:12">
      <c r="A450" s="1" t="s">
        <v>475</v>
      </c>
      <c r="B450" s="1">
        <v>3</v>
      </c>
      <c r="C450" s="1">
        <v>5</v>
      </c>
      <c r="D450" s="1">
        <v>0</v>
      </c>
      <c r="E450" s="1">
        <v>0.23527311068399401</v>
      </c>
      <c r="F450" s="1">
        <v>-0.433842589109115</v>
      </c>
      <c r="G450" s="1">
        <v>-0.27701861655320598</v>
      </c>
      <c r="H450" s="1">
        <v>0.32543623953206802</v>
      </c>
      <c r="I450" s="1">
        <v>0.214337994348271</v>
      </c>
      <c r="J450" s="1">
        <v>0.26552425056548001</v>
      </c>
      <c r="K450" s="1">
        <v>-0.53039452722987901</v>
      </c>
      <c r="L450" s="1">
        <v>0.193111530444736</v>
      </c>
    </row>
    <row r="451" spans="1:12">
      <c r="A451" s="1" t="s">
        <v>476</v>
      </c>
      <c r="B451" s="1">
        <v>6</v>
      </c>
      <c r="C451" s="1">
        <v>2</v>
      </c>
      <c r="D451" s="1">
        <v>0</v>
      </c>
      <c r="E451" s="1">
        <v>-7.7228764104083095E-2</v>
      </c>
      <c r="F451" s="1">
        <v>-2.48855221213009E-2</v>
      </c>
      <c r="G451" s="1">
        <v>-0.16408555039911699</v>
      </c>
      <c r="H451" s="1">
        <v>0.185627265706369</v>
      </c>
      <c r="I451" s="1">
        <v>-0.140798859940551</v>
      </c>
      <c r="J451" s="1">
        <v>0.24746572271005099</v>
      </c>
      <c r="K451" s="1">
        <v>-9.0155372285545196E-2</v>
      </c>
      <c r="L451" s="1">
        <v>-0.14664989113933499</v>
      </c>
    </row>
    <row r="452" spans="1:12">
      <c r="A452" s="1" t="s">
        <v>56</v>
      </c>
      <c r="B452" s="1">
        <v>6</v>
      </c>
      <c r="C452" s="1">
        <v>2</v>
      </c>
      <c r="D452" s="1">
        <v>0</v>
      </c>
      <c r="E452" s="1">
        <v>-2.0737242092334799E-2</v>
      </c>
      <c r="F452" s="1">
        <v>-0.37771318623658201</v>
      </c>
      <c r="G452" s="1">
        <v>-9.7146096754336803E-2</v>
      </c>
      <c r="H452" s="1">
        <v>0.105925182607484</v>
      </c>
      <c r="I452" s="1">
        <v>-0.15984028593209901</v>
      </c>
      <c r="J452" s="1">
        <v>3.0676772886902501E-2</v>
      </c>
      <c r="K452" s="1">
        <v>-0.45092569772956098</v>
      </c>
      <c r="L452" s="1">
        <v>-0.52033667785879301</v>
      </c>
    </row>
    <row r="453" spans="1:12">
      <c r="A453" s="1" t="s">
        <v>477</v>
      </c>
      <c r="B453" s="1">
        <v>5</v>
      </c>
      <c r="C453" s="1">
        <v>3</v>
      </c>
      <c r="D453" s="1">
        <v>0</v>
      </c>
      <c r="E453" s="1">
        <v>5.1316130875626698E-2</v>
      </c>
      <c r="F453" s="1">
        <v>-0.58822237184302395</v>
      </c>
      <c r="G453" s="1">
        <v>-0.43803455662910401</v>
      </c>
      <c r="H453" s="1">
        <v>-4.1769090361061897E-2</v>
      </c>
      <c r="I453" s="1">
        <v>0.429419857781832</v>
      </c>
      <c r="J453" s="1">
        <v>4.5836890633760903E-2</v>
      </c>
      <c r="K453" s="1">
        <v>-0.64464993049808295</v>
      </c>
      <c r="L453" s="1">
        <v>-0.25991214653433198</v>
      </c>
    </row>
    <row r="454" spans="1:12">
      <c r="A454" s="1" t="s">
        <v>45</v>
      </c>
      <c r="B454" s="1">
        <v>3</v>
      </c>
      <c r="C454" s="1">
        <v>5</v>
      </c>
      <c r="D454" s="1">
        <v>0</v>
      </c>
      <c r="E454" s="1">
        <v>-1.0085694774736999E-2</v>
      </c>
      <c r="F454" s="1">
        <v>0.27585006609979601</v>
      </c>
      <c r="G454" s="1">
        <v>0.75051809391950997</v>
      </c>
      <c r="H454" s="1">
        <v>0.53703897921127597</v>
      </c>
      <c r="I454" s="1">
        <v>-0.94148407162342396</v>
      </c>
      <c r="J454" s="1">
        <v>0.19994024908407501</v>
      </c>
      <c r="K454" s="1">
        <v>-2.0873694353475299E-2</v>
      </c>
      <c r="L454" s="1">
        <v>0.193968737127547</v>
      </c>
    </row>
    <row r="455" spans="1:12">
      <c r="A455" s="1" t="s">
        <v>478</v>
      </c>
      <c r="B455" s="1">
        <v>5</v>
      </c>
      <c r="C455" s="1">
        <v>3</v>
      </c>
      <c r="D455" s="1">
        <v>0</v>
      </c>
      <c r="E455" s="1">
        <v>-0.395948178060681</v>
      </c>
      <c r="F455" s="1">
        <v>-0.15757790057667601</v>
      </c>
      <c r="G455" s="1">
        <v>0.22129444703045401</v>
      </c>
      <c r="H455" s="1">
        <v>0.67918106980967596</v>
      </c>
      <c r="I455" s="1">
        <v>-0.710293292861366</v>
      </c>
      <c r="J455" s="1">
        <v>0.170485826724806</v>
      </c>
      <c r="K455" s="1">
        <v>-0.28849903841864499</v>
      </c>
      <c r="L455" s="1">
        <v>-0.21377176851399901</v>
      </c>
    </row>
    <row r="456" spans="1:12">
      <c r="A456" s="1" t="s">
        <v>3</v>
      </c>
      <c r="B456" s="1">
        <v>0</v>
      </c>
      <c r="C456" s="1">
        <v>8</v>
      </c>
      <c r="D456" s="1">
        <v>0</v>
      </c>
      <c r="E456" s="1">
        <v>9.0114732177189197E-2</v>
      </c>
      <c r="F456" s="1">
        <v>0.77645443441122597</v>
      </c>
      <c r="G456" s="1">
        <v>0.81695515343247804</v>
      </c>
      <c r="H456" s="1">
        <v>0.70287476852333897</v>
      </c>
      <c r="I456" s="1">
        <v>0.157175120360874</v>
      </c>
      <c r="J456" s="1">
        <v>0.26494550988134102</v>
      </c>
      <c r="K456" s="1">
        <v>0.83520431047771404</v>
      </c>
      <c r="L456" s="1">
        <v>0.34924024410798998</v>
      </c>
    </row>
    <row r="457" spans="1:12">
      <c r="A457" s="1" t="s">
        <v>36</v>
      </c>
      <c r="B457" s="1">
        <v>2</v>
      </c>
      <c r="C457" s="1">
        <v>6</v>
      </c>
      <c r="D457" s="1">
        <v>0</v>
      </c>
      <c r="E457" s="1">
        <v>0.47314600014483699</v>
      </c>
      <c r="F457" s="1">
        <v>0.40206533952103801</v>
      </c>
      <c r="G457" s="1">
        <v>0.54465562469946904</v>
      </c>
      <c r="H457" s="1">
        <v>0.58687523181824197</v>
      </c>
      <c r="I457" s="1">
        <v>-0.49722770028664098</v>
      </c>
      <c r="J457" s="1">
        <v>0.25004479560128501</v>
      </c>
      <c r="K457" s="1">
        <v>6.9513627086623994E-2</v>
      </c>
      <c r="L457" s="1">
        <v>-2.1594563519016102E-2</v>
      </c>
    </row>
    <row r="458" spans="1:12">
      <c r="A458" s="1" t="s">
        <v>479</v>
      </c>
      <c r="B458" s="1">
        <v>6</v>
      </c>
      <c r="C458" s="1">
        <v>2</v>
      </c>
      <c r="D458" s="1">
        <v>0</v>
      </c>
      <c r="E458" s="1">
        <v>-0.21775427948889001</v>
      </c>
      <c r="F458" s="1">
        <v>-0.64717819827018297</v>
      </c>
      <c r="G458" s="1">
        <v>-7.2186619456124604E-2</v>
      </c>
      <c r="H458" s="1">
        <v>0.105015187936502</v>
      </c>
      <c r="I458" s="1">
        <v>-0.43812839248762903</v>
      </c>
      <c r="J458" s="1">
        <v>9.50085256121007E-2</v>
      </c>
      <c r="K458" s="1">
        <v>-0.67648717428577299</v>
      </c>
      <c r="L458" s="1">
        <v>-0.224110198167153</v>
      </c>
    </row>
    <row r="459" spans="1:12">
      <c r="A459" s="1" t="s">
        <v>480</v>
      </c>
      <c r="B459" s="1">
        <v>6</v>
      </c>
      <c r="C459" s="1">
        <v>2</v>
      </c>
      <c r="D459" s="1">
        <v>0</v>
      </c>
      <c r="E459" s="1">
        <v>-3.1049038645060501E-3</v>
      </c>
      <c r="F459" s="1">
        <v>-1.05016873080704E-2</v>
      </c>
      <c r="G459" s="1">
        <v>-1.17431553925967E-2</v>
      </c>
      <c r="H459" s="1">
        <v>-2.7837118705680199E-2</v>
      </c>
      <c r="I459" s="1">
        <v>-1.1962836231602301E-2</v>
      </c>
      <c r="J459" s="1">
        <v>-1.53045232009697E-2</v>
      </c>
      <c r="K459" s="1">
        <v>1.9586493340423498E-2</v>
      </c>
      <c r="L459" s="1">
        <v>2.9415673387495501E-2</v>
      </c>
    </row>
    <row r="460" spans="1:12">
      <c r="A460" s="1" t="s">
        <v>481</v>
      </c>
      <c r="B460" s="1">
        <v>6</v>
      </c>
      <c r="C460" s="1">
        <v>2</v>
      </c>
      <c r="D460" s="1">
        <v>0</v>
      </c>
      <c r="E460" s="1">
        <v>3.2728546655354102E-2</v>
      </c>
      <c r="F460" s="1">
        <v>-1.0408818567853801E-2</v>
      </c>
      <c r="G460" s="1">
        <v>-2.3063053399862799E-2</v>
      </c>
      <c r="H460" s="1">
        <v>-6.1850043550745797E-2</v>
      </c>
      <c r="I460" s="1">
        <v>9.1214659885619706E-3</v>
      </c>
      <c r="J460" s="1">
        <v>-1.7613643904565601E-2</v>
      </c>
      <c r="K460" s="1">
        <v>-0.35716391206352799</v>
      </c>
      <c r="L460" s="1">
        <v>-6.2246782822083097E-3</v>
      </c>
    </row>
    <row r="461" spans="1:12">
      <c r="A461" s="1" t="s">
        <v>482</v>
      </c>
      <c r="B461" s="1">
        <v>4</v>
      </c>
      <c r="C461" s="1">
        <v>4</v>
      </c>
      <c r="D461" s="1">
        <v>0</v>
      </c>
      <c r="E461" s="1">
        <v>-0.15172831694283301</v>
      </c>
      <c r="F461" s="1">
        <v>0.13052166110292299</v>
      </c>
      <c r="G461" s="1">
        <v>-1.9819341314343399E-2</v>
      </c>
      <c r="H461" s="1">
        <v>6.2060745877575603E-2</v>
      </c>
      <c r="I461" s="1">
        <v>3.5947435286863103E-2</v>
      </c>
      <c r="J461" s="1">
        <v>-3.27045632438384E-2</v>
      </c>
      <c r="K461" s="1">
        <v>-0.73821963404603697</v>
      </c>
      <c r="L461" s="1">
        <v>0.175807793508645</v>
      </c>
    </row>
    <row r="462" spans="1:12">
      <c r="A462" s="1" t="s">
        <v>483</v>
      </c>
      <c r="B462" s="1">
        <v>5</v>
      </c>
      <c r="C462" s="1">
        <v>3</v>
      </c>
      <c r="D462" s="1">
        <v>0</v>
      </c>
      <c r="E462" s="1">
        <v>-0.44393678168519302</v>
      </c>
      <c r="F462" s="1">
        <v>-7.9077048202306904E-2</v>
      </c>
      <c r="G462" s="1">
        <v>-9.6628598025352105E-2</v>
      </c>
      <c r="H462" s="1">
        <v>1.35194108984904</v>
      </c>
      <c r="I462" s="1">
        <v>-1.7722754608223199</v>
      </c>
      <c r="J462" s="1">
        <v>8.9890418838436903E-2</v>
      </c>
      <c r="K462" s="1">
        <v>-1.3503335565042001</v>
      </c>
      <c r="L462" s="1">
        <v>0.16704769873490199</v>
      </c>
    </row>
    <row r="463" spans="1:12">
      <c r="A463" s="1" t="s">
        <v>484</v>
      </c>
      <c r="B463" s="1">
        <v>5</v>
      </c>
      <c r="C463" s="1">
        <v>3</v>
      </c>
      <c r="D463" s="1">
        <v>0</v>
      </c>
      <c r="E463" s="1">
        <v>0.104886254052955</v>
      </c>
      <c r="F463" s="1">
        <v>-8.7703607981648099E-2</v>
      </c>
      <c r="G463" s="1">
        <v>0.32192565783990401</v>
      </c>
      <c r="H463" s="1">
        <v>-0.90573373748750596</v>
      </c>
      <c r="I463" s="1">
        <v>-1.06015604380467</v>
      </c>
      <c r="J463" s="1">
        <v>-0.42461162864059798</v>
      </c>
      <c r="K463" s="1">
        <v>-0.73071721371457399</v>
      </c>
      <c r="L463" s="1">
        <v>2.0339066207577201E-2</v>
      </c>
    </row>
    <row r="464" spans="1:12">
      <c r="A464" s="1" t="s">
        <v>485</v>
      </c>
      <c r="B464" s="1">
        <v>1</v>
      </c>
      <c r="C464" s="1">
        <v>7</v>
      </c>
      <c r="D464" s="1">
        <v>0</v>
      </c>
      <c r="E464" s="1">
        <v>0.55918945758970195</v>
      </c>
      <c r="F464" s="1">
        <v>0.87574613162307902</v>
      </c>
      <c r="G464" s="1">
        <v>-5.3992841188138699E-2</v>
      </c>
      <c r="H464" s="1">
        <v>0.201059962949793</v>
      </c>
      <c r="I464" s="1">
        <v>7.1077731394404806E-2</v>
      </c>
      <c r="J464" s="1">
        <v>1.9179948316389799E-2</v>
      </c>
      <c r="K464" s="1">
        <v>0.52567710001007695</v>
      </c>
      <c r="L464" s="1">
        <v>0.208917589472117</v>
      </c>
    </row>
    <row r="465" spans="1:12">
      <c r="A465" s="1" t="s">
        <v>486</v>
      </c>
      <c r="B465" s="1">
        <v>6</v>
      </c>
      <c r="C465" s="1">
        <v>2</v>
      </c>
      <c r="D465" s="1">
        <v>0</v>
      </c>
      <c r="E465" s="1">
        <v>-0.95339958913415102</v>
      </c>
      <c r="F465" s="1">
        <v>2.2022110774195299E-2</v>
      </c>
      <c r="G465" s="1">
        <v>-1.82915061053158</v>
      </c>
      <c r="H465" s="1">
        <v>1.7468698298999899E-2</v>
      </c>
      <c r="I465" s="1">
        <v>-0.374934613140395</v>
      </c>
      <c r="J465" s="1">
        <v>-5.8806281594712802E-2</v>
      </c>
      <c r="K465" s="1">
        <v>-0.31907399242623302</v>
      </c>
      <c r="L465" s="1">
        <v>-0.70725826651771295</v>
      </c>
    </row>
    <row r="466" spans="1:12">
      <c r="A466" s="1" t="s">
        <v>487</v>
      </c>
      <c r="B466" s="1">
        <v>6</v>
      </c>
      <c r="C466" s="1">
        <v>2</v>
      </c>
      <c r="D466" s="1">
        <v>0</v>
      </c>
      <c r="E466" s="1">
        <v>-0.120890469748268</v>
      </c>
      <c r="F466" s="1">
        <v>-0.40165127083434898</v>
      </c>
      <c r="G466" s="1">
        <v>0.488314273437504</v>
      </c>
      <c r="H466" s="1">
        <v>-2.6734229734114798E-2</v>
      </c>
      <c r="I466" s="1">
        <v>-2.0287780804684901</v>
      </c>
      <c r="J466" s="1">
        <v>-7.3037400658997303E-2</v>
      </c>
      <c r="K466" s="1">
        <v>3.6904040697348497E-2</v>
      </c>
      <c r="L466" s="1">
        <v>-0.32400110078441602</v>
      </c>
    </row>
    <row r="467" spans="1:12">
      <c r="A467" s="1" t="s">
        <v>488</v>
      </c>
      <c r="B467" s="1">
        <v>4</v>
      </c>
      <c r="C467" s="1">
        <v>4</v>
      </c>
      <c r="D467" s="1">
        <v>0</v>
      </c>
      <c r="E467" s="1">
        <v>3.1322465523485298E-2</v>
      </c>
      <c r="F467" s="1">
        <v>-1.34305495801694</v>
      </c>
      <c r="G467" s="1">
        <v>-0.25800788184593998</v>
      </c>
      <c r="H467" s="1">
        <v>-0.14872145684756599</v>
      </c>
      <c r="I467" s="1">
        <v>-0.12699480427203</v>
      </c>
      <c r="J467" s="1">
        <v>0.44147621427810901</v>
      </c>
      <c r="K467" s="1">
        <v>0.30180211762331899</v>
      </c>
      <c r="L467" s="1">
        <v>0.52373639565527796</v>
      </c>
    </row>
    <row r="468" spans="1:12">
      <c r="A468" s="1" t="s">
        <v>489</v>
      </c>
      <c r="B468" s="1">
        <v>3</v>
      </c>
      <c r="C468" s="1">
        <v>5</v>
      </c>
      <c r="D468" s="1">
        <v>0</v>
      </c>
      <c r="E468" s="1">
        <v>3.2396151021677699E-2</v>
      </c>
      <c r="F468" s="1">
        <v>-0.21203487980906699</v>
      </c>
      <c r="G468" s="1">
        <v>6.3956009788937396E-2</v>
      </c>
      <c r="H468" s="1">
        <v>1.23511414597939</v>
      </c>
      <c r="I468" s="1">
        <v>-8.0170657409714893E-2</v>
      </c>
      <c r="J468" s="1">
        <v>8.1584457061549404E-2</v>
      </c>
      <c r="K468" s="1">
        <v>-0.30208122971374102</v>
      </c>
      <c r="L468" s="1">
        <v>2.2904872330747901E-2</v>
      </c>
    </row>
    <row r="469" spans="1:12">
      <c r="A469" s="1" t="s">
        <v>490</v>
      </c>
      <c r="B469" s="1">
        <v>7</v>
      </c>
      <c r="C469" s="1">
        <v>1</v>
      </c>
      <c r="D469" s="1">
        <v>0</v>
      </c>
      <c r="E469" s="1">
        <v>-0.21819687535055499</v>
      </c>
      <c r="F469" s="1">
        <v>-0.377837035291681</v>
      </c>
      <c r="G469" s="1">
        <v>-0.42136627881708399</v>
      </c>
      <c r="H469" s="1">
        <v>-0.103302011482426</v>
      </c>
      <c r="I469" s="1">
        <v>-1.1962470710003801</v>
      </c>
      <c r="J469" s="1">
        <v>0.15472612372540401</v>
      </c>
      <c r="K469" s="1">
        <v>-0.37485383022045299</v>
      </c>
      <c r="L469" s="1">
        <v>-0.168034906715782</v>
      </c>
    </row>
    <row r="470" spans="1:12">
      <c r="A470" s="1" t="s">
        <v>491</v>
      </c>
      <c r="B470" s="1">
        <v>4</v>
      </c>
      <c r="C470" s="1">
        <v>4</v>
      </c>
      <c r="D470" s="1">
        <v>0</v>
      </c>
      <c r="E470" s="1">
        <v>-0.116605588612125</v>
      </c>
      <c r="F470" s="1">
        <v>-0.44348329437343498</v>
      </c>
      <c r="G470" s="1">
        <v>0.24398383955924299</v>
      </c>
      <c r="H470" s="1">
        <v>0.165474744940969</v>
      </c>
      <c r="I470" s="1">
        <v>-0.52594309518566096</v>
      </c>
      <c r="J470" s="1">
        <v>0.103994677335808</v>
      </c>
      <c r="K470" s="1">
        <v>0.89491661945211098</v>
      </c>
      <c r="L470" s="1">
        <v>-0.498703150799092</v>
      </c>
    </row>
    <row r="471" spans="1:12">
      <c r="A471" s="1" t="s">
        <v>492</v>
      </c>
      <c r="B471" s="1">
        <v>6</v>
      </c>
      <c r="C471" s="1">
        <v>2</v>
      </c>
      <c r="D471" s="1">
        <v>0</v>
      </c>
      <c r="E471" s="1">
        <v>-0.25613344684199402</v>
      </c>
      <c r="F471" s="1">
        <v>5.6970138744441602E-2</v>
      </c>
      <c r="G471" s="1">
        <v>-0.13003593404636701</v>
      </c>
      <c r="H471" s="1">
        <v>0.131820624442062</v>
      </c>
      <c r="I471" s="1">
        <v>-0.696266434852851</v>
      </c>
      <c r="J471" s="1">
        <v>-0.20474834138269299</v>
      </c>
      <c r="K471" s="1">
        <v>-0.102369246238686</v>
      </c>
      <c r="L471" s="1">
        <v>-4.0380525413158001E-2</v>
      </c>
    </row>
    <row r="472" spans="1:12">
      <c r="A472" s="1" t="s">
        <v>493</v>
      </c>
      <c r="B472" s="1">
        <v>3</v>
      </c>
      <c r="C472" s="1">
        <v>5</v>
      </c>
      <c r="D472" s="1">
        <v>0</v>
      </c>
      <c r="E472" s="1">
        <v>0.30496314524637003</v>
      </c>
      <c r="F472" s="1">
        <v>-0.32854331879465498</v>
      </c>
      <c r="G472" s="1">
        <v>-0.37540425528674998</v>
      </c>
      <c r="H472" s="1">
        <v>-0.107230277564205</v>
      </c>
      <c r="I472" s="1">
        <v>1.9941954543121299E-2</v>
      </c>
      <c r="J472" s="1">
        <v>8.6841742301206601E-2</v>
      </c>
      <c r="K472" s="1">
        <v>0.42015049684218397</v>
      </c>
      <c r="L472" s="1">
        <v>0.165299203861098</v>
      </c>
    </row>
    <row r="473" spans="1:12">
      <c r="A473" s="1" t="s">
        <v>494</v>
      </c>
      <c r="B473" s="1">
        <v>3</v>
      </c>
      <c r="C473" s="1">
        <v>5</v>
      </c>
      <c r="D473" s="1">
        <v>0</v>
      </c>
      <c r="E473" s="1">
        <v>-0.170317459525654</v>
      </c>
      <c r="F473" s="1">
        <v>4.1393589520631803E-2</v>
      </c>
      <c r="G473" s="1">
        <v>0.50843734096784099</v>
      </c>
      <c r="H473" s="1">
        <v>0.57057194862579697</v>
      </c>
      <c r="I473" s="1">
        <v>-1.14020876236957</v>
      </c>
      <c r="J473" s="1">
        <v>0.326793424339551</v>
      </c>
      <c r="K473" s="1">
        <v>-0.22369558167609099</v>
      </c>
      <c r="L473" s="1">
        <v>0.26877340941216099</v>
      </c>
    </row>
    <row r="474" spans="1:12">
      <c r="A474" s="1" t="s">
        <v>495</v>
      </c>
      <c r="B474" s="1">
        <v>6</v>
      </c>
      <c r="C474" s="1">
        <v>2</v>
      </c>
      <c r="D474" s="1">
        <v>0</v>
      </c>
      <c r="E474" s="1">
        <v>-0.43951627248234398</v>
      </c>
      <c r="F474" s="1">
        <v>-0.132736760520626</v>
      </c>
      <c r="G474" s="1">
        <v>0.21819452518701901</v>
      </c>
      <c r="H474" s="1">
        <v>-0.234606025474383</v>
      </c>
      <c r="I474" s="1">
        <v>-0.21514940014254899</v>
      </c>
      <c r="J474" s="1">
        <v>0.20582793937041099</v>
      </c>
      <c r="K474" s="1">
        <v>-0.51400987020324096</v>
      </c>
      <c r="L474" s="1">
        <v>-4.7639070745535E-2</v>
      </c>
    </row>
    <row r="475" spans="1:12">
      <c r="A475" s="1" t="s">
        <v>496</v>
      </c>
      <c r="B475" s="1">
        <v>8</v>
      </c>
      <c r="C475" s="1">
        <v>0</v>
      </c>
      <c r="D475" s="1">
        <v>0</v>
      </c>
      <c r="E475" s="1">
        <v>-0.157831314063126</v>
      </c>
      <c r="F475" s="1">
        <v>-0.173513461379184</v>
      </c>
      <c r="G475" s="1">
        <v>-0.52550803347463304</v>
      </c>
      <c r="H475" s="1">
        <v>-0.26853314849006299</v>
      </c>
      <c r="I475" s="1">
        <v>-0.26058654516685198</v>
      </c>
      <c r="J475" s="1">
        <v>-0.111847771612751</v>
      </c>
      <c r="K475" s="1">
        <v>-0.29351597021629899</v>
      </c>
      <c r="L475" s="1">
        <v>-0.33886800430071801</v>
      </c>
    </row>
    <row r="476" spans="1:12">
      <c r="A476" s="1" t="s">
        <v>497</v>
      </c>
      <c r="B476" s="1">
        <v>2</v>
      </c>
      <c r="C476" s="1">
        <v>6</v>
      </c>
      <c r="D476" s="1">
        <v>0</v>
      </c>
      <c r="E476" s="1">
        <v>1.1335230601126201</v>
      </c>
      <c r="F476" s="1">
        <v>0.43347991927014901</v>
      </c>
      <c r="G476" s="1">
        <v>0.68985115727852298</v>
      </c>
      <c r="H476" s="1">
        <v>1.95460921607213</v>
      </c>
      <c r="I476" s="1">
        <v>-1.8730332257609499E-2</v>
      </c>
      <c r="J476" s="1">
        <v>0.441925332665705</v>
      </c>
      <c r="K476" s="1">
        <v>0.25644814557296702</v>
      </c>
      <c r="L476" s="1">
        <v>-2.95354009772219E-2</v>
      </c>
    </row>
    <row r="477" spans="1:12">
      <c r="A477" s="1" t="s">
        <v>498</v>
      </c>
      <c r="B477" s="1">
        <v>6</v>
      </c>
      <c r="C477" s="1">
        <v>2</v>
      </c>
      <c r="D477" s="1">
        <v>0</v>
      </c>
      <c r="E477" s="1">
        <v>-0.4125691102565</v>
      </c>
      <c r="F477" s="1">
        <v>-0.95237913332601598</v>
      </c>
      <c r="G477" s="1">
        <v>0.30623808029157001</v>
      </c>
      <c r="H477" s="1">
        <v>-9.47203523150736E-2</v>
      </c>
      <c r="I477" s="1">
        <v>-1.9986672340534599</v>
      </c>
      <c r="J477" s="1">
        <v>0.29158406539083398</v>
      </c>
      <c r="K477" s="1">
        <v>-1.23453093235666</v>
      </c>
      <c r="L477" s="1">
        <v>-0.37661763007563598</v>
      </c>
    </row>
    <row r="478" spans="1:12">
      <c r="A478" s="1" t="s">
        <v>499</v>
      </c>
      <c r="B478" s="1">
        <v>4</v>
      </c>
      <c r="C478" s="1">
        <v>4</v>
      </c>
      <c r="D478" s="1">
        <v>0</v>
      </c>
      <c r="E478" s="1">
        <v>-2.84787192281045E-2</v>
      </c>
      <c r="F478" s="1">
        <v>0.13735468613309701</v>
      </c>
      <c r="G478" s="1">
        <v>-7.1094758097701799E-2</v>
      </c>
      <c r="H478" s="1">
        <v>0.20555672457191901</v>
      </c>
      <c r="I478" s="1">
        <v>0.18552294622412799</v>
      </c>
      <c r="J478" s="1">
        <v>6.0645934221941096E-3</v>
      </c>
      <c r="K478" s="1">
        <v>-0.34032440292645499</v>
      </c>
      <c r="L478" s="1">
        <v>-7.7317984762870801E-2</v>
      </c>
    </row>
    <row r="479" spans="1:12">
      <c r="A479" s="1" t="s">
        <v>500</v>
      </c>
      <c r="B479" s="1">
        <v>4</v>
      </c>
      <c r="C479" s="1">
        <v>4</v>
      </c>
      <c r="D479" s="1">
        <v>0</v>
      </c>
      <c r="E479" s="1">
        <v>2.7712253459443899E-2</v>
      </c>
      <c r="F479" s="1">
        <v>-7.9725488767506306E-2</v>
      </c>
      <c r="G479" s="1">
        <v>-0.66820094768013105</v>
      </c>
      <c r="H479" s="1">
        <v>0.57401529522630901</v>
      </c>
      <c r="I479" s="1">
        <v>0.41427101099211799</v>
      </c>
      <c r="J479" s="1">
        <v>0.185729249848298</v>
      </c>
      <c r="K479" s="1">
        <v>-0.16057326973882</v>
      </c>
      <c r="L479" s="1">
        <v>-0.48943286209047299</v>
      </c>
    </row>
    <row r="480" spans="1:12">
      <c r="A480" s="1" t="s">
        <v>501</v>
      </c>
      <c r="B480" s="1">
        <v>5</v>
      </c>
      <c r="C480" s="1">
        <v>3</v>
      </c>
      <c r="D480" s="1">
        <v>0</v>
      </c>
      <c r="E480" s="1">
        <v>-0.61581934035637798</v>
      </c>
      <c r="F480" s="1">
        <v>-0.37468258285137002</v>
      </c>
      <c r="G480" s="1">
        <v>0.36368928769803899</v>
      </c>
      <c r="H480" s="1">
        <v>0.68815004325951001</v>
      </c>
      <c r="I480" s="1">
        <v>-0.71690991676109395</v>
      </c>
      <c r="J480" s="1">
        <v>0.25113612016989301</v>
      </c>
      <c r="K480" s="1">
        <v>-0.56384253373797399</v>
      </c>
      <c r="L480" s="1">
        <v>-0.17924214714112599</v>
      </c>
    </row>
    <row r="481" spans="1:12">
      <c r="A481" s="1" t="s">
        <v>502</v>
      </c>
      <c r="B481" s="1">
        <v>6</v>
      </c>
      <c r="C481" s="1">
        <v>2</v>
      </c>
      <c r="D481" s="1">
        <v>0</v>
      </c>
      <c r="E481" s="1">
        <v>-0.238198381101798</v>
      </c>
      <c r="F481" s="1">
        <v>-4.0256387013617098E-2</v>
      </c>
      <c r="G481" s="1">
        <v>-0.249028501376933</v>
      </c>
      <c r="H481" s="1">
        <v>0.446770857000368</v>
      </c>
      <c r="I481" s="1">
        <v>-0.74160099753354602</v>
      </c>
      <c r="J481" s="1">
        <v>0.193511393924376</v>
      </c>
      <c r="K481" s="1">
        <v>-0.41932949403905101</v>
      </c>
      <c r="L481" s="1">
        <v>-0.51227111068713505</v>
      </c>
    </row>
    <row r="482" spans="1:12">
      <c r="A482" s="1" t="s">
        <v>503</v>
      </c>
      <c r="B482" s="1">
        <v>5</v>
      </c>
      <c r="C482" s="1">
        <v>3</v>
      </c>
      <c r="D482" s="1">
        <v>0</v>
      </c>
      <c r="E482" s="1">
        <v>-0.42653475513011002</v>
      </c>
      <c r="F482" s="1">
        <v>-0.70960123425645505</v>
      </c>
      <c r="G482" s="1">
        <v>0.20135198491760201</v>
      </c>
      <c r="H482" s="1">
        <v>3.45530809457451E-2</v>
      </c>
      <c r="I482" s="1">
        <v>-0.60329758015588097</v>
      </c>
      <c r="J482" s="1">
        <v>6.9616522870555295E-2</v>
      </c>
      <c r="K482" s="1">
        <v>-0.18721805950895601</v>
      </c>
      <c r="L482" s="1">
        <v>-0.51835299136656299</v>
      </c>
    </row>
    <row r="483" spans="1:12">
      <c r="A483" s="1" t="s">
        <v>57</v>
      </c>
      <c r="B483" s="1">
        <v>5</v>
      </c>
      <c r="C483" s="1">
        <v>3</v>
      </c>
      <c r="D483" s="1">
        <v>0</v>
      </c>
      <c r="E483" s="1">
        <v>-0.70880180237030699</v>
      </c>
      <c r="F483" s="1">
        <v>-0.24438327382434999</v>
      </c>
      <c r="G483" s="1">
        <v>7.0788122432487693E-2</v>
      </c>
      <c r="H483" s="1">
        <v>0.29619043130867201</v>
      </c>
      <c r="I483" s="1">
        <v>-0.42427583659046098</v>
      </c>
      <c r="J483" s="1">
        <v>0.11808954250864399</v>
      </c>
      <c r="K483" s="1">
        <v>-0.90635345637394704</v>
      </c>
      <c r="L483" s="1">
        <v>-0.16415459950785199</v>
      </c>
    </row>
    <row r="484" spans="1:12">
      <c r="A484" s="1" t="s">
        <v>504</v>
      </c>
      <c r="B484" s="1">
        <v>4</v>
      </c>
      <c r="C484" s="1">
        <v>4</v>
      </c>
      <c r="D484" s="1">
        <v>0</v>
      </c>
      <c r="E484" s="1">
        <v>5.66256809011332E-2</v>
      </c>
      <c r="F484" s="1">
        <v>0.256918675042628</v>
      </c>
      <c r="G484" s="1">
        <v>0.32837138539660798</v>
      </c>
      <c r="H484" s="1">
        <v>-0.32592219571733699</v>
      </c>
      <c r="I484" s="1">
        <v>-0.58590910571097199</v>
      </c>
      <c r="J484" s="1">
        <v>8.8811436150658604E-2</v>
      </c>
      <c r="K484" s="1">
        <v>-0.509829085817882</v>
      </c>
      <c r="L484" s="1">
        <v>-0.22430835597503601</v>
      </c>
    </row>
    <row r="485" spans="1:12">
      <c r="A485" s="1" t="s">
        <v>505</v>
      </c>
      <c r="B485" s="1">
        <v>3</v>
      </c>
      <c r="C485" s="1">
        <v>5</v>
      </c>
      <c r="D485" s="1">
        <v>0</v>
      </c>
      <c r="E485" s="1">
        <v>-0.28386964850275298</v>
      </c>
      <c r="F485" s="1">
        <v>0.67085319611776995</v>
      </c>
      <c r="G485" s="1">
        <v>0.33018901044605298</v>
      </c>
      <c r="H485" s="1">
        <v>0.16203186106378101</v>
      </c>
      <c r="I485" s="1">
        <v>4.5427888920334003E-2</v>
      </c>
      <c r="J485" s="1">
        <v>0.15268198168827801</v>
      </c>
      <c r="K485" s="1">
        <v>-0.25503072949958699</v>
      </c>
      <c r="L485" s="1">
        <v>-0.34843519732017803</v>
      </c>
    </row>
    <row r="486" spans="1:12">
      <c r="A486" s="1" t="s">
        <v>26</v>
      </c>
      <c r="B486" s="1">
        <v>6</v>
      </c>
      <c r="C486" s="1">
        <v>2</v>
      </c>
      <c r="D486" s="1">
        <v>0</v>
      </c>
      <c r="E486" s="1">
        <v>-0.57102836448100003</v>
      </c>
      <c r="F486" s="1">
        <v>-0.22169272841563401</v>
      </c>
      <c r="G486" s="1">
        <v>5.9441982342079799E-2</v>
      </c>
      <c r="H486" s="1">
        <v>-0.23132389310449999</v>
      </c>
      <c r="I486" s="1">
        <v>-0.35303548509407301</v>
      </c>
      <c r="J486" s="1">
        <v>0.150309575217489</v>
      </c>
      <c r="K486" s="1">
        <v>-0.53979143419958298</v>
      </c>
      <c r="L486" s="1">
        <v>-0.38479149749105801</v>
      </c>
    </row>
    <row r="487" spans="1:12">
      <c r="A487" s="1" t="s">
        <v>506</v>
      </c>
      <c r="B487" s="1">
        <v>5</v>
      </c>
      <c r="C487" s="1">
        <v>3</v>
      </c>
      <c r="D487" s="1">
        <v>0</v>
      </c>
      <c r="E487" s="1">
        <v>-0.25533290536609599</v>
      </c>
      <c r="F487" s="1">
        <v>9.8945247624545707E-2</v>
      </c>
      <c r="G487" s="1">
        <v>-4.7792902045269599E-2</v>
      </c>
      <c r="H487" s="1">
        <v>0.36049629473954797</v>
      </c>
      <c r="I487" s="1">
        <v>-0.113643674110406</v>
      </c>
      <c r="J487" s="1">
        <v>7.4576171648797998E-2</v>
      </c>
      <c r="K487" s="1">
        <v>-0.19362396570291701</v>
      </c>
      <c r="L487" s="1">
        <v>-9.88206561722135E-2</v>
      </c>
    </row>
    <row r="488" spans="1:12">
      <c r="A488" s="1" t="s">
        <v>60</v>
      </c>
      <c r="B488" s="1">
        <v>5</v>
      </c>
      <c r="C488" s="1">
        <v>3</v>
      </c>
      <c r="D488" s="1">
        <v>0</v>
      </c>
      <c r="E488" s="1">
        <v>-0.40334335493842599</v>
      </c>
      <c r="F488" s="1">
        <v>0.17065781810331199</v>
      </c>
      <c r="G488" s="1">
        <v>-0.56614772642047895</v>
      </c>
      <c r="H488" s="1">
        <v>7.4331162437643997E-2</v>
      </c>
      <c r="I488" s="1">
        <v>-0.98788599610854999</v>
      </c>
      <c r="J488" s="1">
        <v>0.101964796696716</v>
      </c>
      <c r="K488" s="1">
        <v>-0.37066511184234002</v>
      </c>
      <c r="L488" s="1">
        <v>-0.18253393739134199</v>
      </c>
    </row>
    <row r="489" spans="1:12">
      <c r="A489" s="1" t="s">
        <v>507</v>
      </c>
      <c r="B489" s="1">
        <v>6</v>
      </c>
      <c r="C489" s="1">
        <v>2</v>
      </c>
      <c r="D489" s="1">
        <v>0</v>
      </c>
      <c r="E489" s="1">
        <v>-0.34549934730915999</v>
      </c>
      <c r="F489" s="1">
        <v>-0.28151316432755102</v>
      </c>
      <c r="G489" s="1">
        <v>-0.113537917458921</v>
      </c>
      <c r="H489" s="1">
        <v>0.84822370038815598</v>
      </c>
      <c r="I489" s="1">
        <v>-0.33255028438418099</v>
      </c>
      <c r="J489" s="1">
        <v>0.18515870837251899</v>
      </c>
      <c r="K489" s="1">
        <v>-0.64364984627007704</v>
      </c>
      <c r="L489" s="1">
        <v>-0.363115292384255</v>
      </c>
    </row>
    <row r="490" spans="1:12">
      <c r="A490" s="1" t="s">
        <v>508</v>
      </c>
      <c r="B490" s="1">
        <v>5</v>
      </c>
      <c r="C490" s="1">
        <v>3</v>
      </c>
      <c r="D490" s="1">
        <v>0</v>
      </c>
      <c r="E490" s="1">
        <v>-0.45079715771572798</v>
      </c>
      <c r="F490" s="1">
        <v>-0.14533368191489701</v>
      </c>
      <c r="G490" s="1">
        <v>0.66471244678186603</v>
      </c>
      <c r="H490" s="1">
        <v>0.39896178336822802</v>
      </c>
      <c r="I490" s="1">
        <v>-1.00205875904005</v>
      </c>
      <c r="J490" s="1">
        <v>-9.8096397958906706E-2</v>
      </c>
      <c r="K490" s="1">
        <v>0.42301823679629702</v>
      </c>
      <c r="L490" s="1">
        <v>-0.24603340494565201</v>
      </c>
    </row>
    <row r="491" spans="1:12">
      <c r="A491" s="1" t="s">
        <v>509</v>
      </c>
      <c r="B491" s="1">
        <v>5</v>
      </c>
      <c r="C491" s="1">
        <v>3</v>
      </c>
      <c r="D491" s="1">
        <v>0</v>
      </c>
      <c r="E491" s="1">
        <v>-0.39765815439062002</v>
      </c>
      <c r="F491" s="1">
        <v>-0.98328742023822902</v>
      </c>
      <c r="G491" s="1">
        <v>2.4370695960136399E-2</v>
      </c>
      <c r="H491" s="1">
        <v>0.88667900790125398</v>
      </c>
      <c r="I491" s="1">
        <v>-0.97327202290520298</v>
      </c>
      <c r="J491" s="1">
        <v>0.13073406571074001</v>
      </c>
      <c r="K491" s="1">
        <v>-0.62768902168530005</v>
      </c>
      <c r="L491" s="1">
        <v>-0.51656752135526895</v>
      </c>
    </row>
    <row r="492" spans="1:12">
      <c r="A492" s="1" t="s">
        <v>510</v>
      </c>
      <c r="B492" s="1">
        <v>4</v>
      </c>
      <c r="C492" s="1">
        <v>4</v>
      </c>
      <c r="D492" s="1">
        <v>0</v>
      </c>
      <c r="E492" s="1">
        <v>-0.16677807815618201</v>
      </c>
      <c r="F492" s="1">
        <v>-0.29464490991217701</v>
      </c>
      <c r="G492" s="1">
        <v>0.12622990347128901</v>
      </c>
      <c r="H492" s="1">
        <v>0.232415147349365</v>
      </c>
      <c r="I492" s="1">
        <v>-0.90407030142867695</v>
      </c>
      <c r="J492" s="1">
        <v>9.7626153431203594E-2</v>
      </c>
      <c r="K492" s="1">
        <v>0.69811233846658904</v>
      </c>
      <c r="L492" s="1">
        <v>-0.70421349724796001</v>
      </c>
    </row>
    <row r="493" spans="1:12">
      <c r="A493" s="1" t="s">
        <v>511</v>
      </c>
      <c r="B493" s="1">
        <v>3</v>
      </c>
      <c r="C493" s="1">
        <v>5</v>
      </c>
      <c r="D493" s="1">
        <v>0</v>
      </c>
      <c r="E493" s="1">
        <v>-0.17302529976848599</v>
      </c>
      <c r="F493" s="1">
        <v>5.8777429627264198E-2</v>
      </c>
      <c r="G493" s="1">
        <v>0.40831149204331901</v>
      </c>
      <c r="H493" s="1">
        <v>0.56294021668080896</v>
      </c>
      <c r="I493" s="1">
        <v>-0.877493837978783</v>
      </c>
      <c r="J493" s="1">
        <v>0.29971789950538702</v>
      </c>
      <c r="K493" s="1">
        <v>0.46137130774868401</v>
      </c>
      <c r="L493" s="1">
        <v>-0.22249323317580699</v>
      </c>
    </row>
    <row r="494" spans="1:12">
      <c r="A494" s="1" t="s">
        <v>512</v>
      </c>
      <c r="B494" s="1">
        <v>2</v>
      </c>
      <c r="C494" s="1">
        <v>6</v>
      </c>
      <c r="D494" s="1">
        <v>0</v>
      </c>
      <c r="E494" s="1">
        <v>0.110365007791929</v>
      </c>
      <c r="F494" s="1">
        <v>0.286040861862777</v>
      </c>
      <c r="G494" s="1">
        <v>9.4919188102419005E-2</v>
      </c>
      <c r="H494" s="1">
        <v>1.0057203358555</v>
      </c>
      <c r="I494" s="1">
        <v>-0.17405161429923</v>
      </c>
      <c r="J494" s="1">
        <v>1.3745934516144E-2</v>
      </c>
      <c r="K494" s="1">
        <v>-5.35513317366242E-2</v>
      </c>
      <c r="L494" s="1">
        <v>0.24984260616243101</v>
      </c>
    </row>
    <row r="495" spans="1:12">
      <c r="A495" s="1" t="s">
        <v>513</v>
      </c>
      <c r="B495" s="1">
        <v>3</v>
      </c>
      <c r="C495" s="1">
        <v>5</v>
      </c>
      <c r="D495" s="1">
        <v>0</v>
      </c>
      <c r="E495" s="1">
        <v>0.200843554033101</v>
      </c>
      <c r="F495" s="1">
        <v>0.27337945167709599</v>
      </c>
      <c r="G495" s="1">
        <v>0.41525053197565498</v>
      </c>
      <c r="H495" s="1">
        <v>8.7138517243730396E-2</v>
      </c>
      <c r="I495" s="1">
        <v>-0.75851082435247896</v>
      </c>
      <c r="J495" s="1">
        <v>0.109901835730791</v>
      </c>
      <c r="K495" s="1">
        <v>-0.357937535631286</v>
      </c>
      <c r="L495" s="1">
        <v>-2.0215175110707799E-2</v>
      </c>
    </row>
    <row r="496" spans="1:12">
      <c r="A496" s="1" t="s">
        <v>514</v>
      </c>
      <c r="B496" s="1">
        <v>4</v>
      </c>
      <c r="C496" s="1">
        <v>4</v>
      </c>
      <c r="D496" s="1">
        <v>0</v>
      </c>
      <c r="E496" s="1">
        <v>0.24080090517459399</v>
      </c>
      <c r="F496" s="1">
        <v>-0.101120675654343</v>
      </c>
      <c r="G496" s="1">
        <v>-0.28320709819565199</v>
      </c>
      <c r="H496" s="1">
        <v>0.30219838767500601</v>
      </c>
      <c r="I496" s="1">
        <v>-0.436995732312284</v>
      </c>
      <c r="J496" s="1">
        <v>0.11304510907788499</v>
      </c>
      <c r="K496" s="1">
        <v>9.4224976552648998E-3</v>
      </c>
      <c r="L496" s="1">
        <v>-0.12019210898436999</v>
      </c>
    </row>
    <row r="497" spans="1:12">
      <c r="A497" s="1" t="s">
        <v>515</v>
      </c>
      <c r="B497" s="1">
        <v>5</v>
      </c>
      <c r="C497" s="1">
        <v>3</v>
      </c>
      <c r="D497" s="1">
        <v>0</v>
      </c>
      <c r="E497" s="1">
        <v>-0.21909041238202401</v>
      </c>
      <c r="F497" s="1">
        <v>-0.14717133482938999</v>
      </c>
      <c r="G497" s="1">
        <v>0.13217739668770201</v>
      </c>
      <c r="H497" s="1">
        <v>0.61076526813021703</v>
      </c>
      <c r="I497" s="1">
        <v>-0.84110002290854202</v>
      </c>
      <c r="J497" s="1">
        <v>5.1314977537816699E-2</v>
      </c>
      <c r="K497" s="1">
        <v>-0.324467178218106</v>
      </c>
      <c r="L497" s="1">
        <v>-0.49562257785556701</v>
      </c>
    </row>
    <row r="498" spans="1:12">
      <c r="A498" s="1" t="s">
        <v>516</v>
      </c>
      <c r="B498" s="1">
        <v>6</v>
      </c>
      <c r="C498" s="1">
        <v>2</v>
      </c>
      <c r="D498" s="1">
        <v>0</v>
      </c>
      <c r="E498" s="1">
        <v>0.14156276681338301</v>
      </c>
      <c r="F498" s="1">
        <v>-2.34349928487812E-2</v>
      </c>
      <c r="G498" s="1">
        <v>-0.193067864398724</v>
      </c>
      <c r="H498" s="1">
        <v>-3.9080307169639401E-2</v>
      </c>
      <c r="I498" s="1">
        <v>-0.57003171115735296</v>
      </c>
      <c r="J498" s="1">
        <v>0.137383467484087</v>
      </c>
      <c r="K498" s="1">
        <v>-0.32058180135178599</v>
      </c>
      <c r="L498" s="1">
        <v>-6.9793729709462099E-2</v>
      </c>
    </row>
    <row r="499" spans="1:12">
      <c r="A499" s="1" t="s">
        <v>517</v>
      </c>
      <c r="B499" s="1">
        <v>6</v>
      </c>
      <c r="C499" s="1">
        <v>2</v>
      </c>
      <c r="D499" s="1">
        <v>0</v>
      </c>
      <c r="E499" s="1">
        <v>-0.15532972365522399</v>
      </c>
      <c r="F499" s="1">
        <v>0.16281339782080501</v>
      </c>
      <c r="G499" s="2">
        <v>-2.1677183209195501E-5</v>
      </c>
      <c r="H499" s="1">
        <v>0.13134379474050201</v>
      </c>
      <c r="I499" s="1">
        <v>-0.29442792078789398</v>
      </c>
      <c r="J499" s="1">
        <v>-4.8013147142935801E-2</v>
      </c>
      <c r="K499" s="1">
        <v>-0.366961394735003</v>
      </c>
      <c r="L499" s="1">
        <v>-0.174041342906086</v>
      </c>
    </row>
    <row r="500" spans="1:12">
      <c r="A500" s="1" t="s">
        <v>518</v>
      </c>
      <c r="B500" s="1">
        <v>3</v>
      </c>
      <c r="C500" s="1">
        <v>5</v>
      </c>
      <c r="D500" s="1">
        <v>0</v>
      </c>
      <c r="E500" s="1">
        <v>0.123104255205261</v>
      </c>
      <c r="F500" s="1">
        <v>-9.1488769262980899E-2</v>
      </c>
      <c r="G500" s="1">
        <v>-3.8322842499209898E-2</v>
      </c>
      <c r="H500" s="1">
        <v>3.2129661208228903E-2</v>
      </c>
      <c r="I500" s="1">
        <v>-0.188688686500153</v>
      </c>
      <c r="J500" s="1">
        <v>0.23049588260899201</v>
      </c>
      <c r="K500" s="1">
        <v>3.28680490234005E-2</v>
      </c>
      <c r="L500" s="1">
        <v>4.95582562073731E-2</v>
      </c>
    </row>
    <row r="501" spans="1:12">
      <c r="A501" s="1" t="s">
        <v>519</v>
      </c>
      <c r="B501" s="1">
        <v>5</v>
      </c>
      <c r="C501" s="1">
        <v>3</v>
      </c>
      <c r="D501" s="1">
        <v>0</v>
      </c>
      <c r="E501" s="1">
        <v>-7.1782237261435594E-2</v>
      </c>
      <c r="F501" s="1">
        <v>0.22789415260312201</v>
      </c>
      <c r="G501" s="1">
        <v>-9.1324967841166907E-2</v>
      </c>
      <c r="H501" s="1">
        <v>0.53308205559573296</v>
      </c>
      <c r="I501" s="1">
        <v>-0.63535537295988298</v>
      </c>
      <c r="J501" s="1">
        <v>0.104220086640088</v>
      </c>
      <c r="K501" s="1">
        <v>-0.51004262308001702</v>
      </c>
      <c r="L501" s="1">
        <v>-0.16364412690962701</v>
      </c>
    </row>
    <row r="502" spans="1:12">
      <c r="A502" s="1" t="s">
        <v>520</v>
      </c>
      <c r="B502" s="1">
        <v>5</v>
      </c>
      <c r="C502" s="1">
        <v>3</v>
      </c>
      <c r="D502" s="1">
        <v>0</v>
      </c>
      <c r="E502" s="1">
        <v>-0.48632994382849398</v>
      </c>
      <c r="F502" s="1">
        <v>0.680713442254124</v>
      </c>
      <c r="G502" s="1">
        <v>-0.187310801265301</v>
      </c>
      <c r="H502" s="1">
        <v>9.1824438740266107E-2</v>
      </c>
      <c r="I502" s="1">
        <v>-0.56638187073908597</v>
      </c>
      <c r="J502" s="1">
        <v>-8.5912679961658106E-2</v>
      </c>
      <c r="K502" s="1">
        <v>2.35945108386981E-2</v>
      </c>
      <c r="L502" s="1">
        <v>-0.108861768378182</v>
      </c>
    </row>
    <row r="503" spans="1:12">
      <c r="A503" s="1" t="s">
        <v>521</v>
      </c>
      <c r="B503" s="1">
        <v>6</v>
      </c>
      <c r="C503" s="1">
        <v>2</v>
      </c>
      <c r="D503" s="1">
        <v>0</v>
      </c>
      <c r="E503" s="1">
        <v>-3.2965692527087802E-3</v>
      </c>
      <c r="F503" s="1">
        <v>0.36867815679709598</v>
      </c>
      <c r="G503" s="1">
        <v>-0.110821864100505</v>
      </c>
      <c r="H503" s="1">
        <v>0.183054231829505</v>
      </c>
      <c r="I503" s="1">
        <v>-1.0472567746860399</v>
      </c>
      <c r="J503" s="1">
        <v>-0.150992847549723</v>
      </c>
      <c r="K503" s="1">
        <v>-0.245182392088163</v>
      </c>
      <c r="L503" s="1">
        <v>-4.9749688857608998E-2</v>
      </c>
    </row>
    <row r="504" spans="1:12">
      <c r="A504" s="1" t="s">
        <v>522</v>
      </c>
      <c r="B504" s="1">
        <v>6</v>
      </c>
      <c r="C504" s="1">
        <v>2</v>
      </c>
      <c r="D504" s="1">
        <v>0</v>
      </c>
      <c r="E504" s="1">
        <v>-0.83006323668286297</v>
      </c>
      <c r="F504" s="1">
        <v>-0.239205235529977</v>
      </c>
      <c r="G504" s="1">
        <v>-8.7853443200234096E-2</v>
      </c>
      <c r="H504" s="1">
        <v>0.35111021244423302</v>
      </c>
      <c r="I504" s="1">
        <v>-0.85865394864158495</v>
      </c>
      <c r="J504" s="1">
        <v>0.361556387908612</v>
      </c>
      <c r="K504" s="1">
        <v>-0.93199597794389499</v>
      </c>
      <c r="L504" s="1">
        <v>-0.22054391499599901</v>
      </c>
    </row>
    <row r="505" spans="1:12">
      <c r="A505" s="1" t="s">
        <v>523</v>
      </c>
      <c r="B505" s="1">
        <v>6</v>
      </c>
      <c r="C505" s="1">
        <v>2</v>
      </c>
      <c r="D505" s="1">
        <v>0</v>
      </c>
      <c r="E505" s="1">
        <v>-0.23180279823382199</v>
      </c>
      <c r="F505" s="1">
        <v>-0.26212794555174901</v>
      </c>
      <c r="G505" s="1">
        <v>0.251094944662481</v>
      </c>
      <c r="H505" s="1">
        <v>-0.10550859015427</v>
      </c>
      <c r="I505" s="1">
        <v>-0.145298381750772</v>
      </c>
      <c r="J505" s="1">
        <v>0.12036679840282501</v>
      </c>
      <c r="K505" s="1">
        <v>-0.23521919445889</v>
      </c>
      <c r="L505" s="1">
        <v>-0.14255753423290399</v>
      </c>
    </row>
    <row r="506" spans="1:12">
      <c r="A506" s="1" t="s">
        <v>21</v>
      </c>
      <c r="B506" s="1">
        <v>3</v>
      </c>
      <c r="C506" s="1">
        <v>5</v>
      </c>
      <c r="D506" s="1">
        <v>0</v>
      </c>
      <c r="E506" s="1">
        <v>0.46310054847327298</v>
      </c>
      <c r="F506" s="1">
        <v>9.6953723397635305E-2</v>
      </c>
      <c r="G506" s="1">
        <v>-6.6190341358190297E-2</v>
      </c>
      <c r="H506" s="1">
        <v>0.389950648358246</v>
      </c>
      <c r="I506" s="1">
        <v>-0.46426746325693302</v>
      </c>
      <c r="J506" s="1">
        <v>0.33659807788570401</v>
      </c>
      <c r="K506" s="1">
        <v>-0.18874162616965601</v>
      </c>
      <c r="L506" s="1">
        <v>0.26983450688463301</v>
      </c>
    </row>
    <row r="507" spans="1:12">
      <c r="A507" s="1" t="s">
        <v>524</v>
      </c>
      <c r="B507" s="1">
        <v>5</v>
      </c>
      <c r="C507" s="1">
        <v>3</v>
      </c>
      <c r="D507" s="1">
        <v>0</v>
      </c>
      <c r="E507" s="1">
        <v>-0.2488918452194</v>
      </c>
      <c r="F507" s="1">
        <v>0.148532245091895</v>
      </c>
      <c r="G507" s="1">
        <v>0.35043749950835201</v>
      </c>
      <c r="H507" s="1">
        <v>-0.61358462290918403</v>
      </c>
      <c r="I507" s="1">
        <v>-0.282310004073617</v>
      </c>
      <c r="J507" s="1">
        <v>3.1692666264298099E-2</v>
      </c>
      <c r="K507" s="1">
        <v>-0.33544076591437899</v>
      </c>
      <c r="L507" s="1">
        <v>-0.137064225316442</v>
      </c>
    </row>
    <row r="508" spans="1:12">
      <c r="A508" s="1" t="s">
        <v>525</v>
      </c>
      <c r="B508" s="1">
        <v>5</v>
      </c>
      <c r="C508" s="1">
        <v>3</v>
      </c>
      <c r="D508" s="1">
        <v>0</v>
      </c>
      <c r="E508" s="1">
        <v>-0.12844603204590799</v>
      </c>
      <c r="F508" s="1">
        <v>-0.487201967418605</v>
      </c>
      <c r="G508" s="1">
        <v>0.11690082754436</v>
      </c>
      <c r="H508" s="1">
        <v>0.158243391989807</v>
      </c>
      <c r="I508" s="1">
        <v>-0.22324591188742901</v>
      </c>
      <c r="J508" s="1">
        <v>0.173809079623434</v>
      </c>
      <c r="K508" s="1">
        <v>-0.35045906365509</v>
      </c>
      <c r="L508" s="1">
        <v>-0.245023366221721</v>
      </c>
    </row>
    <row r="509" spans="1:12">
      <c r="A509" s="1" t="s">
        <v>526</v>
      </c>
      <c r="B509" s="1">
        <v>4</v>
      </c>
      <c r="C509" s="1">
        <v>4</v>
      </c>
      <c r="D509" s="1">
        <v>0</v>
      </c>
      <c r="E509" s="1">
        <v>-0.20304606267309699</v>
      </c>
      <c r="F509" s="1">
        <v>0.16179932194480701</v>
      </c>
      <c r="G509" s="1">
        <v>-0.26890656028814702</v>
      </c>
      <c r="H509" s="1">
        <v>0.50599903261289803</v>
      </c>
      <c r="I509" s="1">
        <v>0.26700737899951199</v>
      </c>
      <c r="J509" s="1">
        <v>0.18958895424580799</v>
      </c>
      <c r="K509" s="1">
        <v>-7.6341381040106293E-2</v>
      </c>
      <c r="L509" s="1">
        <v>-2.8655592141834101E-2</v>
      </c>
    </row>
    <row r="510" spans="1:12">
      <c r="A510" s="1" t="s">
        <v>527</v>
      </c>
      <c r="B510" s="1">
        <v>5</v>
      </c>
      <c r="C510" s="1">
        <v>3</v>
      </c>
      <c r="D510" s="1">
        <v>0</v>
      </c>
      <c r="E510" s="1">
        <v>0.20632135029734899</v>
      </c>
      <c r="F510" s="1">
        <v>-0.15776719460101399</v>
      </c>
      <c r="G510" s="1">
        <v>0.11246535027454101</v>
      </c>
      <c r="H510" s="1">
        <v>-0.396630679092913</v>
      </c>
      <c r="I510" s="1">
        <v>-0.136953911463633</v>
      </c>
      <c r="J510" s="1">
        <v>6.05340031137903E-2</v>
      </c>
      <c r="K510" s="1">
        <v>-0.48184223250938102</v>
      </c>
      <c r="L510" s="1">
        <v>-0.36147365531165099</v>
      </c>
    </row>
    <row r="511" spans="1:12">
      <c r="A511" s="1" t="s">
        <v>528</v>
      </c>
      <c r="B511" s="1">
        <v>4</v>
      </c>
      <c r="C511" s="1">
        <v>4</v>
      </c>
      <c r="D511" s="1">
        <v>0</v>
      </c>
      <c r="E511" s="1">
        <v>-4.9539811680551299E-2</v>
      </c>
      <c r="F511" s="1">
        <v>-1.19137250099306E-2</v>
      </c>
      <c r="G511" s="1">
        <v>-0.194786159194695</v>
      </c>
      <c r="H511" s="1">
        <v>2.7077574215453998E-2</v>
      </c>
      <c r="I511" s="1">
        <v>-0.72161931842799198</v>
      </c>
      <c r="J511" s="1">
        <v>0.17775399791457899</v>
      </c>
      <c r="K511" s="1">
        <v>0.140656383740247</v>
      </c>
      <c r="L511" s="1">
        <v>7.5719136141897597E-2</v>
      </c>
    </row>
    <row r="512" spans="1:12">
      <c r="A512" s="1" t="s">
        <v>529</v>
      </c>
      <c r="B512" s="1">
        <v>4</v>
      </c>
      <c r="C512" s="1">
        <v>4</v>
      </c>
      <c r="D512" s="1">
        <v>0</v>
      </c>
      <c r="E512" s="1">
        <v>0.122614540675446</v>
      </c>
      <c r="F512" s="1">
        <v>-8.0675432430605695E-2</v>
      </c>
      <c r="G512" s="1">
        <v>8.2228746363536304E-2</v>
      </c>
      <c r="H512" s="1">
        <v>0.25306482603826802</v>
      </c>
      <c r="I512" s="1">
        <v>-0.61937583570370103</v>
      </c>
      <c r="J512" s="1">
        <v>2.98963407204158E-2</v>
      </c>
      <c r="K512" s="1">
        <v>-0.51915321586748198</v>
      </c>
      <c r="L512" s="1">
        <v>-8.4944907008376105E-2</v>
      </c>
    </row>
    <row r="513" spans="1:12">
      <c r="A513" s="1" t="s">
        <v>530</v>
      </c>
      <c r="B513" s="1">
        <v>5</v>
      </c>
      <c r="C513" s="1">
        <v>3</v>
      </c>
      <c r="D513" s="1">
        <v>0</v>
      </c>
      <c r="E513" s="1">
        <v>-0.23293989459521999</v>
      </c>
      <c r="F513" s="1">
        <v>0.32000249338278502</v>
      </c>
      <c r="G513" s="1">
        <v>0.33457142965528203</v>
      </c>
      <c r="H513" s="1">
        <v>-7.8371040706418899E-2</v>
      </c>
      <c r="I513" s="1">
        <v>-0.42213562273882899</v>
      </c>
      <c r="J513" s="1">
        <v>0.328725160246162</v>
      </c>
      <c r="K513" s="1">
        <v>-0.55055346339759204</v>
      </c>
      <c r="L513" s="1">
        <v>-0.273255099281417</v>
      </c>
    </row>
    <row r="514" spans="1:12">
      <c r="A514" s="1" t="s">
        <v>531</v>
      </c>
      <c r="B514" s="1">
        <v>3</v>
      </c>
      <c r="C514" s="1">
        <v>5</v>
      </c>
      <c r="D514" s="1">
        <v>0</v>
      </c>
      <c r="E514" s="1">
        <v>3.09917140644752E-2</v>
      </c>
      <c r="F514" s="1">
        <v>-0.20327685831285899</v>
      </c>
      <c r="G514" s="1">
        <v>4.5183490555615803E-2</v>
      </c>
      <c r="H514" s="1">
        <v>-3.2030821422849597E-2</v>
      </c>
      <c r="I514" s="1">
        <v>-1.01677194912858</v>
      </c>
      <c r="J514" s="1">
        <v>0.146805365402395</v>
      </c>
      <c r="K514" s="1">
        <v>7.6494817871763598E-2</v>
      </c>
      <c r="L514" s="1">
        <v>0.18214626355903299</v>
      </c>
    </row>
    <row r="515" spans="1:12">
      <c r="A515" s="1" t="s">
        <v>532</v>
      </c>
      <c r="B515" s="1">
        <v>4</v>
      </c>
      <c r="C515" s="1">
        <v>4</v>
      </c>
      <c r="D515" s="1">
        <v>0</v>
      </c>
      <c r="E515" s="1">
        <v>1.6302610682346699E-2</v>
      </c>
      <c r="F515" s="1">
        <v>-0.19582058672312899</v>
      </c>
      <c r="G515" s="1">
        <v>-0.48950821080639201</v>
      </c>
      <c r="H515" s="1">
        <v>0.28907818944479502</v>
      </c>
      <c r="I515" s="1">
        <v>-0.33741812105694502</v>
      </c>
      <c r="J515" s="1">
        <v>0.10122248836577</v>
      </c>
      <c r="K515" s="1">
        <v>-5.8479843003944598E-2</v>
      </c>
      <c r="L515" s="1">
        <v>0.235764786704068</v>
      </c>
    </row>
    <row r="516" spans="1:12">
      <c r="A516" s="1" t="s">
        <v>533</v>
      </c>
      <c r="B516" s="1">
        <v>3</v>
      </c>
      <c r="C516" s="1">
        <v>5</v>
      </c>
      <c r="D516" s="1">
        <v>0</v>
      </c>
      <c r="E516" s="1">
        <v>0.12544711660070901</v>
      </c>
      <c r="F516" s="1">
        <v>9.4511294056623896E-2</v>
      </c>
      <c r="G516" s="1">
        <v>-0.195399089550889</v>
      </c>
      <c r="H516" s="1">
        <v>2.3386643581222502</v>
      </c>
      <c r="I516" s="1">
        <v>-1.9693485703237801</v>
      </c>
      <c r="J516" s="1">
        <v>-2.9044628082687401E-2</v>
      </c>
      <c r="K516" s="1">
        <v>0.77280935329196698</v>
      </c>
      <c r="L516" s="1">
        <v>0.105108268217126</v>
      </c>
    </row>
    <row r="517" spans="1:12">
      <c r="A517" s="1" t="s">
        <v>534</v>
      </c>
      <c r="B517" s="1">
        <v>3</v>
      </c>
      <c r="C517" s="1">
        <v>5</v>
      </c>
      <c r="D517" s="1">
        <v>0</v>
      </c>
      <c r="E517" s="1">
        <v>0.210661409649742</v>
      </c>
      <c r="F517" s="1">
        <v>-0.21363619118284699</v>
      </c>
      <c r="G517" s="1">
        <v>-0.40403193248564301</v>
      </c>
      <c r="H517" s="1">
        <v>-0.22332484681001</v>
      </c>
      <c r="I517" s="1">
        <v>4.0288488611850498E-2</v>
      </c>
      <c r="J517" s="1">
        <v>2.0465299393500402E-2</v>
      </c>
      <c r="K517" s="1">
        <v>8.8305935173756595E-2</v>
      </c>
      <c r="L517" s="1">
        <v>5.1691831124384399E-2</v>
      </c>
    </row>
    <row r="518" spans="1:12">
      <c r="A518" s="1" t="s">
        <v>535</v>
      </c>
      <c r="B518" s="1">
        <v>5</v>
      </c>
      <c r="C518" s="1">
        <v>3</v>
      </c>
      <c r="D518" s="1">
        <v>0</v>
      </c>
      <c r="E518" s="1">
        <v>0.160443168795768</v>
      </c>
      <c r="F518" s="1">
        <v>-0.60055863168582302</v>
      </c>
      <c r="G518" s="1">
        <v>-0.24729082017256401</v>
      </c>
      <c r="H518" s="1">
        <v>5.8861618894458997E-2</v>
      </c>
      <c r="I518" s="1">
        <v>-4.7130268769797E-2</v>
      </c>
      <c r="J518" s="1">
        <v>0.25312450984351598</v>
      </c>
      <c r="K518" s="1">
        <v>-0.56563792133028101</v>
      </c>
      <c r="L518" s="1">
        <v>-0.29703732842957098</v>
      </c>
    </row>
    <row r="519" spans="1:12">
      <c r="A519" s="1" t="s">
        <v>536</v>
      </c>
      <c r="B519" s="1">
        <v>3</v>
      </c>
      <c r="C519" s="1">
        <v>5</v>
      </c>
      <c r="D519" s="1">
        <v>0</v>
      </c>
      <c r="E519" s="1">
        <v>-6.3203839112615096E-2</v>
      </c>
      <c r="F519" s="1">
        <v>-0.18927963041759499</v>
      </c>
      <c r="G519" s="1">
        <v>0.20277801677901799</v>
      </c>
      <c r="H519" s="1">
        <v>0.24610166080377299</v>
      </c>
      <c r="I519" s="1">
        <v>-9.1986686492766298E-2</v>
      </c>
      <c r="J519" s="1">
        <v>6.7019452833351895E-2</v>
      </c>
      <c r="K519" s="1">
        <v>2.8234926939752401E-2</v>
      </c>
      <c r="L519" s="1">
        <v>2.4522156394962999E-3</v>
      </c>
    </row>
    <row r="520" spans="1:12">
      <c r="A520" s="1" t="s">
        <v>537</v>
      </c>
      <c r="B520" s="1">
        <v>6</v>
      </c>
      <c r="C520" s="1">
        <v>2</v>
      </c>
      <c r="D520" s="1">
        <v>0</v>
      </c>
      <c r="E520" s="1">
        <v>-5.0366813865194801E-2</v>
      </c>
      <c r="F520" s="1">
        <v>-0.23916345710620801</v>
      </c>
      <c r="G520" s="1">
        <v>0.19937312434969801</v>
      </c>
      <c r="H520" s="1">
        <v>-0.77813828089982595</v>
      </c>
      <c r="I520" s="1">
        <v>-0.84442148227273595</v>
      </c>
      <c r="J520" s="1">
        <v>0.26558925565362401</v>
      </c>
      <c r="K520" s="1">
        <v>-0.39273637168966402</v>
      </c>
      <c r="L520" s="1">
        <v>-2.8481529623317701E-2</v>
      </c>
    </row>
    <row r="521" spans="1:12">
      <c r="A521" s="1" t="s">
        <v>538</v>
      </c>
      <c r="B521" s="1">
        <v>5</v>
      </c>
      <c r="C521" s="1">
        <v>3</v>
      </c>
      <c r="D521" s="1">
        <v>0</v>
      </c>
      <c r="E521" s="1">
        <v>-7.9248630963724906E-2</v>
      </c>
      <c r="F521" s="1">
        <v>7.1968008554765706E-2</v>
      </c>
      <c r="G521" s="1">
        <v>-0.192501902929296</v>
      </c>
      <c r="H521" s="1">
        <v>0.47270916653982498</v>
      </c>
      <c r="I521" s="1">
        <v>-0.62974303090086403</v>
      </c>
      <c r="J521" s="1">
        <v>0.24522374687587201</v>
      </c>
      <c r="K521" s="1">
        <v>-0.25160153090242299</v>
      </c>
      <c r="L521" s="1">
        <v>-0.164754489660415</v>
      </c>
    </row>
    <row r="522" spans="1:12">
      <c r="A522" s="1" t="s">
        <v>539</v>
      </c>
      <c r="B522" s="1">
        <v>3</v>
      </c>
      <c r="C522" s="1">
        <v>5</v>
      </c>
      <c r="D522" s="1">
        <v>0</v>
      </c>
      <c r="E522" s="1">
        <v>-0.210601269501621</v>
      </c>
      <c r="F522" s="1">
        <v>0.16421537773647801</v>
      </c>
      <c r="G522" s="1">
        <v>5.1819843364583701E-2</v>
      </c>
      <c r="H522" s="1">
        <v>0.408733423892848</v>
      </c>
      <c r="I522" s="1">
        <v>-0.109046838521013</v>
      </c>
      <c r="J522" s="1">
        <v>0.27070671066389201</v>
      </c>
      <c r="K522" s="1">
        <v>-0.164930254702329</v>
      </c>
      <c r="L522" s="1">
        <v>2.5792985250022001E-2</v>
      </c>
    </row>
    <row r="523" spans="1:12">
      <c r="A523" s="1" t="s">
        <v>540</v>
      </c>
      <c r="B523" s="1">
        <v>6</v>
      </c>
      <c r="C523" s="1">
        <v>2</v>
      </c>
      <c r="D523" s="1">
        <v>0</v>
      </c>
      <c r="E523" s="1">
        <v>-1.4853924113300099E-2</v>
      </c>
      <c r="F523" s="1">
        <v>-0.180324774314849</v>
      </c>
      <c r="G523" s="1">
        <v>-0.21183091074364199</v>
      </c>
      <c r="H523" s="1">
        <v>0.29474267305181001</v>
      </c>
      <c r="I523" s="1">
        <v>-0.92645493798901601</v>
      </c>
      <c r="J523" s="1">
        <v>-0.32276362573526801</v>
      </c>
      <c r="K523" s="1">
        <v>0.15133954706580799</v>
      </c>
      <c r="L523" s="1">
        <v>-0.187358182986885</v>
      </c>
    </row>
    <row r="524" spans="1:12">
      <c r="A524" s="1" t="s">
        <v>541</v>
      </c>
      <c r="B524" s="1">
        <v>3</v>
      </c>
      <c r="C524" s="1">
        <v>5</v>
      </c>
      <c r="D524" s="1">
        <v>0</v>
      </c>
      <c r="E524" s="1">
        <v>1.3778982731260899E-2</v>
      </c>
      <c r="F524" s="1">
        <v>0.19452567781657101</v>
      </c>
      <c r="G524" s="1">
        <v>5.42973198904926E-2</v>
      </c>
      <c r="H524" s="1">
        <v>-1.2284061647676699E-2</v>
      </c>
      <c r="I524" s="1">
        <v>-1.3478473670970199</v>
      </c>
      <c r="J524" s="1">
        <v>8.50596186698475E-2</v>
      </c>
      <c r="K524" s="1">
        <v>0.124668864477048</v>
      </c>
      <c r="L524" s="1">
        <v>-0.419451498253194</v>
      </c>
    </row>
    <row r="525" spans="1:12">
      <c r="A525" s="1" t="s">
        <v>542</v>
      </c>
      <c r="B525" s="1">
        <v>6</v>
      </c>
      <c r="C525" s="1">
        <v>2</v>
      </c>
      <c r="D525" s="1">
        <v>0</v>
      </c>
      <c r="E525" s="1">
        <v>0.125654789368459</v>
      </c>
      <c r="F525" s="1">
        <v>-0.39623699532537698</v>
      </c>
      <c r="G525" s="1">
        <v>-0.35219342881606902</v>
      </c>
      <c r="H525" s="1">
        <v>-0.69416829621832699</v>
      </c>
      <c r="I525" s="1">
        <v>-0.59724596033690902</v>
      </c>
      <c r="J525" s="1">
        <v>0.20751286132172</v>
      </c>
      <c r="K525" s="1">
        <v>-0.27918986974245102</v>
      </c>
      <c r="L525" s="1">
        <v>-0.34365046357576001</v>
      </c>
    </row>
    <row r="526" spans="1:12">
      <c r="A526" s="1" t="s">
        <v>543</v>
      </c>
      <c r="B526" s="1">
        <v>5</v>
      </c>
      <c r="C526" s="1">
        <v>3</v>
      </c>
      <c r="D526" s="1">
        <v>0</v>
      </c>
      <c r="E526" s="1">
        <v>0.12000235827709201</v>
      </c>
      <c r="F526" s="1">
        <v>-0.152252219161601</v>
      </c>
      <c r="G526" s="1">
        <v>-0.30158627292310503</v>
      </c>
      <c r="H526" s="1">
        <v>0.42676137342959303</v>
      </c>
      <c r="I526" s="1">
        <v>-1.0681853131709</v>
      </c>
      <c r="J526" s="1">
        <v>0.27884452931664899</v>
      </c>
      <c r="K526" s="1">
        <v>-0.165114034544597</v>
      </c>
      <c r="L526" s="1">
        <v>-2.1474044783759499E-3</v>
      </c>
    </row>
    <row r="527" spans="1:12">
      <c r="A527" s="1" t="s">
        <v>544</v>
      </c>
      <c r="B527" s="1">
        <v>4</v>
      </c>
      <c r="C527" s="1">
        <v>4</v>
      </c>
      <c r="D527" s="1">
        <v>0</v>
      </c>
      <c r="E527" s="1">
        <v>-0.16275768872623</v>
      </c>
      <c r="F527" s="1">
        <v>4.4310947215345002E-2</v>
      </c>
      <c r="G527" s="1">
        <v>-9.6944132216947101E-2</v>
      </c>
      <c r="H527" s="1">
        <v>9.4757918786560605E-2</v>
      </c>
      <c r="I527" s="1">
        <v>0.11893656832397</v>
      </c>
      <c r="J527" s="1">
        <v>0.20176434601805601</v>
      </c>
      <c r="K527" s="1">
        <v>-0.62280273198728398</v>
      </c>
      <c r="L527" s="1">
        <v>-0.236270927022599</v>
      </c>
    </row>
    <row r="528" spans="1:12">
      <c r="A528" s="1" t="s">
        <v>545</v>
      </c>
      <c r="B528" s="1">
        <v>3</v>
      </c>
      <c r="C528" s="1">
        <v>5</v>
      </c>
      <c r="D528" s="1">
        <v>0</v>
      </c>
      <c r="E528" s="1">
        <v>0.32677943150998401</v>
      </c>
      <c r="F528" s="1">
        <v>-4.8568544272370097E-2</v>
      </c>
      <c r="G528" s="1">
        <v>1.49518447413489E-2</v>
      </c>
      <c r="H528" s="1">
        <v>-9.4617706914761998E-2</v>
      </c>
      <c r="I528" s="1">
        <v>-0.43335124101288802</v>
      </c>
      <c r="J528" s="1">
        <v>8.8205950532063704E-2</v>
      </c>
      <c r="K528" s="1">
        <v>1.7556005949715099E-3</v>
      </c>
      <c r="L528" s="1">
        <v>0.28317345219693801</v>
      </c>
    </row>
    <row r="529" spans="1:12">
      <c r="A529" s="1" t="s">
        <v>546</v>
      </c>
      <c r="B529" s="1">
        <v>2</v>
      </c>
      <c r="C529" s="1">
        <v>6</v>
      </c>
      <c r="D529" s="1">
        <v>0</v>
      </c>
      <c r="E529" s="1">
        <v>0.44311911751963701</v>
      </c>
      <c r="F529" s="1">
        <v>-0.12162813888254501</v>
      </c>
      <c r="G529" s="1">
        <v>7.2032986396604104E-2</v>
      </c>
      <c r="H529" s="1">
        <v>1.3650446224565E-2</v>
      </c>
      <c r="I529" s="1">
        <v>-0.46113821025718299</v>
      </c>
      <c r="J529" s="1">
        <v>0.358568121665089</v>
      </c>
      <c r="K529" s="1">
        <v>0.37066785272949099</v>
      </c>
      <c r="L529" s="1">
        <v>3.3445193874804997E-2</v>
      </c>
    </row>
    <row r="530" spans="1:12">
      <c r="A530" s="1" t="s">
        <v>29</v>
      </c>
      <c r="B530" s="1">
        <v>1</v>
      </c>
      <c r="C530" s="1">
        <v>7</v>
      </c>
      <c r="D530" s="1">
        <v>0</v>
      </c>
      <c r="E530" s="1">
        <v>0.24985127338464999</v>
      </c>
      <c r="F530" s="1">
        <v>0.49447235903433401</v>
      </c>
      <c r="G530" s="1">
        <v>0.16875325928280299</v>
      </c>
      <c r="H530" s="1">
        <v>0.41190509531059</v>
      </c>
      <c r="I530" s="1">
        <v>9.4543610713978099E-2</v>
      </c>
      <c r="J530" s="1">
        <v>-0.120026513861153</v>
      </c>
      <c r="K530" s="1">
        <v>1.1960498859016</v>
      </c>
      <c r="L530" s="1">
        <v>0.35437379917225598</v>
      </c>
    </row>
    <row r="531" spans="1:12">
      <c r="A531" s="1" t="s">
        <v>547</v>
      </c>
      <c r="B531" s="1">
        <v>6</v>
      </c>
      <c r="C531" s="1">
        <v>2</v>
      </c>
      <c r="D531" s="1">
        <v>0</v>
      </c>
      <c r="E531" s="1">
        <v>-0.29618898814225703</v>
      </c>
      <c r="F531" s="1">
        <v>-0.69805167239669497</v>
      </c>
      <c r="G531" s="1">
        <v>-6.6607837757153607E-2</v>
      </c>
      <c r="H531" s="1">
        <v>0.35148860196713799</v>
      </c>
      <c r="I531" s="1">
        <v>-1.10689982179272</v>
      </c>
      <c r="J531" s="1">
        <v>0.19569465332244601</v>
      </c>
      <c r="K531" s="1">
        <v>-0.79726631614642895</v>
      </c>
      <c r="L531" s="1">
        <v>-0.112155728275109</v>
      </c>
    </row>
    <row r="532" spans="1:12">
      <c r="A532" s="1" t="s">
        <v>548</v>
      </c>
      <c r="B532" s="1">
        <v>2</v>
      </c>
      <c r="C532" s="1">
        <v>6</v>
      </c>
      <c r="D532" s="1">
        <v>0</v>
      </c>
      <c r="E532" s="1">
        <v>0.23343741842317201</v>
      </c>
      <c r="F532" s="1">
        <v>-0.370032874275666</v>
      </c>
      <c r="G532" s="1">
        <v>5.0150983764928998E-2</v>
      </c>
      <c r="H532" s="1">
        <v>-0.219797530468756</v>
      </c>
      <c r="I532" s="1">
        <v>8.2344200295393494E-2</v>
      </c>
      <c r="J532" s="1">
        <v>0.31610408200395501</v>
      </c>
      <c r="K532" s="1">
        <v>7.7128539441704502E-2</v>
      </c>
      <c r="L532" s="1">
        <v>0.166970697369793</v>
      </c>
    </row>
    <row r="533" spans="1:12">
      <c r="A533" s="1" t="s">
        <v>549</v>
      </c>
      <c r="B533" s="1">
        <v>3</v>
      </c>
      <c r="C533" s="1">
        <v>5</v>
      </c>
      <c r="D533" s="1">
        <v>0</v>
      </c>
      <c r="E533" s="1">
        <v>5.2959478897182902E-2</v>
      </c>
      <c r="F533" s="1">
        <v>2.8095221501096099E-2</v>
      </c>
      <c r="G533" s="1">
        <v>-0.39241039494100599</v>
      </c>
      <c r="H533" s="1">
        <v>0.12282637990404401</v>
      </c>
      <c r="I533" s="1">
        <v>-1.02473652292085</v>
      </c>
      <c r="J533" s="1">
        <v>0.19313392020666001</v>
      </c>
      <c r="K533" s="1">
        <v>-0.21272948971035599</v>
      </c>
      <c r="L533" s="1">
        <v>2.4057600774086699E-2</v>
      </c>
    </row>
    <row r="534" spans="1:12">
      <c r="A534" s="1" t="s">
        <v>550</v>
      </c>
      <c r="B534" s="1">
        <v>5</v>
      </c>
      <c r="C534" s="1">
        <v>3</v>
      </c>
      <c r="D534" s="1">
        <v>0</v>
      </c>
      <c r="E534" s="1">
        <v>9.3967534946923295E-2</v>
      </c>
      <c r="F534" s="1">
        <v>-0.219024107124941</v>
      </c>
      <c r="G534" s="1">
        <v>-0.116415396193155</v>
      </c>
      <c r="H534" s="1">
        <v>-0.26177013637568702</v>
      </c>
      <c r="I534" s="1">
        <v>-0.333236067707465</v>
      </c>
      <c r="J534" s="1">
        <v>0.125196408590911</v>
      </c>
      <c r="K534" s="1">
        <v>0.26712515266904202</v>
      </c>
      <c r="L534" s="1">
        <v>-0.12299433973671201</v>
      </c>
    </row>
    <row r="535" spans="1:12">
      <c r="A535" s="1" t="s">
        <v>551</v>
      </c>
      <c r="B535" s="1">
        <v>3</v>
      </c>
      <c r="C535" s="1">
        <v>5</v>
      </c>
      <c r="D535" s="1">
        <v>0</v>
      </c>
      <c r="E535" s="1">
        <v>0.213834669294172</v>
      </c>
      <c r="F535" s="1">
        <v>0.27909358496084802</v>
      </c>
      <c r="G535" s="1">
        <v>7.2667111365495404E-2</v>
      </c>
      <c r="H535" s="1">
        <v>0.17025466341784501</v>
      </c>
      <c r="I535" s="1">
        <v>0.34780236475498799</v>
      </c>
      <c r="J535" s="1">
        <v>-3.4117538716411197E-2</v>
      </c>
      <c r="K535" s="1">
        <v>-4.0120808406686699E-2</v>
      </c>
      <c r="L535" s="1">
        <v>-0.150245518853445</v>
      </c>
    </row>
    <row r="536" spans="1:12">
      <c r="A536" s="1" t="s">
        <v>552</v>
      </c>
      <c r="B536" s="1">
        <v>4</v>
      </c>
      <c r="C536" s="1">
        <v>4</v>
      </c>
      <c r="D536" s="1">
        <v>0</v>
      </c>
      <c r="E536" s="1">
        <v>0.21525598622717901</v>
      </c>
      <c r="F536" s="1">
        <v>-0.14936603087924699</v>
      </c>
      <c r="G536" s="1">
        <v>1.17964346886832E-2</v>
      </c>
      <c r="H536" s="1">
        <v>4.5252629688168802E-2</v>
      </c>
      <c r="I536" s="1">
        <v>-0.63225679102141097</v>
      </c>
      <c r="J536" s="1">
        <v>0.242987711154735</v>
      </c>
      <c r="K536" s="1">
        <v>-0.56092841424300299</v>
      </c>
      <c r="L536" s="1">
        <v>-0.47981478204460898</v>
      </c>
    </row>
    <row r="537" spans="1:12">
      <c r="A537" s="1" t="s">
        <v>553</v>
      </c>
      <c r="B537" s="1">
        <v>4</v>
      </c>
      <c r="C537" s="1">
        <v>4</v>
      </c>
      <c r="D537" s="1">
        <v>0</v>
      </c>
      <c r="E537" s="1">
        <v>7.0218059282282197E-2</v>
      </c>
      <c r="F537" s="1">
        <v>-0.11465130034645001</v>
      </c>
      <c r="G537" s="1">
        <v>-0.27114444219964401</v>
      </c>
      <c r="H537" s="1">
        <v>-0.211905839605327</v>
      </c>
      <c r="I537" s="1">
        <v>0.34575664534455702</v>
      </c>
      <c r="J537" s="1">
        <v>0.403970964069922</v>
      </c>
      <c r="K537" s="1">
        <v>0.193447835151245</v>
      </c>
      <c r="L537" s="1">
        <v>-5.4400472015533698E-2</v>
      </c>
    </row>
    <row r="538" spans="1:12">
      <c r="A538" s="1" t="s">
        <v>554</v>
      </c>
      <c r="B538" s="1">
        <v>3</v>
      </c>
      <c r="C538" s="1">
        <v>5</v>
      </c>
      <c r="D538" s="1">
        <v>0</v>
      </c>
      <c r="E538" s="1">
        <v>2.3287850228496301E-3</v>
      </c>
      <c r="F538" s="1">
        <v>-7.5605106501330802E-2</v>
      </c>
      <c r="G538" s="1">
        <v>4.1992381001539902E-2</v>
      </c>
      <c r="H538" s="1">
        <v>-2.5634972563252902E-2</v>
      </c>
      <c r="I538" s="1">
        <v>0.356443833249525</v>
      </c>
      <c r="J538" s="1">
        <v>4.4595476796250602E-2</v>
      </c>
      <c r="K538" s="1">
        <v>-0.28816761110821398</v>
      </c>
      <c r="L538" s="1">
        <v>4.6331708775254901E-2</v>
      </c>
    </row>
    <row r="539" spans="1:12">
      <c r="A539" s="1" t="s">
        <v>555</v>
      </c>
      <c r="B539" s="1">
        <v>3</v>
      </c>
      <c r="C539" s="1">
        <v>5</v>
      </c>
      <c r="D539" s="1">
        <v>0</v>
      </c>
      <c r="E539" s="1">
        <v>0.20709989457653699</v>
      </c>
      <c r="F539" s="1">
        <v>0.44836817625472603</v>
      </c>
      <c r="G539" s="1">
        <v>0.25935740943121599</v>
      </c>
      <c r="H539" s="1">
        <v>0.178319150736135</v>
      </c>
      <c r="I539" s="1">
        <v>-0.83879037478046803</v>
      </c>
      <c r="J539" s="1">
        <v>-3.2242046401985497E-2</v>
      </c>
      <c r="K539" s="1">
        <v>6.4723612934652494E-2</v>
      </c>
      <c r="L539" s="1">
        <v>-2.42468361219055E-2</v>
      </c>
    </row>
    <row r="540" spans="1:12">
      <c r="A540" s="1" t="s">
        <v>556</v>
      </c>
      <c r="B540" s="1">
        <v>4</v>
      </c>
      <c r="C540" s="1">
        <v>4</v>
      </c>
      <c r="D540" s="1">
        <v>0</v>
      </c>
      <c r="E540" s="1">
        <v>-8.8730227556927499E-2</v>
      </c>
      <c r="F540" s="1">
        <v>0.195662191190898</v>
      </c>
      <c r="G540" s="1">
        <v>0.24359921773241</v>
      </c>
      <c r="H540" s="1">
        <v>7.8592574442188395E-2</v>
      </c>
      <c r="I540" s="1">
        <v>-5.8625529633132202E-2</v>
      </c>
      <c r="J540" s="1">
        <v>7.6804141016856106E-2</v>
      </c>
      <c r="K540" s="1">
        <v>-0.68684983238223896</v>
      </c>
      <c r="L540" s="1">
        <v>-0.18497973559557301</v>
      </c>
    </row>
    <row r="541" spans="1:12">
      <c r="A541" s="1" t="s">
        <v>37</v>
      </c>
      <c r="B541" s="1">
        <v>7</v>
      </c>
      <c r="C541" s="1">
        <v>1</v>
      </c>
      <c r="D541" s="1">
        <v>0</v>
      </c>
      <c r="E541" s="1">
        <v>-0.343602492223331</v>
      </c>
      <c r="F541" s="1">
        <v>0.16924995732595299</v>
      </c>
      <c r="G541" s="1">
        <v>-0.30914684433318801</v>
      </c>
      <c r="H541" s="1">
        <v>-0.35913511492591799</v>
      </c>
      <c r="I541" s="1">
        <v>-0.16868231182202101</v>
      </c>
      <c r="J541" s="1">
        <v>-0.264138689061992</v>
      </c>
      <c r="K541" s="1">
        <v>-0.36153874597298502</v>
      </c>
      <c r="L541" s="1">
        <v>-7.6168980385059398E-2</v>
      </c>
    </row>
    <row r="542" spans="1:12">
      <c r="A542" s="1" t="s">
        <v>23</v>
      </c>
      <c r="B542" s="1">
        <v>7</v>
      </c>
      <c r="C542" s="1">
        <v>1</v>
      </c>
      <c r="D542" s="1">
        <v>0</v>
      </c>
      <c r="E542" s="1">
        <v>0.18579932759225001</v>
      </c>
      <c r="F542" s="1">
        <v>-0.43792675351893101</v>
      </c>
      <c r="G542" s="1">
        <v>-0.60130997918232898</v>
      </c>
      <c r="H542" s="1">
        <v>-0.17909315821872801</v>
      </c>
      <c r="I542" s="1">
        <v>-0.52892727352699698</v>
      </c>
      <c r="J542" s="1">
        <v>-0.165055350158023</v>
      </c>
      <c r="K542" s="1">
        <v>-0.61862041884721597</v>
      </c>
      <c r="L542" s="1">
        <v>-0.45535003717547901</v>
      </c>
    </row>
    <row r="543" spans="1:12">
      <c r="A543" s="1" t="s">
        <v>20</v>
      </c>
      <c r="B543" s="1">
        <v>7</v>
      </c>
      <c r="C543" s="1">
        <v>1</v>
      </c>
      <c r="D543" s="1">
        <v>0</v>
      </c>
      <c r="E543" s="1">
        <v>0.107709369256586</v>
      </c>
      <c r="F543" s="1">
        <v>-0.55904060204728001</v>
      </c>
      <c r="G543" s="1">
        <v>-0.351734183622819</v>
      </c>
      <c r="H543" s="1">
        <v>-0.191030997726126</v>
      </c>
      <c r="I543" s="1">
        <v>-0.56177266771333101</v>
      </c>
      <c r="J543" s="1">
        <v>-5.3973585340746498E-2</v>
      </c>
      <c r="K543" s="1">
        <v>-0.62895251051926004</v>
      </c>
      <c r="L543" s="1">
        <v>-0.48447888451955801</v>
      </c>
    </row>
    <row r="544" spans="1:12">
      <c r="A544" s="1" t="s">
        <v>557</v>
      </c>
      <c r="B544" s="1">
        <v>4</v>
      </c>
      <c r="C544" s="1">
        <v>4</v>
      </c>
      <c r="D544" s="1">
        <v>0</v>
      </c>
      <c r="E544" s="1">
        <v>-4.8866772248693902E-2</v>
      </c>
      <c r="F544" s="1">
        <v>-0.11673969651102301</v>
      </c>
      <c r="G544" s="1">
        <v>0.24882901480646599</v>
      </c>
      <c r="H544" s="1">
        <v>0.42872034973427098</v>
      </c>
      <c r="I544" s="1">
        <v>4.7340807576216899E-2</v>
      </c>
      <c r="J544" s="1">
        <v>4.6149289023031601E-3</v>
      </c>
      <c r="K544" s="1">
        <v>-0.37400474974209502</v>
      </c>
      <c r="L544" s="1">
        <v>-1.6573650101889999E-2</v>
      </c>
    </row>
    <row r="545" spans="1:12">
      <c r="A545" s="1" t="s">
        <v>558</v>
      </c>
      <c r="B545" s="1">
        <v>5</v>
      </c>
      <c r="C545" s="1">
        <v>3</v>
      </c>
      <c r="D545" s="1">
        <v>0</v>
      </c>
      <c r="E545" s="1">
        <v>0.11067315677424799</v>
      </c>
      <c r="F545" s="1">
        <v>-0.54898560820578901</v>
      </c>
      <c r="G545" s="1">
        <v>-0.45188735353812898</v>
      </c>
      <c r="H545" s="1">
        <v>1.52809517645634E-2</v>
      </c>
      <c r="I545" s="1">
        <v>-0.123969120867141</v>
      </c>
      <c r="J545" s="1">
        <v>0.202340889284331</v>
      </c>
      <c r="K545" s="1">
        <v>-0.33725118686397298</v>
      </c>
      <c r="L545" s="1">
        <v>-0.111315334234024</v>
      </c>
    </row>
    <row r="546" spans="1:12">
      <c r="A546" s="1" t="s">
        <v>559</v>
      </c>
      <c r="B546" s="1">
        <v>4</v>
      </c>
      <c r="C546" s="1">
        <v>4</v>
      </c>
      <c r="D546" s="1">
        <v>0</v>
      </c>
      <c r="E546" s="1">
        <v>0.14361424260588801</v>
      </c>
      <c r="F546" s="1">
        <v>-0.31743072143054002</v>
      </c>
      <c r="G546" s="1">
        <v>0.117382902850443</v>
      </c>
      <c r="H546" s="1">
        <v>-5.5815270655958397E-3</v>
      </c>
      <c r="I546" s="1">
        <v>-0.51006572105382297</v>
      </c>
      <c r="J546" s="1">
        <v>-0.104034861992716</v>
      </c>
      <c r="K546" s="1">
        <v>0.27370994822643602</v>
      </c>
      <c r="L546" s="1">
        <v>6.2276775430650799E-2</v>
      </c>
    </row>
    <row r="547" spans="1:12">
      <c r="A547" s="1" t="s">
        <v>560</v>
      </c>
      <c r="B547" s="1">
        <v>6</v>
      </c>
      <c r="C547" s="1">
        <v>2</v>
      </c>
      <c r="D547" s="1">
        <v>0</v>
      </c>
      <c r="E547" s="1">
        <v>-0.178338252908397</v>
      </c>
      <c r="F547" s="1">
        <v>-0.42271528677926501</v>
      </c>
      <c r="G547" s="1">
        <v>-1.47770653725886E-2</v>
      </c>
      <c r="H547" s="1">
        <v>0.11180330489696</v>
      </c>
      <c r="I547" s="1">
        <v>-1.18025476102517E-2</v>
      </c>
      <c r="J547" s="1">
        <v>0.12764886611722701</v>
      </c>
      <c r="K547" s="1">
        <v>-0.28140279055642903</v>
      </c>
      <c r="L547" s="1">
        <v>-6.8105002763571607E-2</v>
      </c>
    </row>
    <row r="548" spans="1:12">
      <c r="A548" s="1" t="s">
        <v>561</v>
      </c>
      <c r="B548" s="1">
        <v>5</v>
      </c>
      <c r="C548" s="1">
        <v>3</v>
      </c>
      <c r="D548" s="1">
        <v>0</v>
      </c>
      <c r="E548" s="1">
        <v>0.109386024223598</v>
      </c>
      <c r="F548" s="1">
        <v>-0.47453621418570902</v>
      </c>
      <c r="G548" s="1">
        <v>0.25920061975144698</v>
      </c>
      <c r="H548" s="1">
        <v>-0.34856083356506401</v>
      </c>
      <c r="I548" s="1">
        <v>-0.140956445331644</v>
      </c>
      <c r="J548" s="1">
        <v>0.24614818981380701</v>
      </c>
      <c r="K548" s="1">
        <v>-0.43938071239574999</v>
      </c>
      <c r="L548" s="1">
        <v>-1.4662345072322501E-2</v>
      </c>
    </row>
    <row r="549" spans="1:12">
      <c r="A549" s="1" t="s">
        <v>562</v>
      </c>
      <c r="B549" s="1">
        <v>4</v>
      </c>
      <c r="C549" s="1">
        <v>4</v>
      </c>
      <c r="D549" s="1">
        <v>0</v>
      </c>
      <c r="E549" s="1">
        <v>6.2961549623924098E-2</v>
      </c>
      <c r="F549" s="1">
        <v>-0.18346808803238299</v>
      </c>
      <c r="G549" s="1">
        <v>-0.33942292673010499</v>
      </c>
      <c r="H549" s="1">
        <v>0.425417171691997</v>
      </c>
      <c r="I549" s="1">
        <v>-0.18348843557826</v>
      </c>
      <c r="J549" s="1">
        <v>0.23520503326399</v>
      </c>
      <c r="K549" s="1">
        <v>-0.145317052212457</v>
      </c>
      <c r="L549" s="1">
        <v>7.1313547989840007E-2</v>
      </c>
    </row>
    <row r="550" spans="1:12">
      <c r="A550" s="1" t="s">
        <v>58</v>
      </c>
      <c r="B550" s="1">
        <v>4</v>
      </c>
      <c r="C550" s="1">
        <v>4</v>
      </c>
      <c r="D550" s="1">
        <v>0</v>
      </c>
      <c r="E550" s="1">
        <v>0.58519928266395804</v>
      </c>
      <c r="F550" s="1">
        <v>-0.16681069769682499</v>
      </c>
      <c r="G550" s="1">
        <v>5.8067264309613897E-2</v>
      </c>
      <c r="H550" s="1">
        <v>0.52698831281782499</v>
      </c>
      <c r="I550" s="1">
        <v>-0.15449794110724299</v>
      </c>
      <c r="J550" s="1">
        <v>-2.32794470185796E-3</v>
      </c>
      <c r="K550" s="1">
        <v>-0.167630905864846</v>
      </c>
      <c r="L550" s="1">
        <v>0.37367161492246398</v>
      </c>
    </row>
    <row r="551" spans="1:12">
      <c r="A551" s="1" t="s">
        <v>563</v>
      </c>
      <c r="B551" s="1">
        <v>4</v>
      </c>
      <c r="C551" s="1">
        <v>4</v>
      </c>
      <c r="D551" s="1">
        <v>0</v>
      </c>
      <c r="E551" s="1">
        <v>2.66733996019974E-2</v>
      </c>
      <c r="F551" s="1">
        <v>-0.24131030182864499</v>
      </c>
      <c r="G551" s="1">
        <v>-0.144201210717116</v>
      </c>
      <c r="H551" s="1">
        <v>2.0024699728035202E-2</v>
      </c>
      <c r="I551" s="1">
        <v>-0.122369632850135</v>
      </c>
      <c r="J551" s="1">
        <v>6.8474619940763495E-2</v>
      </c>
      <c r="K551" s="1">
        <v>0.102592101396231</v>
      </c>
      <c r="L551" s="1">
        <v>-0.13801075188738501</v>
      </c>
    </row>
    <row r="552" spans="1:12">
      <c r="A552" s="1" t="s">
        <v>604</v>
      </c>
      <c r="B552" s="1">
        <v>2</v>
      </c>
      <c r="C552" s="1">
        <v>6</v>
      </c>
      <c r="D552" s="1">
        <v>0</v>
      </c>
      <c r="E552" s="1">
        <v>1.0438973118369299</v>
      </c>
      <c r="F552" s="1">
        <v>2.3484871024449201E-2</v>
      </c>
      <c r="G552" s="1">
        <v>-0.19038220362268801</v>
      </c>
      <c r="H552" s="1">
        <v>4.83722750533547E-4</v>
      </c>
      <c r="I552" s="1">
        <v>0.28666079763271801</v>
      </c>
      <c r="J552" s="1">
        <v>0.35378543627791198</v>
      </c>
      <c r="K552" s="1">
        <v>-7.2804515178668303E-2</v>
      </c>
      <c r="L552" s="1">
        <v>0.45908951886916399</v>
      </c>
    </row>
    <row r="553" spans="1:12">
      <c r="A553" s="1" t="s">
        <v>565</v>
      </c>
      <c r="B553" s="1">
        <v>2</v>
      </c>
      <c r="C553" s="1">
        <v>6</v>
      </c>
      <c r="D553" s="1">
        <v>0</v>
      </c>
      <c r="E553" s="1">
        <v>5.6038094024092801E-2</v>
      </c>
      <c r="F553" s="1">
        <v>-0.23166154661093999</v>
      </c>
      <c r="G553" s="1">
        <v>0.10938999378686599</v>
      </c>
      <c r="H553" s="1">
        <v>-0.14158813895724301</v>
      </c>
      <c r="I553" s="1">
        <v>2.2814609147685301E-2</v>
      </c>
      <c r="J553" s="1">
        <v>9.70233829171913E-2</v>
      </c>
      <c r="K553" s="1">
        <v>0.15398299619021599</v>
      </c>
      <c r="L553" s="1">
        <v>6.1900092991750404E-3</v>
      </c>
    </row>
    <row r="554" spans="1:12">
      <c r="A554" s="1" t="s">
        <v>566</v>
      </c>
      <c r="B554" s="1">
        <v>4</v>
      </c>
      <c r="C554" s="1">
        <v>4</v>
      </c>
      <c r="D554" s="1">
        <v>0</v>
      </c>
      <c r="E554" s="1">
        <v>0.45642737801720701</v>
      </c>
      <c r="F554" s="1">
        <v>-9.5606176518313699E-2</v>
      </c>
      <c r="G554" s="1">
        <v>-0.29069953445141999</v>
      </c>
      <c r="H554" s="1">
        <v>-0.25145729246447401</v>
      </c>
      <c r="I554" s="1">
        <v>-0.180143747747218</v>
      </c>
      <c r="J554" s="1">
        <v>0.150409152187953</v>
      </c>
      <c r="K554" s="1">
        <v>0.49400490413685499</v>
      </c>
      <c r="L554" s="1">
        <v>7.4815888889986804E-2</v>
      </c>
    </row>
    <row r="555" spans="1:12">
      <c r="A555" s="1" t="s">
        <v>567</v>
      </c>
      <c r="B555" s="1">
        <v>5</v>
      </c>
      <c r="C555" s="1">
        <v>3</v>
      </c>
      <c r="D555" s="1">
        <v>0</v>
      </c>
      <c r="E555" s="1">
        <v>-7.1218952589638101E-3</v>
      </c>
      <c r="F555" s="1">
        <v>8.0620620433426896E-2</v>
      </c>
      <c r="G555" s="1">
        <v>-1.7610059102171199E-2</v>
      </c>
      <c r="H555" s="1">
        <v>0.115322787156586</v>
      </c>
      <c r="I555" s="1">
        <v>-0.72149599783084395</v>
      </c>
      <c r="J555" s="1">
        <v>8.7634224004534605E-2</v>
      </c>
      <c r="K555" s="1">
        <v>-0.23852891202430501</v>
      </c>
      <c r="L555" s="1">
        <v>-0.121574350597641</v>
      </c>
    </row>
    <row r="556" spans="1:12">
      <c r="A556" s="1" t="s">
        <v>568</v>
      </c>
      <c r="B556" s="1">
        <v>4</v>
      </c>
      <c r="C556" s="1">
        <v>4</v>
      </c>
      <c r="D556" s="1">
        <v>0</v>
      </c>
      <c r="E556" s="1">
        <v>0.57303578252369003</v>
      </c>
      <c r="F556" s="1">
        <v>0.35350423475467901</v>
      </c>
      <c r="G556" s="1">
        <v>-2.3351025368162501E-2</v>
      </c>
      <c r="H556" s="1">
        <v>-0.37239540995807402</v>
      </c>
      <c r="I556" s="1">
        <v>-0.20526475610922101</v>
      </c>
      <c r="J556" s="1">
        <v>5.8606353681511297E-3</v>
      </c>
      <c r="K556" s="1">
        <v>-9.5915941145539099E-2</v>
      </c>
      <c r="L556" s="1">
        <v>0.21390675553719299</v>
      </c>
    </row>
    <row r="557" spans="1:12">
      <c r="A557" s="1" t="s">
        <v>569</v>
      </c>
      <c r="B557" s="1">
        <v>5</v>
      </c>
      <c r="C557" s="1">
        <v>3</v>
      </c>
      <c r="D557" s="1">
        <v>0</v>
      </c>
      <c r="E557" s="1">
        <v>-7.5533074858012098E-2</v>
      </c>
      <c r="F557" s="1">
        <v>-0.26626470249149398</v>
      </c>
      <c r="G557" s="1">
        <v>-0.58952136045172698</v>
      </c>
      <c r="H557" s="1">
        <v>0.188876553371815</v>
      </c>
      <c r="I557" s="1">
        <v>-0.261582265138461</v>
      </c>
      <c r="J557" s="1">
        <v>2.47817077753499E-3</v>
      </c>
      <c r="K557" s="1">
        <v>-0.29744691044441801</v>
      </c>
      <c r="L557" s="1">
        <v>0.35774945088751697</v>
      </c>
    </row>
    <row r="558" spans="1:12">
      <c r="A558" s="1" t="s">
        <v>72</v>
      </c>
      <c r="B558" s="1">
        <v>2</v>
      </c>
      <c r="C558" s="1">
        <v>6</v>
      </c>
      <c r="D558" s="1">
        <v>0</v>
      </c>
      <c r="E558" s="1">
        <v>0.28797286668750599</v>
      </c>
      <c r="F558" s="1">
        <v>0.10089879000063399</v>
      </c>
      <c r="G558" s="1">
        <v>0.13992112119289701</v>
      </c>
      <c r="H558" s="1">
        <v>-7.89151711940239E-2</v>
      </c>
      <c r="I558" s="1">
        <v>-0.44812199199394198</v>
      </c>
      <c r="J558" s="1">
        <v>0.23214340299144801</v>
      </c>
      <c r="K558" s="1">
        <v>3.1525360193003102E-2</v>
      </c>
      <c r="L558" s="1">
        <v>0.336569673302624</v>
      </c>
    </row>
    <row r="559" spans="1:12">
      <c r="A559" s="1" t="s">
        <v>570</v>
      </c>
      <c r="B559" s="1">
        <v>5</v>
      </c>
      <c r="C559" s="1">
        <v>3</v>
      </c>
      <c r="D559" s="1">
        <v>0</v>
      </c>
      <c r="E559" s="1">
        <v>0.469771068339154</v>
      </c>
      <c r="F559" s="1">
        <v>-2.1048972596221901E-2</v>
      </c>
      <c r="G559" s="1">
        <v>-7.5533967725391796E-2</v>
      </c>
      <c r="H559" s="1">
        <v>7.0698326866672406E-2</v>
      </c>
      <c r="I559" s="1">
        <v>-0.85434090529003104</v>
      </c>
      <c r="J559" s="1">
        <v>0.19556611961136</v>
      </c>
      <c r="K559" s="1">
        <v>-0.14467241312467799</v>
      </c>
      <c r="L559" s="1">
        <v>-5.7447178997133597E-4</v>
      </c>
    </row>
    <row r="560" spans="1:12">
      <c r="A560" s="1" t="s">
        <v>571</v>
      </c>
      <c r="B560" s="1">
        <v>5</v>
      </c>
      <c r="C560" s="1">
        <v>3</v>
      </c>
      <c r="D560" s="1">
        <v>0</v>
      </c>
      <c r="E560" s="1">
        <v>-6.3820609501675604E-2</v>
      </c>
      <c r="F560" s="1">
        <v>0.123131743978141</v>
      </c>
      <c r="G560" s="1">
        <v>1.3439737660841E-2</v>
      </c>
      <c r="H560" s="1">
        <v>-0.19812139901182099</v>
      </c>
      <c r="I560" s="1">
        <v>-0.16493635303144599</v>
      </c>
      <c r="J560" s="1">
        <v>0.17124682756446499</v>
      </c>
      <c r="K560" s="1">
        <v>-0.39388941768900498</v>
      </c>
      <c r="L560" s="1">
        <v>-0.27257369112023699</v>
      </c>
    </row>
    <row r="561" spans="1:12">
      <c r="A561" s="1" t="s">
        <v>572</v>
      </c>
      <c r="B561" s="1">
        <v>5</v>
      </c>
      <c r="C561" s="1">
        <v>3</v>
      </c>
      <c r="D561" s="1">
        <v>0</v>
      </c>
      <c r="E561" s="1">
        <v>2.1680521383557E-2</v>
      </c>
      <c r="F561" s="1">
        <v>-0.40127327344594799</v>
      </c>
      <c r="G561" s="1">
        <v>-0.340060795891237</v>
      </c>
      <c r="H561" s="1">
        <v>0.13452856114110501</v>
      </c>
      <c r="I561" s="1">
        <v>-0.26928817871362698</v>
      </c>
      <c r="J561" s="1">
        <v>4.0587294564107299E-2</v>
      </c>
      <c r="K561" s="1">
        <v>-0.32770002415587901</v>
      </c>
      <c r="L561" s="1">
        <v>-9.0760961527282705E-2</v>
      </c>
    </row>
    <row r="562" spans="1:12">
      <c r="A562" s="1" t="s">
        <v>573</v>
      </c>
      <c r="B562" s="1">
        <v>5</v>
      </c>
      <c r="C562" s="1">
        <v>3</v>
      </c>
      <c r="D562" s="1">
        <v>0</v>
      </c>
      <c r="E562" s="1">
        <v>0.126379295786028</v>
      </c>
      <c r="F562" s="1">
        <v>-0.32332623898335</v>
      </c>
      <c r="G562" s="1">
        <v>-0.29536220790358803</v>
      </c>
      <c r="H562" s="1">
        <v>0.147089950731041</v>
      </c>
      <c r="I562" s="1">
        <v>0.24755916133249301</v>
      </c>
      <c r="J562" s="1">
        <v>-1.8458998337908698E-2</v>
      </c>
      <c r="K562" s="1">
        <v>-1.2734965511994299E-3</v>
      </c>
      <c r="L562" s="1">
        <v>-1.6160103656303999E-2</v>
      </c>
    </row>
    <row r="563" spans="1:12">
      <c r="A563" s="1" t="s">
        <v>574</v>
      </c>
      <c r="B563" s="1">
        <v>2</v>
      </c>
      <c r="C563" s="1">
        <v>6</v>
      </c>
      <c r="D563" s="1">
        <v>0</v>
      </c>
      <c r="E563" s="1">
        <v>0.246603546132763</v>
      </c>
      <c r="F563" s="1">
        <v>0.38925682494669001</v>
      </c>
      <c r="G563" s="1">
        <v>-0.11881338723933101</v>
      </c>
      <c r="H563" s="1">
        <v>0.66897425665848198</v>
      </c>
      <c r="I563" s="1">
        <v>0.536345899165383</v>
      </c>
      <c r="J563" s="1">
        <v>0.172784395338656</v>
      </c>
      <c r="K563" s="1">
        <v>-0.17802861153013699</v>
      </c>
      <c r="L563" s="1">
        <v>0.22846846080213101</v>
      </c>
    </row>
    <row r="564" spans="1:12">
      <c r="A564" s="1" t="s">
        <v>575</v>
      </c>
      <c r="B564" s="1">
        <v>4</v>
      </c>
      <c r="C564" s="1">
        <v>4</v>
      </c>
      <c r="D564" s="1">
        <v>0</v>
      </c>
      <c r="E564" s="1">
        <v>-0.302629718416288</v>
      </c>
      <c r="F564" s="1">
        <v>0.110908911300017</v>
      </c>
      <c r="G564" s="1">
        <v>-6.8678935582926703E-2</v>
      </c>
      <c r="H564" s="1">
        <v>5.5422301486152001E-2</v>
      </c>
      <c r="I564" s="1">
        <v>0.15466366232412801</v>
      </c>
      <c r="J564" s="1">
        <v>7.2784660326889405E-2</v>
      </c>
      <c r="K564" s="1">
        <v>-0.330339927045739</v>
      </c>
      <c r="L564" s="1">
        <v>-0.241526775945832</v>
      </c>
    </row>
    <row r="565" spans="1:12">
      <c r="A565" s="1" t="s">
        <v>576</v>
      </c>
      <c r="B565" s="1">
        <v>5</v>
      </c>
      <c r="C565" s="1">
        <v>3</v>
      </c>
      <c r="D565" s="1">
        <v>0</v>
      </c>
      <c r="E565" s="1">
        <v>-1.9772607539356901E-3</v>
      </c>
      <c r="F565" s="1">
        <v>-0.29223639911263299</v>
      </c>
      <c r="G565" s="1">
        <v>8.3794527507908501E-2</v>
      </c>
      <c r="H565" s="1">
        <v>0.63078447066729604</v>
      </c>
      <c r="I565" s="1">
        <v>-0.61347315906566302</v>
      </c>
      <c r="J565" s="1">
        <v>4.5768723293070197E-2</v>
      </c>
      <c r="K565" s="1">
        <v>-8.7255472963747194E-2</v>
      </c>
      <c r="L565" s="1">
        <v>-0.44064813587722301</v>
      </c>
    </row>
    <row r="566" spans="1:12">
      <c r="A566" s="1" t="s">
        <v>577</v>
      </c>
      <c r="B566" s="1">
        <v>5</v>
      </c>
      <c r="C566" s="1">
        <v>3</v>
      </c>
      <c r="D566" s="1">
        <v>0</v>
      </c>
      <c r="E566" s="1">
        <v>-3.5679527737795702E-2</v>
      </c>
      <c r="F566" s="1">
        <v>0.39197138268258003</v>
      </c>
      <c r="G566" s="1">
        <v>-0.33646135589124698</v>
      </c>
      <c r="H566" s="1">
        <v>-1.52194169519851E-2</v>
      </c>
      <c r="I566" s="1">
        <v>0.29520671692023398</v>
      </c>
      <c r="J566" s="1">
        <v>-0.13001294089137599</v>
      </c>
      <c r="K566" s="1">
        <v>0.647430002653827</v>
      </c>
      <c r="L566" s="1">
        <v>-5.0113155163446998E-2</v>
      </c>
    </row>
    <row r="567" spans="1:12">
      <c r="A567" s="1" t="s">
        <v>578</v>
      </c>
      <c r="B567" s="1">
        <v>4</v>
      </c>
      <c r="C567" s="1">
        <v>4</v>
      </c>
      <c r="D567" s="1">
        <v>0</v>
      </c>
      <c r="E567" s="1">
        <v>-0.36203497568488702</v>
      </c>
      <c r="F567" s="1">
        <v>0.28708620583586703</v>
      </c>
      <c r="G567" s="1">
        <v>0.95970990229495101</v>
      </c>
      <c r="H567" s="1">
        <v>0.81780961340435498</v>
      </c>
      <c r="I567" s="1">
        <v>-0.87855809057465994</v>
      </c>
      <c r="J567" s="1">
        <v>0.11348363026621699</v>
      </c>
      <c r="K567" s="1">
        <v>-0.34899467389939298</v>
      </c>
      <c r="L567" s="1">
        <v>-0.42802763132467703</v>
      </c>
    </row>
    <row r="568" spans="1:12">
      <c r="A568" s="1" t="s">
        <v>579</v>
      </c>
      <c r="B568" s="1">
        <v>5</v>
      </c>
      <c r="C568" s="1">
        <v>3</v>
      </c>
      <c r="D568" s="1">
        <v>0</v>
      </c>
      <c r="E568" s="1">
        <v>0.58806787432670404</v>
      </c>
      <c r="F568" s="1">
        <v>-0.66397189109295196</v>
      </c>
      <c r="G568" s="1">
        <v>-0.56029861970539996</v>
      </c>
      <c r="H568" s="1">
        <v>1.00589312724175</v>
      </c>
      <c r="I568" s="1">
        <v>-0.14932028992261501</v>
      </c>
      <c r="J568" s="1">
        <v>-8.33822821672493E-2</v>
      </c>
      <c r="K568" s="1">
        <v>3.6025718750023E-2</v>
      </c>
      <c r="L568" s="1">
        <v>-0.341348549222244</v>
      </c>
    </row>
    <row r="569" spans="1:12">
      <c r="A569" s="1" t="s">
        <v>580</v>
      </c>
      <c r="B569" s="1">
        <v>4</v>
      </c>
      <c r="C569" s="1">
        <v>4</v>
      </c>
      <c r="D569" s="1">
        <v>0</v>
      </c>
      <c r="E569" s="1">
        <v>2.9331430480202699E-2</v>
      </c>
      <c r="F569" s="1">
        <v>0.30351866770045</v>
      </c>
      <c r="G569" s="1">
        <v>-0.15134275687799101</v>
      </c>
      <c r="H569" s="1">
        <v>0.27238784021770002</v>
      </c>
      <c r="I569" s="1">
        <v>-0.73511192172731299</v>
      </c>
      <c r="J569" s="1">
        <v>0.249964149781251</v>
      </c>
      <c r="K569" s="1">
        <v>-0.781320877196787</v>
      </c>
      <c r="L569" s="1">
        <v>-0.27624588367331598</v>
      </c>
    </row>
    <row r="570" spans="1:12">
      <c r="A570" s="1" t="s">
        <v>581</v>
      </c>
      <c r="B570" s="1">
        <v>2</v>
      </c>
      <c r="C570" s="1">
        <v>6</v>
      </c>
      <c r="D570" s="1">
        <v>0</v>
      </c>
      <c r="E570" s="1">
        <v>0.118839431193889</v>
      </c>
      <c r="F570" s="1">
        <v>0.50065431765852297</v>
      </c>
      <c r="G570" s="1">
        <v>0.37221608110474202</v>
      </c>
      <c r="H570" s="1">
        <v>1.72764183128858</v>
      </c>
      <c r="I570" s="1">
        <v>2.18475491116936E-2</v>
      </c>
      <c r="J570" s="1">
        <v>0.168509205155363</v>
      </c>
      <c r="K570" s="1">
        <v>-0.74919595609206902</v>
      </c>
      <c r="L570" s="1">
        <v>-0.50056122043010598</v>
      </c>
    </row>
    <row r="571" spans="1:12">
      <c r="A571" s="1" t="s">
        <v>582</v>
      </c>
      <c r="B571" s="1">
        <v>2</v>
      </c>
      <c r="C571" s="1">
        <v>6</v>
      </c>
      <c r="D571" s="1">
        <v>0</v>
      </c>
      <c r="E571" s="1">
        <v>0.21805884558469499</v>
      </c>
      <c r="F571" s="1">
        <v>0.148937241981696</v>
      </c>
      <c r="G571" s="1">
        <v>0.50526934328414297</v>
      </c>
      <c r="H571" s="1">
        <v>0.190753726073533</v>
      </c>
      <c r="I571" s="1">
        <v>-0.19063773757897301</v>
      </c>
      <c r="J571" s="1">
        <v>8.7232513355582797E-2</v>
      </c>
      <c r="K571" s="1">
        <v>-0.13560637787791899</v>
      </c>
      <c r="L571" s="1">
        <v>3.9742846068575602E-2</v>
      </c>
    </row>
    <row r="572" spans="1:12">
      <c r="A572" s="1" t="s">
        <v>583</v>
      </c>
      <c r="B572" s="1">
        <v>4</v>
      </c>
      <c r="C572" s="1">
        <v>4</v>
      </c>
      <c r="D572" s="1">
        <v>0</v>
      </c>
      <c r="E572" s="1">
        <v>0.17088410207160101</v>
      </c>
      <c r="F572" s="1">
        <v>-0.34229808565962</v>
      </c>
      <c r="G572" s="1">
        <v>-4.5803339733048898E-2</v>
      </c>
      <c r="H572" s="1">
        <v>0.350375004000817</v>
      </c>
      <c r="I572" s="1">
        <v>-0.47793269900994101</v>
      </c>
      <c r="J572" s="1">
        <v>0.16923122370853799</v>
      </c>
      <c r="K572" s="1">
        <v>0.23396159627112201</v>
      </c>
      <c r="L572" s="1">
        <v>-0.26562608392350201</v>
      </c>
    </row>
    <row r="573" spans="1:12">
      <c r="A573" s="1" t="s">
        <v>584</v>
      </c>
      <c r="B573" s="1">
        <v>7</v>
      </c>
      <c r="C573" s="1">
        <v>1</v>
      </c>
      <c r="D573" s="1">
        <v>0</v>
      </c>
      <c r="E573" s="1">
        <v>-0.211386669550062</v>
      </c>
      <c r="F573" s="1">
        <v>-0.197957050415703</v>
      </c>
      <c r="G573" s="1">
        <v>-0.171648778851931</v>
      </c>
      <c r="H573" s="1">
        <v>-0.429435401090214</v>
      </c>
      <c r="I573" s="1">
        <v>-0.103040324051208</v>
      </c>
      <c r="J573" s="1">
        <v>0.36146345403815799</v>
      </c>
      <c r="K573" s="1">
        <v>-0.25569937509782498</v>
      </c>
      <c r="L573" s="1">
        <v>-0.27505997737868298</v>
      </c>
    </row>
    <row r="574" spans="1:12">
      <c r="A574" s="1" t="s">
        <v>585</v>
      </c>
      <c r="B574" s="1">
        <v>4</v>
      </c>
      <c r="C574" s="1">
        <v>4</v>
      </c>
      <c r="D574" s="1">
        <v>0</v>
      </c>
      <c r="E574" s="1">
        <v>0.28860571441175698</v>
      </c>
      <c r="F574" s="1">
        <v>-0.32553574520114198</v>
      </c>
      <c r="G574" s="1">
        <v>2.6659101307443901E-2</v>
      </c>
      <c r="H574" s="1">
        <v>7.0027744882669593E-2</v>
      </c>
      <c r="I574" s="1">
        <v>-0.547736728167183</v>
      </c>
      <c r="J574" s="1">
        <v>0.420949286062485</v>
      </c>
      <c r="K574" s="1">
        <v>-0.43520138860961</v>
      </c>
      <c r="L574" s="1">
        <v>-0.20321842715107699</v>
      </c>
    </row>
    <row r="575" spans="1:12">
      <c r="A575" s="1" t="s">
        <v>586</v>
      </c>
      <c r="B575" s="1">
        <v>5</v>
      </c>
      <c r="C575" s="1">
        <v>3</v>
      </c>
      <c r="D575" s="1">
        <v>0</v>
      </c>
      <c r="E575" s="1">
        <v>0.25776197466578998</v>
      </c>
      <c r="F575" s="1">
        <v>-0.28227371340353602</v>
      </c>
      <c r="G575" s="1">
        <v>-0.65316502712797198</v>
      </c>
      <c r="H575" s="1">
        <v>0.16818113107829799</v>
      </c>
      <c r="I575" s="1">
        <v>-0.375831525497204</v>
      </c>
      <c r="J575" s="1">
        <v>7.8716135943361201E-2</v>
      </c>
      <c r="K575" s="1">
        <v>-0.19109727891088699</v>
      </c>
      <c r="L575" s="1">
        <v>-0.19696807619241499</v>
      </c>
    </row>
    <row r="576" spans="1:12">
      <c r="A576" s="1" t="s">
        <v>587</v>
      </c>
      <c r="B576" s="1">
        <v>3</v>
      </c>
      <c r="C576" s="1">
        <v>5</v>
      </c>
      <c r="D576" s="1">
        <v>0</v>
      </c>
      <c r="E576" s="1">
        <v>0.44176809271934703</v>
      </c>
      <c r="F576" s="1">
        <v>5.9485910480920001E-2</v>
      </c>
      <c r="G576" s="1">
        <v>-0.85007107671570903</v>
      </c>
      <c r="H576" s="1">
        <v>6.09339839264657E-2</v>
      </c>
      <c r="I576" s="1">
        <v>-0.53389845186859097</v>
      </c>
      <c r="J576" s="1">
        <v>5.3934250360109598E-2</v>
      </c>
      <c r="K576" s="1">
        <v>6.4675431714137602E-2</v>
      </c>
      <c r="L576" s="1">
        <v>-4.40621117609898E-2</v>
      </c>
    </row>
    <row r="577" spans="1:12">
      <c r="A577" s="1" t="s">
        <v>588</v>
      </c>
      <c r="B577" s="1">
        <v>5</v>
      </c>
      <c r="C577" s="1">
        <v>3</v>
      </c>
      <c r="D577" s="1">
        <v>0</v>
      </c>
      <c r="E577" s="1">
        <v>-0.31347781622471899</v>
      </c>
      <c r="F577" s="1">
        <v>-4.82984892335271E-2</v>
      </c>
      <c r="G577" s="1">
        <v>0.55019399429409299</v>
      </c>
      <c r="H577" s="1">
        <v>0.48108581388808203</v>
      </c>
      <c r="I577" s="1">
        <v>-0.75704007572665499</v>
      </c>
      <c r="J577" s="1">
        <v>0.178582834325969</v>
      </c>
      <c r="K577" s="1">
        <v>-0.45710213907461</v>
      </c>
      <c r="L577" s="1">
        <v>-0.41990437836136302</v>
      </c>
    </row>
    <row r="578" spans="1:12">
      <c r="A578" s="1" t="s">
        <v>589</v>
      </c>
      <c r="B578" s="1">
        <v>4</v>
      </c>
      <c r="C578" s="1">
        <v>4</v>
      </c>
      <c r="D578" s="1">
        <v>0</v>
      </c>
      <c r="E578" s="1">
        <v>0.43529006463005698</v>
      </c>
      <c r="F578" s="1">
        <v>-0.40629280051101702</v>
      </c>
      <c r="G578" s="1">
        <v>-4.5167470178739101E-2</v>
      </c>
      <c r="H578" s="1">
        <v>0.71495324189836795</v>
      </c>
      <c r="I578" s="1">
        <v>-0.49029347938750101</v>
      </c>
      <c r="J578" s="1">
        <v>0.32390654487044401</v>
      </c>
      <c r="K578" s="1">
        <v>-0.290698373606053</v>
      </c>
      <c r="L578" s="1">
        <v>0.141904704242244</v>
      </c>
    </row>
    <row r="579" spans="1:12">
      <c r="A579" s="1" t="s">
        <v>590</v>
      </c>
      <c r="B579" s="1">
        <v>5</v>
      </c>
      <c r="C579" s="1">
        <v>3</v>
      </c>
      <c r="D579" s="1">
        <v>0</v>
      </c>
      <c r="E579" s="1">
        <v>-2.00434862385632E-2</v>
      </c>
      <c r="F579" s="1">
        <v>-0.61392406024832302</v>
      </c>
      <c r="G579" s="1">
        <v>-0.18562219773935901</v>
      </c>
      <c r="H579" s="1">
        <v>0.480974939015617</v>
      </c>
      <c r="I579" s="1">
        <v>0.21167441725567099</v>
      </c>
      <c r="J579" s="1">
        <v>0.27613250516097099</v>
      </c>
      <c r="K579" s="1">
        <v>-0.65680658604698605</v>
      </c>
      <c r="L579" s="1">
        <v>-0.60930015550560701</v>
      </c>
    </row>
    <row r="580" spans="1:12">
      <c r="A580" s="1" t="s">
        <v>591</v>
      </c>
      <c r="B580" s="1">
        <v>6</v>
      </c>
      <c r="C580" s="1">
        <v>2</v>
      </c>
      <c r="D580" s="1">
        <v>0</v>
      </c>
      <c r="E580" s="1">
        <v>-3.28229971192762E-2</v>
      </c>
      <c r="F580" s="1">
        <v>9.6795079621563807E-2</v>
      </c>
      <c r="G580" s="1">
        <v>-4.6559390754475599E-2</v>
      </c>
      <c r="H580" s="1">
        <v>-0.26798148606716699</v>
      </c>
      <c r="I580" s="1">
        <v>0.12532313007530199</v>
      </c>
      <c r="J580" s="1">
        <v>-5.9157227685107004E-3</v>
      </c>
      <c r="K580" s="1">
        <v>-0.62856018509853195</v>
      </c>
      <c r="L580" s="1">
        <v>-0.29341402395379901</v>
      </c>
    </row>
    <row r="581" spans="1:12">
      <c r="A581" s="1" t="s">
        <v>10</v>
      </c>
      <c r="B581" s="1">
        <v>5</v>
      </c>
      <c r="C581" s="1">
        <v>3</v>
      </c>
      <c r="D581" s="1">
        <v>0</v>
      </c>
      <c r="E581" s="1">
        <v>-0.50765405531553398</v>
      </c>
      <c r="F581" s="1">
        <v>-0.594061345071216</v>
      </c>
      <c r="G581" s="1">
        <v>6.9062871699351602E-2</v>
      </c>
      <c r="H581" s="1">
        <v>2.30997705041012E-2</v>
      </c>
      <c r="I581" s="1">
        <v>-0.71537015013812999</v>
      </c>
      <c r="J581" s="1">
        <v>6.4644874726922999E-2</v>
      </c>
      <c r="K581" s="1">
        <v>-0.46630789853534899</v>
      </c>
      <c r="L581" s="1">
        <v>-0.92567153764677601</v>
      </c>
    </row>
    <row r="582" spans="1:12">
      <c r="A582" s="1" t="s">
        <v>592</v>
      </c>
      <c r="B582" s="1">
        <v>2</v>
      </c>
      <c r="C582" s="1">
        <v>6</v>
      </c>
      <c r="D582" s="1">
        <v>0</v>
      </c>
      <c r="E582" s="1">
        <v>0.192080926660018</v>
      </c>
      <c r="F582" s="1">
        <v>-8.0106059220529602E-2</v>
      </c>
      <c r="G582" s="1">
        <v>8.28039032956258E-2</v>
      </c>
      <c r="H582" s="1">
        <v>0.22650821405911001</v>
      </c>
      <c r="I582" s="1">
        <v>-3.68644402988757E-2</v>
      </c>
      <c r="J582" s="1">
        <v>0.257209160705201</v>
      </c>
      <c r="K582" s="1">
        <v>0.32874071231700103</v>
      </c>
      <c r="L582" s="1">
        <v>6.4423604737734896E-2</v>
      </c>
    </row>
    <row r="583" spans="1:12">
      <c r="A583" s="1" t="s">
        <v>593</v>
      </c>
      <c r="B583" s="1">
        <v>5</v>
      </c>
      <c r="C583" s="1">
        <v>3</v>
      </c>
      <c r="D583" s="1">
        <v>0</v>
      </c>
      <c r="E583" s="1">
        <v>6.35962191561135E-3</v>
      </c>
      <c r="F583" s="1">
        <v>-0.33989983248251798</v>
      </c>
      <c r="G583" s="1">
        <v>-0.38275579639158502</v>
      </c>
      <c r="H583" s="1">
        <v>0.68814413460366797</v>
      </c>
      <c r="I583" s="1">
        <v>-1.11292605717493</v>
      </c>
      <c r="J583" s="1">
        <v>-5.0184905834195097E-2</v>
      </c>
      <c r="K583" s="1">
        <v>-0.37153067562023101</v>
      </c>
      <c r="L583" s="1">
        <v>1.81643886587666E-2</v>
      </c>
    </row>
    <row r="584" spans="1:12">
      <c r="A584" s="1" t="s">
        <v>594</v>
      </c>
      <c r="B584" s="1">
        <v>5</v>
      </c>
      <c r="C584" s="1">
        <v>3</v>
      </c>
      <c r="D584" s="1">
        <v>0</v>
      </c>
      <c r="E584" s="1">
        <v>-0.11907642015190199</v>
      </c>
      <c r="F584" s="1">
        <v>0.250183393341258</v>
      </c>
      <c r="G584" s="1">
        <v>-0.36697138978473098</v>
      </c>
      <c r="H584" s="1">
        <v>-7.8842491993835001E-2</v>
      </c>
      <c r="I584" s="1">
        <v>-0.58737768700320803</v>
      </c>
      <c r="J584" s="1">
        <v>8.8789698752665E-2</v>
      </c>
      <c r="K584" s="1">
        <v>0.18362710550400099</v>
      </c>
      <c r="L584" s="1">
        <v>-0.37587947144796502</v>
      </c>
    </row>
    <row r="585" spans="1:12">
      <c r="A585" s="1" t="s">
        <v>595</v>
      </c>
      <c r="B585" s="1">
        <v>6</v>
      </c>
      <c r="C585" s="1">
        <v>2</v>
      </c>
      <c r="D585" s="1">
        <v>0</v>
      </c>
      <c r="E585" s="1">
        <v>-0.214479394375441</v>
      </c>
      <c r="F585" s="1">
        <v>0.18101840497925201</v>
      </c>
      <c r="G585" s="1">
        <v>-0.46619750423115702</v>
      </c>
      <c r="H585" s="1">
        <v>0.10580306498309799</v>
      </c>
      <c r="I585" s="1">
        <v>-0.29323300845217898</v>
      </c>
      <c r="J585" s="1">
        <v>-8.8151728937653604E-4</v>
      </c>
      <c r="K585" s="1">
        <v>-0.65203813780880804</v>
      </c>
      <c r="L585" s="1">
        <v>-4.7541999862487298E-2</v>
      </c>
    </row>
    <row r="586" spans="1:12">
      <c r="A586" s="1" t="s">
        <v>596</v>
      </c>
      <c r="B586" s="1">
        <v>6</v>
      </c>
      <c r="C586" s="1">
        <v>2</v>
      </c>
      <c r="D586" s="1">
        <v>0</v>
      </c>
      <c r="E586" s="1">
        <v>-0.36825324826665001</v>
      </c>
      <c r="F586" s="1">
        <v>-0.30449001317448399</v>
      </c>
      <c r="G586" s="1">
        <v>-0.26474208620881101</v>
      </c>
      <c r="H586" s="1">
        <v>0.37602628663167897</v>
      </c>
      <c r="I586" s="1">
        <v>-0.71766391780804895</v>
      </c>
      <c r="J586" s="1">
        <v>-6.4428590997663196E-2</v>
      </c>
      <c r="K586" s="1">
        <v>0.39028503818492599</v>
      </c>
      <c r="L586" s="1">
        <v>-0.61220065131640999</v>
      </c>
    </row>
    <row r="587" spans="1:12">
      <c r="A587" s="1" t="s">
        <v>597</v>
      </c>
      <c r="B587" s="1">
        <v>7</v>
      </c>
      <c r="C587" s="1">
        <v>1</v>
      </c>
      <c r="D587" s="1">
        <v>0</v>
      </c>
      <c r="E587" s="1">
        <v>-0.12791971980685499</v>
      </c>
      <c r="F587" s="1">
        <v>-0.40430424191333503</v>
      </c>
      <c r="G587" s="1">
        <v>-5.7798129571264602E-2</v>
      </c>
      <c r="H587" s="1">
        <v>0.19971266713190999</v>
      </c>
      <c r="I587" s="1">
        <v>-0.48264629514266599</v>
      </c>
      <c r="J587" s="1">
        <v>-7.2769269517685198E-2</v>
      </c>
      <c r="K587" s="1">
        <v>-0.63383958057378498</v>
      </c>
      <c r="L587" s="1">
        <v>-0.67361968727015398</v>
      </c>
    </row>
    <row r="588" spans="1:12">
      <c r="A588" s="1" t="s">
        <v>598</v>
      </c>
      <c r="B588" s="1">
        <v>5</v>
      </c>
      <c r="C588" s="1">
        <v>3</v>
      </c>
      <c r="D588" s="1">
        <v>0</v>
      </c>
      <c r="E588" s="1">
        <v>-0.27352234214833299</v>
      </c>
      <c r="F588" s="1">
        <v>-8.1417687177971806E-2</v>
      </c>
      <c r="G588" s="1">
        <v>0.24838103239520201</v>
      </c>
      <c r="H588" s="1">
        <v>-1.7897898036444499E-2</v>
      </c>
      <c r="I588" s="1">
        <v>0.106603426247167</v>
      </c>
      <c r="J588" s="1">
        <v>0.15292415253802299</v>
      </c>
      <c r="K588" s="1">
        <v>-0.19710538328528199</v>
      </c>
      <c r="L588" s="1">
        <v>-0.18336572121693601</v>
      </c>
    </row>
    <row r="589" spans="1:12">
      <c r="A589" s="1" t="s">
        <v>599</v>
      </c>
      <c r="B589" s="1">
        <v>4</v>
      </c>
      <c r="C589" s="1">
        <v>4</v>
      </c>
      <c r="D589" s="1">
        <v>0</v>
      </c>
      <c r="E589" s="1">
        <v>6.1243250339013698E-2</v>
      </c>
      <c r="F589" s="1">
        <v>-0.17647943191419199</v>
      </c>
      <c r="G589" s="1">
        <v>6.2008161238904E-2</v>
      </c>
      <c r="H589" s="1">
        <v>0.48445332648464101</v>
      </c>
      <c r="I589" s="1">
        <v>-1.2795995252893</v>
      </c>
      <c r="J589" s="1">
        <v>7.6089081378977103E-2</v>
      </c>
      <c r="K589" s="1">
        <v>-6.3711827542096505E-2</v>
      </c>
      <c r="L589" s="1">
        <v>-2.6635307318414202E-2</v>
      </c>
    </row>
    <row r="590" spans="1:12">
      <c r="A590" s="1" t="s">
        <v>600</v>
      </c>
      <c r="B590" s="1">
        <v>5</v>
      </c>
      <c r="C590" s="1">
        <v>3</v>
      </c>
      <c r="D590" s="1">
        <v>0</v>
      </c>
      <c r="E590" s="1">
        <v>4.9302767684061603E-2</v>
      </c>
      <c r="F590" s="1">
        <v>-0.4348818601019</v>
      </c>
      <c r="G590" s="1">
        <v>-7.26806557358642E-2</v>
      </c>
      <c r="H590" s="1">
        <v>7.8972043041520196E-2</v>
      </c>
      <c r="I590" s="1">
        <v>-0.25972746334867203</v>
      </c>
      <c r="J590" s="1">
        <v>0.15670751440967601</v>
      </c>
      <c r="K590" s="1">
        <v>-0.56926868242714701</v>
      </c>
      <c r="L590" s="1">
        <v>-0.14325359103604399</v>
      </c>
    </row>
    <row r="591" spans="1:12">
      <c r="A591" s="1" t="s">
        <v>601</v>
      </c>
      <c r="B591" s="1">
        <v>6</v>
      </c>
      <c r="C591" s="1">
        <v>2</v>
      </c>
      <c r="D591" s="1">
        <v>0</v>
      </c>
      <c r="E591" s="1">
        <v>-0.242140412698367</v>
      </c>
      <c r="F591" s="1">
        <v>-0.103416599822813</v>
      </c>
      <c r="G591" s="1">
        <v>-0.23675736607582601</v>
      </c>
      <c r="H591" s="1">
        <v>-0.27087046294958</v>
      </c>
      <c r="I591" s="1">
        <v>1.08606260633902</v>
      </c>
      <c r="J591" s="1">
        <v>2.50879312941884E-2</v>
      </c>
      <c r="K591" s="1">
        <v>-3.9375190708056E-2</v>
      </c>
      <c r="L591" s="1">
        <v>-0.43757183672052802</v>
      </c>
    </row>
    <row r="592" spans="1:12">
      <c r="A592" s="1" t="s">
        <v>602</v>
      </c>
      <c r="B592" s="1">
        <v>4</v>
      </c>
      <c r="C592" s="1">
        <v>4</v>
      </c>
      <c r="D592" s="1">
        <v>0</v>
      </c>
      <c r="E592" s="1">
        <v>-0.115782415934472</v>
      </c>
      <c r="F592" s="1">
        <v>-0.25609809699713199</v>
      </c>
      <c r="G592" s="1">
        <v>-0.539969248720652</v>
      </c>
      <c r="H592" s="1">
        <v>0.25423867449429</v>
      </c>
      <c r="I592" s="1">
        <v>0.242422575092335</v>
      </c>
      <c r="J592" s="1">
        <v>5.6671464998561703E-2</v>
      </c>
      <c r="K592" s="1">
        <v>0.51566323070147302</v>
      </c>
      <c r="L592" s="1">
        <v>-6.2501630670192695E-2</v>
      </c>
    </row>
    <row r="593" spans="1:12">
      <c r="A593" s="1" t="s">
        <v>603</v>
      </c>
      <c r="B593" s="1">
        <v>3</v>
      </c>
      <c r="C593" s="1">
        <v>5</v>
      </c>
      <c r="D593" s="1">
        <v>0</v>
      </c>
      <c r="E593" s="1">
        <v>-0.32820102656370298</v>
      </c>
      <c r="F593" s="1">
        <v>4.78495377625782E-2</v>
      </c>
      <c r="G593" s="1">
        <v>1.8826230778386799E-2</v>
      </c>
      <c r="H593" s="1">
        <v>3.0369130910573201E-2</v>
      </c>
      <c r="I593" s="1">
        <v>0.64134443264201602</v>
      </c>
      <c r="J593" s="1">
        <v>1.0750796422557199E-2</v>
      </c>
      <c r="K593" s="1">
        <v>-0.53534071050721699</v>
      </c>
      <c r="L593" s="1">
        <v>-8.0449100737922594E-2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3313-16FD-460F-B53A-F8CDAC649A1B}">
  <dimension ref="A1:C297"/>
  <sheetViews>
    <sheetView workbookViewId="0">
      <selection activeCell="B1" sqref="B1:C1"/>
    </sheetView>
  </sheetViews>
  <sheetFormatPr defaultRowHeight="14.25"/>
  <cols>
    <col min="1" max="1" width="33.25" bestFit="1" customWidth="1"/>
  </cols>
  <sheetData>
    <row r="1" spans="1:3">
      <c r="A1" s="1"/>
      <c r="B1" s="1" t="s">
        <v>633</v>
      </c>
      <c r="C1" s="1" t="s">
        <v>634</v>
      </c>
    </row>
    <row r="2" spans="1:3">
      <c r="A2" s="1" t="s">
        <v>15</v>
      </c>
      <c r="B2" s="1">
        <v>2.24568431352748E-4</v>
      </c>
      <c r="C2" s="1">
        <v>3.9101326870831397E-3</v>
      </c>
    </row>
    <row r="3" spans="1:3">
      <c r="A3" s="1" t="s">
        <v>86</v>
      </c>
      <c r="B3" s="1">
        <v>0.41348273261711599</v>
      </c>
      <c r="C3" s="1">
        <v>0.58841773487820304</v>
      </c>
    </row>
    <row r="4" spans="1:3">
      <c r="A4" s="1" t="s">
        <v>87</v>
      </c>
      <c r="B4" s="1">
        <v>3.5244802405416498E-2</v>
      </c>
      <c r="C4" s="1">
        <v>0.12722514039028399</v>
      </c>
    </row>
    <row r="5" spans="1:3">
      <c r="A5" s="1" t="s">
        <v>88</v>
      </c>
      <c r="B5" s="1">
        <v>0.57891462452158704</v>
      </c>
      <c r="C5" s="1">
        <v>0.71698212911460102</v>
      </c>
    </row>
    <row r="6" spans="1:3">
      <c r="A6" s="1" t="s">
        <v>18</v>
      </c>
      <c r="B6" s="1">
        <v>3.6545663728881401E-4</v>
      </c>
      <c r="C6" s="1">
        <v>5.2907972308895903E-3</v>
      </c>
    </row>
    <row r="7" spans="1:3">
      <c r="A7" s="1" t="s">
        <v>89</v>
      </c>
      <c r="B7" s="1">
        <v>0.18153866680023301</v>
      </c>
      <c r="C7" s="1">
        <v>0.36805099570458299</v>
      </c>
    </row>
    <row r="8" spans="1:3">
      <c r="A8" s="1" t="s">
        <v>90</v>
      </c>
      <c r="B8" s="1">
        <v>0.52145729127674301</v>
      </c>
      <c r="C8" s="1">
        <v>0.67109286181702599</v>
      </c>
    </row>
    <row r="9" spans="1:3">
      <c r="A9" s="1" t="s">
        <v>91</v>
      </c>
      <c r="B9" s="1">
        <v>0.123554461243869</v>
      </c>
      <c r="C9" s="1">
        <v>0.28350481029600899</v>
      </c>
    </row>
    <row r="10" spans="1:3">
      <c r="A10" s="1" t="s">
        <v>92</v>
      </c>
      <c r="B10" s="1">
        <v>0.26570778465196199</v>
      </c>
      <c r="C10" s="1">
        <v>0.46264414268812198</v>
      </c>
    </row>
    <row r="11" spans="1:3">
      <c r="A11" s="1" t="s">
        <v>51</v>
      </c>
      <c r="B11" s="1">
        <v>7.5615521758466697E-3</v>
      </c>
      <c r="C11" s="1">
        <v>4.3042681616357902E-2</v>
      </c>
    </row>
    <row r="12" spans="1:3">
      <c r="A12" s="1" t="s">
        <v>93</v>
      </c>
      <c r="B12" s="1">
        <v>8.9935536292156101E-2</v>
      </c>
      <c r="C12" s="1">
        <v>0.22927286597958699</v>
      </c>
    </row>
    <row r="13" spans="1:3">
      <c r="A13" s="1" t="s">
        <v>94</v>
      </c>
      <c r="B13" s="1">
        <v>0.16078297377030501</v>
      </c>
      <c r="C13" s="1">
        <v>0.33515324109866401</v>
      </c>
    </row>
    <row r="14" spans="1:3">
      <c r="A14" s="1" t="s">
        <v>95</v>
      </c>
      <c r="B14" s="1">
        <v>0.86653095313911499</v>
      </c>
      <c r="C14" s="1">
        <v>0.92728192391526798</v>
      </c>
    </row>
    <row r="15" spans="1:3">
      <c r="A15" s="1" t="s">
        <v>5</v>
      </c>
      <c r="B15" s="2">
        <v>1.5845565137328899E-6</v>
      </c>
      <c r="C15" s="2">
        <v>7.81714546774895E-5</v>
      </c>
    </row>
    <row r="16" spans="1:3">
      <c r="A16" s="1" t="s">
        <v>96</v>
      </c>
      <c r="B16" s="1">
        <v>7.6562674980658801E-2</v>
      </c>
      <c r="C16" s="1">
        <v>0.21379765843655699</v>
      </c>
    </row>
    <row r="17" spans="1:3">
      <c r="A17" s="1" t="s">
        <v>97</v>
      </c>
      <c r="B17" s="1">
        <v>0.34706959164359402</v>
      </c>
      <c r="C17" s="1">
        <v>0.53506562045053996</v>
      </c>
    </row>
    <row r="18" spans="1:3">
      <c r="A18" s="1" t="s">
        <v>98</v>
      </c>
      <c r="B18" s="1">
        <v>3.67495792756568E-2</v>
      </c>
      <c r="C18" s="1">
        <v>0.12754506804395499</v>
      </c>
    </row>
    <row r="19" spans="1:3">
      <c r="A19" s="1" t="s">
        <v>99</v>
      </c>
      <c r="B19" s="1">
        <v>7.9083501194038106E-2</v>
      </c>
      <c r="C19" s="1">
        <v>0.21539017443123601</v>
      </c>
    </row>
    <row r="20" spans="1:3">
      <c r="A20" s="1" t="s">
        <v>101</v>
      </c>
      <c r="B20" s="1">
        <v>7.9315976395286203E-2</v>
      </c>
      <c r="C20" s="1">
        <v>0.21539017443123601</v>
      </c>
    </row>
    <row r="21" spans="1:3">
      <c r="A21" s="1" t="s">
        <v>52</v>
      </c>
      <c r="B21" s="1">
        <v>8.7045018856394193E-3</v>
      </c>
      <c r="C21" s="1">
        <v>4.4838502796072502E-2</v>
      </c>
    </row>
    <row r="22" spans="1:3">
      <c r="A22" s="1" t="s">
        <v>103</v>
      </c>
      <c r="B22" s="1">
        <v>0.14159596618790901</v>
      </c>
      <c r="C22" s="1">
        <v>0.30817945582074302</v>
      </c>
    </row>
    <row r="23" spans="1:3">
      <c r="A23" s="1" t="s">
        <v>104</v>
      </c>
      <c r="B23" s="1">
        <v>0.28597633570770797</v>
      </c>
      <c r="C23" s="1">
        <v>0.48096020096296399</v>
      </c>
    </row>
    <row r="24" spans="1:3">
      <c r="A24" s="1" t="s">
        <v>105</v>
      </c>
      <c r="B24" s="1">
        <v>0.60618102557405096</v>
      </c>
      <c r="C24" s="1">
        <v>0.73584743420387799</v>
      </c>
    </row>
    <row r="25" spans="1:3">
      <c r="A25" s="1" t="s">
        <v>43</v>
      </c>
      <c r="B25" s="1">
        <v>3.5862264945195001E-3</v>
      </c>
      <c r="C25" s="1">
        <v>2.3589400941728299E-2</v>
      </c>
    </row>
    <row r="26" spans="1:3">
      <c r="A26" s="1" t="s">
        <v>53</v>
      </c>
      <c r="B26" s="1">
        <v>8.4360693739423207E-3</v>
      </c>
      <c r="C26" s="1">
        <v>4.4838502796072502E-2</v>
      </c>
    </row>
    <row r="27" spans="1:3">
      <c r="A27" s="1" t="s">
        <v>106</v>
      </c>
      <c r="B27" s="1">
        <v>1</v>
      </c>
      <c r="C27" s="1">
        <v>1</v>
      </c>
    </row>
    <row r="28" spans="1:3">
      <c r="A28" s="1" t="s">
        <v>54</v>
      </c>
      <c r="B28" s="1">
        <v>8.4360693739423207E-3</v>
      </c>
      <c r="C28" s="1">
        <v>4.4838502796072502E-2</v>
      </c>
    </row>
    <row r="29" spans="1:3">
      <c r="A29" s="1" t="s">
        <v>107</v>
      </c>
      <c r="B29" s="1">
        <v>2.95195111289102E-2</v>
      </c>
      <c r="C29" s="1">
        <v>0.110604750558955</v>
      </c>
    </row>
    <row r="30" spans="1:3">
      <c r="A30" s="1" t="s">
        <v>34</v>
      </c>
      <c r="B30" s="1">
        <v>1.8404454509862E-3</v>
      </c>
      <c r="C30" s="1">
        <v>1.4814325681160199E-2</v>
      </c>
    </row>
    <row r="31" spans="1:3">
      <c r="A31" s="1" t="s">
        <v>108</v>
      </c>
      <c r="B31" s="1">
        <v>0.910039475653459</v>
      </c>
      <c r="C31" s="1">
        <v>0.94849184786416896</v>
      </c>
    </row>
    <row r="32" spans="1:3">
      <c r="A32" s="1" t="s">
        <v>109</v>
      </c>
      <c r="B32" s="1">
        <v>2.6806076509879401E-2</v>
      </c>
      <c r="C32" s="1">
        <v>0.103046735674341</v>
      </c>
    </row>
    <row r="33" spans="1:3">
      <c r="A33" s="1" t="s">
        <v>110</v>
      </c>
      <c r="B33" s="1">
        <v>0.25156897166023201</v>
      </c>
      <c r="C33" s="1">
        <v>0.44858081693631702</v>
      </c>
    </row>
    <row r="34" spans="1:3">
      <c r="A34" s="1" t="s">
        <v>111</v>
      </c>
      <c r="B34" s="1">
        <v>0.222041680748093</v>
      </c>
      <c r="C34" s="1">
        <v>0.41862635351232902</v>
      </c>
    </row>
    <row r="35" spans="1:3">
      <c r="A35" s="1" t="s">
        <v>1</v>
      </c>
      <c r="B35" s="2">
        <v>7.2440852978218603E-10</v>
      </c>
      <c r="C35" s="2">
        <v>1.0721246240776401E-7</v>
      </c>
    </row>
    <row r="36" spans="1:3">
      <c r="A36" s="1" t="s">
        <v>12</v>
      </c>
      <c r="B36" s="2">
        <v>8.7663703312208105E-5</v>
      </c>
      <c r="C36" s="1">
        <v>1.85346115574383E-3</v>
      </c>
    </row>
    <row r="37" spans="1:3">
      <c r="A37" s="1" t="s">
        <v>63</v>
      </c>
      <c r="B37" s="1">
        <v>1.5265083265918101E-2</v>
      </c>
      <c r="C37" s="1">
        <v>6.9514840718642501E-2</v>
      </c>
    </row>
    <row r="38" spans="1:3">
      <c r="A38" s="1" t="s">
        <v>113</v>
      </c>
      <c r="B38" s="1">
        <v>0.81584639719613306</v>
      </c>
      <c r="C38" s="1">
        <v>0.90102825743587101</v>
      </c>
    </row>
    <row r="39" spans="1:3">
      <c r="A39" s="1" t="s">
        <v>114</v>
      </c>
      <c r="B39" s="1">
        <v>2.5779579068857E-2</v>
      </c>
      <c r="C39" s="1">
        <v>0.101743405391756</v>
      </c>
    </row>
    <row r="40" spans="1:3">
      <c r="A40" s="1" t="s">
        <v>66</v>
      </c>
      <c r="B40" s="1">
        <v>1.6580392025926701E-2</v>
      </c>
      <c r="C40" s="1">
        <v>7.2980721284911898E-2</v>
      </c>
    </row>
    <row r="41" spans="1:3">
      <c r="A41" s="1" t="s">
        <v>115</v>
      </c>
      <c r="B41" s="1">
        <v>0.67622761395906905</v>
      </c>
      <c r="C41" s="1">
        <v>0.790073868646051</v>
      </c>
    </row>
    <row r="42" spans="1:3">
      <c r="A42" s="1" t="s">
        <v>116</v>
      </c>
      <c r="B42" s="1">
        <v>4.9755454938655998E-2</v>
      </c>
      <c r="C42" s="1">
        <v>0.15836144797679699</v>
      </c>
    </row>
    <row r="43" spans="1:3">
      <c r="A43" s="1" t="s">
        <v>117</v>
      </c>
      <c r="B43" s="1">
        <v>0.775280192027339</v>
      </c>
      <c r="C43" s="1">
        <v>0.86271780766952</v>
      </c>
    </row>
    <row r="44" spans="1:3">
      <c r="A44" s="1" t="s">
        <v>31</v>
      </c>
      <c r="B44" s="1">
        <v>1.00170830690139E-3</v>
      </c>
      <c r="C44" s="1">
        <v>8.9850199649336403E-3</v>
      </c>
    </row>
    <row r="45" spans="1:3">
      <c r="A45" s="1" t="s">
        <v>118</v>
      </c>
      <c r="B45" s="1">
        <v>8.5023013595341895E-2</v>
      </c>
      <c r="C45" s="1">
        <v>0.22672803625424501</v>
      </c>
    </row>
    <row r="46" spans="1:3">
      <c r="A46" s="1" t="s">
        <v>35</v>
      </c>
      <c r="B46" s="1">
        <v>1.8517907101450301E-3</v>
      </c>
      <c r="C46" s="1">
        <v>1.4814325681160199E-2</v>
      </c>
    </row>
    <row r="47" spans="1:3">
      <c r="A47" s="1" t="s">
        <v>50</v>
      </c>
      <c r="B47" s="1">
        <v>7.2067252775236696E-3</v>
      </c>
      <c r="C47" s="1">
        <v>4.1827268277392297E-2</v>
      </c>
    </row>
    <row r="48" spans="1:3">
      <c r="A48" s="1" t="s">
        <v>122</v>
      </c>
      <c r="B48" s="1">
        <v>0.83154689907829704</v>
      </c>
      <c r="C48" s="1">
        <v>0.911621785656207</v>
      </c>
    </row>
    <row r="49" spans="1:3">
      <c r="A49" s="1" t="s">
        <v>30</v>
      </c>
      <c r="B49" s="1">
        <v>9.0468195098380099E-4</v>
      </c>
      <c r="C49" s="1">
        <v>8.3683080466001591E-3</v>
      </c>
    </row>
    <row r="50" spans="1:3">
      <c r="A50" s="1" t="s">
        <v>130</v>
      </c>
      <c r="B50" s="1">
        <v>0.183211168873848</v>
      </c>
      <c r="C50" s="1">
        <v>0.36814080407247901</v>
      </c>
    </row>
    <row r="51" spans="1:3">
      <c r="A51" s="1" t="s">
        <v>132</v>
      </c>
      <c r="B51" s="1">
        <v>0.29445241936796901</v>
      </c>
      <c r="C51" s="1">
        <v>0.48760656767163602</v>
      </c>
    </row>
    <row r="52" spans="1:3">
      <c r="A52" s="1" t="s">
        <v>134</v>
      </c>
      <c r="B52" s="1">
        <v>0.27327624500777098</v>
      </c>
      <c r="C52" s="1">
        <v>0.46775974331825698</v>
      </c>
    </row>
    <row r="53" spans="1:3">
      <c r="A53" s="1" t="s">
        <v>142</v>
      </c>
      <c r="B53" s="1">
        <v>9.6929345444802306E-2</v>
      </c>
      <c r="C53" s="1">
        <v>0.235172838128373</v>
      </c>
    </row>
    <row r="54" spans="1:3">
      <c r="A54" s="1" t="s">
        <v>147</v>
      </c>
      <c r="B54" s="1">
        <v>0.97314936543839803</v>
      </c>
      <c r="C54" s="1">
        <v>0.979769429148864</v>
      </c>
    </row>
    <row r="55" spans="1:3">
      <c r="A55" s="1" t="s">
        <v>71</v>
      </c>
      <c r="B55" s="1">
        <v>2.17969952284017E-2</v>
      </c>
      <c r="C55" s="1">
        <v>8.9609869272318302E-2</v>
      </c>
    </row>
    <row r="56" spans="1:3">
      <c r="A56" s="1" t="s">
        <v>149</v>
      </c>
      <c r="B56" s="1">
        <v>8.3152023871182604E-2</v>
      </c>
      <c r="C56" s="1">
        <v>0.22375453696245501</v>
      </c>
    </row>
    <row r="57" spans="1:3">
      <c r="A57" s="1" t="s">
        <v>151</v>
      </c>
      <c r="B57" s="1">
        <v>0.201486413562738</v>
      </c>
      <c r="C57" s="1">
        <v>0.38477405428755002</v>
      </c>
    </row>
    <row r="58" spans="1:3">
      <c r="A58" s="1" t="s">
        <v>152</v>
      </c>
      <c r="B58" s="1">
        <v>0.30871659567961202</v>
      </c>
      <c r="C58" s="1">
        <v>0.50208852923716996</v>
      </c>
    </row>
    <row r="59" spans="1:3">
      <c r="A59" s="1" t="s">
        <v>153</v>
      </c>
      <c r="B59" s="1">
        <v>0.29487018788251002</v>
      </c>
      <c r="C59" s="1">
        <v>0.48760656767163602</v>
      </c>
    </row>
    <row r="60" spans="1:3">
      <c r="A60" s="1" t="s">
        <v>154</v>
      </c>
      <c r="B60" s="1">
        <v>0.13405033832925101</v>
      </c>
      <c r="C60" s="1">
        <v>0.29845871576007499</v>
      </c>
    </row>
    <row r="61" spans="1:3">
      <c r="A61" s="1" t="s">
        <v>156</v>
      </c>
      <c r="B61" s="1">
        <v>3.7057013012770597E-2</v>
      </c>
      <c r="C61" s="1">
        <v>0.12754506804395499</v>
      </c>
    </row>
    <row r="62" spans="1:3">
      <c r="A62" s="1" t="s">
        <v>162</v>
      </c>
      <c r="B62" s="1">
        <v>0.23082954822453999</v>
      </c>
      <c r="C62" s="1">
        <v>0.42176263132385</v>
      </c>
    </row>
    <row r="63" spans="1:3">
      <c r="A63" s="1" t="s">
        <v>170</v>
      </c>
      <c r="B63" s="1">
        <v>2.7642903188458402E-2</v>
      </c>
      <c r="C63" s="1">
        <v>0.104901273638252</v>
      </c>
    </row>
    <row r="64" spans="1:3">
      <c r="A64" s="1" t="s">
        <v>173</v>
      </c>
      <c r="B64" s="1">
        <v>4.2489092749331298E-2</v>
      </c>
      <c r="C64" s="1">
        <v>0.13974190504224501</v>
      </c>
    </row>
    <row r="65" spans="1:3">
      <c r="A65" s="1" t="s">
        <v>174</v>
      </c>
      <c r="B65" s="1">
        <v>5.7677250478467897E-2</v>
      </c>
      <c r="C65" s="1">
        <v>0.17600480558377801</v>
      </c>
    </row>
    <row r="66" spans="1:3">
      <c r="A66" s="1" t="s">
        <v>175</v>
      </c>
      <c r="B66" s="1">
        <v>0.41083413054658702</v>
      </c>
      <c r="C66" s="1">
        <v>0.58841773487820304</v>
      </c>
    </row>
    <row r="67" spans="1:3">
      <c r="A67" s="1" t="s">
        <v>38</v>
      </c>
      <c r="B67" s="1">
        <v>2.3424023393734399E-3</v>
      </c>
      <c r="C67" s="1">
        <v>1.7778233139859899E-2</v>
      </c>
    </row>
    <row r="68" spans="1:3">
      <c r="A68" s="1" t="s">
        <v>48</v>
      </c>
      <c r="B68" s="1">
        <v>6.6454123662432803E-3</v>
      </c>
      <c r="C68" s="1">
        <v>3.9882521376893403E-2</v>
      </c>
    </row>
    <row r="69" spans="1:3">
      <c r="A69" s="1" t="s">
        <v>179</v>
      </c>
      <c r="B69" s="1">
        <v>0.18407040203624001</v>
      </c>
      <c r="C69" s="1">
        <v>0.36814080407247901</v>
      </c>
    </row>
    <row r="70" spans="1:3">
      <c r="A70" s="1" t="s">
        <v>182</v>
      </c>
      <c r="B70" s="1">
        <v>0.87152627214450695</v>
      </c>
      <c r="C70" s="1">
        <v>0.92728192391526798</v>
      </c>
    </row>
    <row r="71" spans="1:3">
      <c r="A71" s="1" t="s">
        <v>183</v>
      </c>
      <c r="B71" s="1">
        <v>0.365622599042639</v>
      </c>
      <c r="C71" s="1">
        <v>0.55499635546985204</v>
      </c>
    </row>
    <row r="72" spans="1:3">
      <c r="A72" s="1" t="s">
        <v>194</v>
      </c>
      <c r="B72" s="1">
        <v>0.470841385169944</v>
      </c>
      <c r="C72" s="1">
        <v>0.63638835621142997</v>
      </c>
    </row>
    <row r="73" spans="1:3">
      <c r="A73" s="1" t="s">
        <v>195</v>
      </c>
      <c r="B73" s="1">
        <v>0.594514724157306</v>
      </c>
      <c r="C73" s="1">
        <v>0.72909600060796798</v>
      </c>
    </row>
    <row r="74" spans="1:3">
      <c r="A74" s="1" t="s">
        <v>196</v>
      </c>
      <c r="B74" s="1">
        <v>0.113040036972768</v>
      </c>
      <c r="C74" s="1">
        <v>0.26555437257094799</v>
      </c>
    </row>
    <row r="75" spans="1:3">
      <c r="A75" s="1" t="s">
        <v>203</v>
      </c>
      <c r="B75" s="1">
        <v>0.50033294003468498</v>
      </c>
      <c r="C75" s="1">
        <v>0.65821577889007499</v>
      </c>
    </row>
    <row r="76" spans="1:3">
      <c r="A76" s="1" t="s">
        <v>204</v>
      </c>
      <c r="B76" s="1">
        <v>0.35385261633326298</v>
      </c>
      <c r="C76" s="1">
        <v>0.54269624059402</v>
      </c>
    </row>
    <row r="77" spans="1:3">
      <c r="A77" s="1" t="s">
        <v>206</v>
      </c>
      <c r="B77" s="1">
        <v>4.4203950197524301E-2</v>
      </c>
      <c r="C77" s="1">
        <v>0.14378427756557299</v>
      </c>
    </row>
    <row r="78" spans="1:3">
      <c r="A78" s="1" t="s">
        <v>207</v>
      </c>
      <c r="B78" s="1">
        <v>0.443682897103931</v>
      </c>
      <c r="C78" s="1">
        <v>0.61288222889807398</v>
      </c>
    </row>
    <row r="79" spans="1:3">
      <c r="A79" s="1" t="s">
        <v>42</v>
      </c>
      <c r="B79" s="1">
        <v>3.1377197634723801E-3</v>
      </c>
      <c r="C79" s="1">
        <v>2.1599187209019099E-2</v>
      </c>
    </row>
    <row r="80" spans="1:3">
      <c r="A80" s="1" t="s">
        <v>208</v>
      </c>
      <c r="B80" s="1">
        <v>4.1550869713633497E-2</v>
      </c>
      <c r="C80" s="1">
        <v>0.13974190504224501</v>
      </c>
    </row>
    <row r="81" spans="1:3">
      <c r="A81" s="1" t="s">
        <v>211</v>
      </c>
      <c r="B81" s="1">
        <v>0.16968885081759399</v>
      </c>
      <c r="C81" s="1">
        <v>0.34783955664046301</v>
      </c>
    </row>
    <row r="82" spans="1:3">
      <c r="A82" s="1" t="s">
        <v>212</v>
      </c>
      <c r="B82" s="1">
        <v>0.87188327924951903</v>
      </c>
      <c r="C82" s="1">
        <v>0.92728192391526798</v>
      </c>
    </row>
    <row r="83" spans="1:3">
      <c r="A83" s="1" t="s">
        <v>216</v>
      </c>
      <c r="B83" s="1">
        <v>0.55163236820117101</v>
      </c>
      <c r="C83" s="1">
        <v>0.69187788554045204</v>
      </c>
    </row>
    <row r="84" spans="1:3">
      <c r="A84" s="1" t="s">
        <v>221</v>
      </c>
      <c r="B84" s="1">
        <v>0.81883986908868001</v>
      </c>
      <c r="C84" s="1">
        <v>0.90102825743587101</v>
      </c>
    </row>
    <row r="85" spans="1:3">
      <c r="A85" s="1" t="s">
        <v>222</v>
      </c>
      <c r="B85" s="1">
        <v>0.40864538770608</v>
      </c>
      <c r="C85" s="1">
        <v>0.58841773487820304</v>
      </c>
    </row>
    <row r="86" spans="1:3">
      <c r="A86" s="1" t="s">
        <v>223</v>
      </c>
      <c r="B86" s="1">
        <v>5.5763965905199102E-2</v>
      </c>
      <c r="C86" s="1">
        <v>0.17374877797830501</v>
      </c>
    </row>
    <row r="87" spans="1:3">
      <c r="A87" s="1" t="s">
        <v>227</v>
      </c>
      <c r="B87" s="1">
        <v>0.89424509849423395</v>
      </c>
      <c r="C87" s="1">
        <v>0.93864024522799006</v>
      </c>
    </row>
    <row r="88" spans="1:3">
      <c r="A88" s="1" t="s">
        <v>230</v>
      </c>
      <c r="B88" s="1">
        <v>0.84678237495311803</v>
      </c>
      <c r="C88" s="1">
        <v>0.92149846686074599</v>
      </c>
    </row>
    <row r="89" spans="1:3">
      <c r="A89" s="1" t="s">
        <v>231</v>
      </c>
      <c r="B89" s="1">
        <v>0.95743086597958005</v>
      </c>
      <c r="C89" s="1">
        <v>0.970546357294369</v>
      </c>
    </row>
    <row r="90" spans="1:3">
      <c r="A90" s="1" t="s">
        <v>236</v>
      </c>
      <c r="B90" s="1">
        <v>9.2982255485965004E-2</v>
      </c>
      <c r="C90" s="1">
        <v>0.23324362393089501</v>
      </c>
    </row>
    <row r="91" spans="1:3">
      <c r="A91" s="1" t="s">
        <v>238</v>
      </c>
      <c r="B91" s="1">
        <v>0.94299152270673403</v>
      </c>
      <c r="C91" s="1">
        <v>0.96965726020055798</v>
      </c>
    </row>
    <row r="92" spans="1:3">
      <c r="A92" s="1" t="s">
        <v>251</v>
      </c>
      <c r="B92" s="1">
        <v>0.72441406098199401</v>
      </c>
      <c r="C92" s="1">
        <v>0.81531012186566598</v>
      </c>
    </row>
    <row r="93" spans="1:3">
      <c r="A93" s="1" t="s">
        <v>2</v>
      </c>
      <c r="B93" s="2">
        <v>7.3809595946944702E-8</v>
      </c>
      <c r="C93" s="2">
        <v>7.2825468000985401E-6</v>
      </c>
    </row>
    <row r="94" spans="1:3">
      <c r="A94" s="1" t="s">
        <v>61</v>
      </c>
      <c r="B94" s="1">
        <v>1.3451505332470999E-2</v>
      </c>
      <c r="C94" s="1">
        <v>6.3200723466847797E-2</v>
      </c>
    </row>
    <row r="95" spans="1:3">
      <c r="A95" s="1" t="s">
        <v>252</v>
      </c>
      <c r="B95" s="1">
        <v>0.17039437740833499</v>
      </c>
      <c r="C95" s="1">
        <v>0.34783955664046301</v>
      </c>
    </row>
    <row r="96" spans="1:3">
      <c r="A96" s="1" t="s">
        <v>253</v>
      </c>
      <c r="B96" s="1">
        <v>0.37555428117051898</v>
      </c>
      <c r="C96" s="1">
        <v>0.56428460521052604</v>
      </c>
    </row>
    <row r="97" spans="1:3">
      <c r="A97" s="1" t="s">
        <v>254</v>
      </c>
      <c r="B97" s="1">
        <v>6.1352832651996203E-2</v>
      </c>
      <c r="C97" s="1">
        <v>0.181604384649909</v>
      </c>
    </row>
    <row r="98" spans="1:3">
      <c r="A98" s="1" t="s">
        <v>255</v>
      </c>
      <c r="B98" s="1">
        <v>0.98770292516134295</v>
      </c>
      <c r="C98" s="1">
        <v>0.99105107067036402</v>
      </c>
    </row>
    <row r="99" spans="1:3">
      <c r="A99" s="1" t="s">
        <v>259</v>
      </c>
      <c r="B99" s="1">
        <v>0.96086244162749901</v>
      </c>
      <c r="C99" s="1">
        <v>0.97070062362368403</v>
      </c>
    </row>
    <row r="100" spans="1:3">
      <c r="A100" s="1" t="s">
        <v>260</v>
      </c>
      <c r="B100" s="1">
        <v>0.65547067563998396</v>
      </c>
      <c r="C100" s="1">
        <v>0.77549681043261798</v>
      </c>
    </row>
    <row r="101" spans="1:3">
      <c r="A101" s="1" t="s">
        <v>261</v>
      </c>
      <c r="B101" s="1">
        <v>0.52751254361137301</v>
      </c>
      <c r="C101" s="1">
        <v>0.67146258600368203</v>
      </c>
    </row>
    <row r="102" spans="1:3">
      <c r="A102" s="1" t="s">
        <v>22</v>
      </c>
      <c r="B102" s="1">
        <v>5.5064710551649596E-4</v>
      </c>
      <c r="C102" s="1">
        <v>6.5196617293153099E-3</v>
      </c>
    </row>
    <row r="103" spans="1:3">
      <c r="A103" s="1" t="s">
        <v>263</v>
      </c>
      <c r="B103" s="1">
        <v>0.27496687613978599</v>
      </c>
      <c r="C103" s="1">
        <v>0.46775974331825698</v>
      </c>
    </row>
    <row r="104" spans="1:3">
      <c r="A104" s="1" t="s">
        <v>67</v>
      </c>
      <c r="B104" s="1">
        <v>1.67658413762635E-2</v>
      </c>
      <c r="C104" s="1">
        <v>7.2980721284911898E-2</v>
      </c>
    </row>
    <row r="105" spans="1:3">
      <c r="A105" s="1" t="s">
        <v>27</v>
      </c>
      <c r="B105" s="1">
        <v>7.5029212075235295E-4</v>
      </c>
      <c r="C105" s="1">
        <v>7.5565934251938102E-3</v>
      </c>
    </row>
    <row r="106" spans="1:3">
      <c r="A106" s="1" t="s">
        <v>8</v>
      </c>
      <c r="B106" s="2">
        <v>2.43542647934307E-5</v>
      </c>
      <c r="C106" s="1">
        <v>7.2088623788555003E-4</v>
      </c>
    </row>
    <row r="107" spans="1:3">
      <c r="A107" s="1" t="s">
        <v>59</v>
      </c>
      <c r="B107" s="1">
        <v>1.2342936377547201E-2</v>
      </c>
      <c r="C107" s="1">
        <v>6.0891819462565999E-2</v>
      </c>
    </row>
    <row r="108" spans="1:3">
      <c r="A108" s="1" t="s">
        <v>267</v>
      </c>
      <c r="B108" s="1">
        <v>0.69907878167967696</v>
      </c>
      <c r="C108" s="1">
        <v>0.79990639933378005</v>
      </c>
    </row>
    <row r="109" spans="1:3">
      <c r="A109" s="1" t="s">
        <v>268</v>
      </c>
      <c r="B109" s="1">
        <v>0.69991809941705796</v>
      </c>
      <c r="C109" s="1">
        <v>0.79990639933378005</v>
      </c>
    </row>
    <row r="110" spans="1:3">
      <c r="A110" s="1" t="s">
        <v>16</v>
      </c>
      <c r="B110" s="1">
        <v>2.9712565995367799E-4</v>
      </c>
      <c r="C110" s="1">
        <v>4.62890501822573E-3</v>
      </c>
    </row>
    <row r="111" spans="1:3">
      <c r="A111" s="1" t="s">
        <v>271</v>
      </c>
      <c r="B111" s="1">
        <v>0.26231573876672298</v>
      </c>
      <c r="C111" s="1">
        <v>0.45944058387544401</v>
      </c>
    </row>
    <row r="112" spans="1:3">
      <c r="A112" s="1" t="s">
        <v>274</v>
      </c>
      <c r="B112" s="1">
        <v>4.5411919853624201E-2</v>
      </c>
      <c r="C112" s="1">
        <v>0.14610791605079099</v>
      </c>
    </row>
    <row r="113" spans="1:3">
      <c r="A113" s="1" t="s">
        <v>278</v>
      </c>
      <c r="B113" s="1">
        <v>0.445167835179345</v>
      </c>
      <c r="C113" s="1">
        <v>0.61288222889807398</v>
      </c>
    </row>
    <row r="114" spans="1:3">
      <c r="A114" s="1" t="s">
        <v>41</v>
      </c>
      <c r="B114" s="1">
        <v>2.8976468277991498E-3</v>
      </c>
      <c r="C114" s="1">
        <v>2.04215109768702E-2</v>
      </c>
    </row>
    <row r="115" spans="1:3">
      <c r="A115" s="1" t="s">
        <v>281</v>
      </c>
      <c r="B115" s="1">
        <v>0.18848750729486699</v>
      </c>
      <c r="C115" s="1">
        <v>0.37194868106187201</v>
      </c>
    </row>
    <row r="116" spans="1:3">
      <c r="A116" s="1" t="s">
        <v>282</v>
      </c>
      <c r="B116" s="1">
        <v>0.38602338566537903</v>
      </c>
      <c r="C116" s="1">
        <v>0.57370736234931297</v>
      </c>
    </row>
    <row r="117" spans="1:3">
      <c r="A117" s="1" t="s">
        <v>62</v>
      </c>
      <c r="B117" s="1">
        <v>1.33664702834771E-2</v>
      </c>
      <c r="C117" s="1">
        <v>6.3200723466847797E-2</v>
      </c>
    </row>
    <row r="118" spans="1:3">
      <c r="A118" s="1" t="s">
        <v>24</v>
      </c>
      <c r="B118" s="1">
        <v>5.8248752571526995E-4</v>
      </c>
      <c r="C118" s="1">
        <v>6.5943333185384499E-3</v>
      </c>
    </row>
    <row r="119" spans="1:3">
      <c r="A119" s="1" t="s">
        <v>13</v>
      </c>
      <c r="B119" s="1">
        <v>1.18280072058735E-4</v>
      </c>
      <c r="C119" s="1">
        <v>2.3340600886256999E-3</v>
      </c>
    </row>
    <row r="120" spans="1:3">
      <c r="A120" s="1" t="s">
        <v>289</v>
      </c>
      <c r="B120" s="1">
        <v>0.325322020171884</v>
      </c>
      <c r="C120" s="1">
        <v>0.51494822444319599</v>
      </c>
    </row>
    <row r="121" spans="1:3">
      <c r="A121" s="1" t="s">
        <v>9</v>
      </c>
      <c r="B121" s="2">
        <v>2.41105385342301E-5</v>
      </c>
      <c r="C121" s="1">
        <v>7.2088623788555003E-4</v>
      </c>
    </row>
    <row r="122" spans="1:3">
      <c r="A122" s="1" t="s">
        <v>296</v>
      </c>
      <c r="B122" s="1">
        <v>0.87402586747418898</v>
      </c>
      <c r="C122" s="1">
        <v>0.92728192391526798</v>
      </c>
    </row>
    <row r="123" spans="1:3">
      <c r="A123" s="1" t="s">
        <v>70</v>
      </c>
      <c r="B123" s="1">
        <v>1.8986726558292099E-2</v>
      </c>
      <c r="C123" s="1">
        <v>7.9155930440203498E-2</v>
      </c>
    </row>
    <row r="124" spans="1:3">
      <c r="A124" s="1" t="s">
        <v>299</v>
      </c>
      <c r="B124" s="1">
        <v>8.8569772669726501E-2</v>
      </c>
      <c r="C124" s="1">
        <v>0.22927286597958699</v>
      </c>
    </row>
    <row r="125" spans="1:3">
      <c r="A125" s="1" t="s">
        <v>300</v>
      </c>
      <c r="B125" s="1">
        <v>0.31506096552320401</v>
      </c>
      <c r="C125" s="1">
        <v>0.505146368507284</v>
      </c>
    </row>
    <row r="126" spans="1:3">
      <c r="A126" s="1" t="s">
        <v>302</v>
      </c>
      <c r="B126" s="1">
        <v>0.105224917746798</v>
      </c>
      <c r="C126" s="1">
        <v>0.25118206171816398</v>
      </c>
    </row>
    <row r="127" spans="1:3">
      <c r="A127" s="1" t="s">
        <v>311</v>
      </c>
      <c r="B127" s="1">
        <v>0.19461488976215799</v>
      </c>
      <c r="C127" s="1">
        <v>0.378986890589466</v>
      </c>
    </row>
    <row r="128" spans="1:3">
      <c r="A128" s="1" t="s">
        <v>312</v>
      </c>
      <c r="B128" s="1">
        <v>0.134935495089961</v>
      </c>
      <c r="C128" s="1">
        <v>0.29845871576007499</v>
      </c>
    </row>
    <row r="129" spans="1:3">
      <c r="A129" s="1" t="s">
        <v>17</v>
      </c>
      <c r="B129" s="1">
        <v>2.8890976509886399E-4</v>
      </c>
      <c r="C129" s="1">
        <v>4.62890501822573E-3</v>
      </c>
    </row>
    <row r="130" spans="1:3">
      <c r="A130" s="1" t="s">
        <v>315</v>
      </c>
      <c r="B130" s="1">
        <v>0.77111643487650505</v>
      </c>
      <c r="C130" s="1">
        <v>0.86132250839036095</v>
      </c>
    </row>
    <row r="131" spans="1:3">
      <c r="A131" s="1" t="s">
        <v>316</v>
      </c>
      <c r="B131" s="1">
        <v>0.46861323391779303</v>
      </c>
      <c r="C131" s="1">
        <v>0.63628218917278401</v>
      </c>
    </row>
    <row r="132" spans="1:3">
      <c r="A132" s="1" t="s">
        <v>318</v>
      </c>
      <c r="B132" s="1">
        <v>0.214456925633562</v>
      </c>
      <c r="C132" s="1">
        <v>0.40691826915086099</v>
      </c>
    </row>
    <row r="133" spans="1:3">
      <c r="A133" s="1" t="s">
        <v>323</v>
      </c>
      <c r="B133" s="1">
        <v>0.18784089462157499</v>
      </c>
      <c r="C133" s="1">
        <v>0.37194868106187201</v>
      </c>
    </row>
    <row r="134" spans="1:3">
      <c r="A134" s="1" t="s">
        <v>326</v>
      </c>
      <c r="B134" s="1">
        <v>0.89836938774550001</v>
      </c>
      <c r="C134" s="1">
        <v>0.93963723947939204</v>
      </c>
    </row>
    <row r="135" spans="1:3">
      <c r="A135" s="1" t="s">
        <v>327</v>
      </c>
      <c r="B135" s="1">
        <v>0.14936778658330799</v>
      </c>
      <c r="C135" s="1">
        <v>0.32272164108510398</v>
      </c>
    </row>
    <row r="136" spans="1:3">
      <c r="A136" s="1" t="s">
        <v>328</v>
      </c>
      <c r="B136" s="1">
        <v>0.67068402274035099</v>
      </c>
      <c r="C136" s="1">
        <v>0.78778758226644396</v>
      </c>
    </row>
    <row r="137" spans="1:3">
      <c r="A137" s="1" t="s">
        <v>329</v>
      </c>
      <c r="B137" s="1">
        <v>0.51543800562065301</v>
      </c>
      <c r="C137" s="1">
        <v>0.66775746649127299</v>
      </c>
    </row>
    <row r="138" spans="1:3">
      <c r="A138" s="1" t="s">
        <v>335</v>
      </c>
      <c r="B138" s="1">
        <v>7.62240588233776E-2</v>
      </c>
      <c r="C138" s="1">
        <v>0.21379765843655699</v>
      </c>
    </row>
    <row r="139" spans="1:3">
      <c r="A139" s="1" t="s">
        <v>68</v>
      </c>
      <c r="B139" s="1">
        <v>1.7397222130131999E-2</v>
      </c>
      <c r="C139" s="1">
        <v>7.4631561601725793E-2</v>
      </c>
    </row>
    <row r="140" spans="1:3">
      <c r="A140" s="1" t="s">
        <v>337</v>
      </c>
      <c r="B140" s="1">
        <v>5.7423989844939398E-2</v>
      </c>
      <c r="C140" s="1">
        <v>0.17600480558377801</v>
      </c>
    </row>
    <row r="141" spans="1:3">
      <c r="A141" s="1" t="s">
        <v>338</v>
      </c>
      <c r="B141" s="1">
        <v>0.59608524374029903</v>
      </c>
      <c r="C141" s="1">
        <v>0.72909600060796798</v>
      </c>
    </row>
    <row r="142" spans="1:3">
      <c r="A142" s="1" t="s">
        <v>65</v>
      </c>
      <c r="B142" s="1">
        <v>1.5758177335640298E-2</v>
      </c>
      <c r="C142" s="1">
        <v>7.0673037747720102E-2</v>
      </c>
    </row>
    <row r="143" spans="1:3">
      <c r="A143" s="1" t="s">
        <v>28</v>
      </c>
      <c r="B143" s="1">
        <v>7.6587095525612896E-4</v>
      </c>
      <c r="C143" s="1">
        <v>7.5565934251938102E-3</v>
      </c>
    </row>
    <row r="144" spans="1:3">
      <c r="A144" s="1" t="s">
        <v>341</v>
      </c>
      <c r="B144" s="1">
        <v>0.32176706966979401</v>
      </c>
      <c r="C144" s="1">
        <v>0.51205942270031701</v>
      </c>
    </row>
    <row r="145" spans="1:3">
      <c r="A145" s="1" t="s">
        <v>342</v>
      </c>
      <c r="B145" s="1">
        <v>0.355738440511156</v>
      </c>
      <c r="C145" s="1">
        <v>0.54277617727475402</v>
      </c>
    </row>
    <row r="146" spans="1:3">
      <c r="A146" s="1" t="s">
        <v>343</v>
      </c>
      <c r="B146" s="1">
        <v>0.230036583018738</v>
      </c>
      <c r="C146" s="1">
        <v>0.42176263132385</v>
      </c>
    </row>
    <row r="147" spans="1:3">
      <c r="A147" s="1" t="s">
        <v>344</v>
      </c>
      <c r="B147" s="1">
        <v>0.58435276218634502</v>
      </c>
      <c r="C147" s="1">
        <v>0.72070174002982601</v>
      </c>
    </row>
    <row r="148" spans="1:3">
      <c r="A148" s="1" t="s">
        <v>345</v>
      </c>
      <c r="B148" s="1">
        <v>0.13101653512656</v>
      </c>
      <c r="C148" s="1">
        <v>0.29603736181268597</v>
      </c>
    </row>
    <row r="149" spans="1:3">
      <c r="A149" s="1" t="s">
        <v>346</v>
      </c>
      <c r="B149" s="1">
        <v>0.19120581894563199</v>
      </c>
      <c r="C149" s="1">
        <v>0.374814055681504</v>
      </c>
    </row>
    <row r="150" spans="1:3">
      <c r="A150" s="1" t="s">
        <v>347</v>
      </c>
      <c r="B150" s="1">
        <v>0.259145028096192</v>
      </c>
      <c r="C150" s="1">
        <v>0.45658885902662399</v>
      </c>
    </row>
    <row r="151" spans="1:3">
      <c r="A151" s="1" t="s">
        <v>39</v>
      </c>
      <c r="B151" s="1">
        <v>2.8172469550626902E-3</v>
      </c>
      <c r="C151" s="1">
        <v>2.0339148748745199E-2</v>
      </c>
    </row>
    <row r="152" spans="1:3">
      <c r="A152" s="1" t="s">
        <v>350</v>
      </c>
      <c r="B152" s="1">
        <v>0.24113318539635001</v>
      </c>
      <c r="C152" s="1">
        <v>0.43521599315438803</v>
      </c>
    </row>
    <row r="153" spans="1:3">
      <c r="A153" s="1" t="s">
        <v>351</v>
      </c>
      <c r="B153" s="1">
        <v>0.85459985274737005</v>
      </c>
      <c r="C153" s="1">
        <v>0.92321735917234204</v>
      </c>
    </row>
    <row r="154" spans="1:3">
      <c r="A154" s="1" t="s">
        <v>352</v>
      </c>
      <c r="B154" s="1">
        <v>0.38764010969548202</v>
      </c>
      <c r="C154" s="1">
        <v>0.57370736234931297</v>
      </c>
    </row>
    <row r="155" spans="1:3">
      <c r="A155" s="1" t="s">
        <v>358</v>
      </c>
      <c r="B155" s="1">
        <v>5.9369087916565498E-2</v>
      </c>
      <c r="C155" s="1">
        <v>0.17750757599296299</v>
      </c>
    </row>
    <row r="156" spans="1:3">
      <c r="A156" s="1" t="s">
        <v>33</v>
      </c>
      <c r="B156" s="1">
        <v>1.66868692955046E-3</v>
      </c>
      <c r="C156" s="1">
        <v>1.4527392092557E-2</v>
      </c>
    </row>
    <row r="157" spans="1:3">
      <c r="A157" s="1" t="s">
        <v>47</v>
      </c>
      <c r="B157" s="1">
        <v>5.3781323797365797E-3</v>
      </c>
      <c r="C157" s="1">
        <v>3.3165149675042201E-2</v>
      </c>
    </row>
    <row r="158" spans="1:3">
      <c r="A158" s="1" t="s">
        <v>360</v>
      </c>
      <c r="B158" s="1">
        <v>0.23250996045342601</v>
      </c>
      <c r="C158" s="1">
        <v>0.422226676651619</v>
      </c>
    </row>
    <row r="159" spans="1:3">
      <c r="A159" s="1" t="s">
        <v>363</v>
      </c>
      <c r="B159" s="1">
        <v>0.434699593376841</v>
      </c>
      <c r="C159" s="1">
        <v>0.60842894149559301</v>
      </c>
    </row>
    <row r="160" spans="1:3">
      <c r="A160" s="1" t="s">
        <v>364</v>
      </c>
      <c r="B160" s="1">
        <v>0.25467516416605801</v>
      </c>
      <c r="C160" s="1">
        <v>0.45140029097696499</v>
      </c>
    </row>
    <row r="161" spans="1:3">
      <c r="A161" s="1" t="s">
        <v>25</v>
      </c>
      <c r="B161" s="1">
        <v>6.1244798892382696E-4</v>
      </c>
      <c r="C161" s="1">
        <v>6.5943333185384499E-3</v>
      </c>
    </row>
    <row r="162" spans="1:3">
      <c r="A162" s="1" t="s">
        <v>4</v>
      </c>
      <c r="B162" s="2">
        <v>3.0984351974567299E-7</v>
      </c>
      <c r="C162" s="2">
        <v>1.8342736368943799E-5</v>
      </c>
    </row>
    <row r="163" spans="1:3">
      <c r="A163" s="1" t="s">
        <v>365</v>
      </c>
      <c r="B163" s="1">
        <v>0.56887878304786499</v>
      </c>
      <c r="C163" s="1">
        <v>0.70751310832843695</v>
      </c>
    </row>
    <row r="164" spans="1:3">
      <c r="A164" s="1" t="s">
        <v>55</v>
      </c>
      <c r="B164" s="1">
        <v>8.2741575552336705E-3</v>
      </c>
      <c r="C164" s="1">
        <v>4.4838502796072502E-2</v>
      </c>
    </row>
    <row r="165" spans="1:3">
      <c r="A165" s="1" t="s">
        <v>366</v>
      </c>
      <c r="B165" s="1">
        <v>0.78171195547711303</v>
      </c>
      <c r="C165" s="1">
        <v>0.86661699933043301</v>
      </c>
    </row>
    <row r="166" spans="1:3">
      <c r="A166" s="1" t="s">
        <v>368</v>
      </c>
      <c r="B166" s="1">
        <v>0.20124655655979001</v>
      </c>
      <c r="C166" s="1">
        <v>0.38477405428755002</v>
      </c>
    </row>
    <row r="167" spans="1:3">
      <c r="A167" s="1" t="s">
        <v>44</v>
      </c>
      <c r="B167" s="1">
        <v>3.5810248445769001E-3</v>
      </c>
      <c r="C167" s="1">
        <v>2.3589400941728299E-2</v>
      </c>
    </row>
    <row r="168" spans="1:3">
      <c r="A168" s="1" t="s">
        <v>11</v>
      </c>
      <c r="B168" s="2">
        <v>5.3490095426000799E-5</v>
      </c>
      <c r="C168" s="1">
        <v>1.3194223538413501E-3</v>
      </c>
    </row>
    <row r="169" spans="1:3">
      <c r="A169" s="1" t="s">
        <v>46</v>
      </c>
      <c r="B169" s="1">
        <v>4.1306210705580404E-3</v>
      </c>
      <c r="C169" s="1">
        <v>2.60141241890464E-2</v>
      </c>
    </row>
    <row r="170" spans="1:3">
      <c r="A170" s="1" t="s">
        <v>369</v>
      </c>
      <c r="B170" s="1">
        <v>0.40275781943324401</v>
      </c>
      <c r="C170" s="1">
        <v>0.58624451524235899</v>
      </c>
    </row>
    <row r="171" spans="1:3">
      <c r="A171" s="1" t="s">
        <v>370</v>
      </c>
      <c r="B171" s="1">
        <v>0.27476760856000298</v>
      </c>
      <c r="C171" s="1">
        <v>0.46775974331825698</v>
      </c>
    </row>
    <row r="172" spans="1:3">
      <c r="A172" s="1" t="s">
        <v>372</v>
      </c>
      <c r="B172" s="1">
        <v>0.67796879268951704</v>
      </c>
      <c r="C172" s="1">
        <v>0.790073868646051</v>
      </c>
    </row>
    <row r="173" spans="1:3">
      <c r="A173" s="1" t="s">
        <v>375</v>
      </c>
      <c r="B173" s="1">
        <v>0.60657693900589904</v>
      </c>
      <c r="C173" s="1">
        <v>0.73584743420387799</v>
      </c>
    </row>
    <row r="174" spans="1:3">
      <c r="A174" s="1" t="s">
        <v>377</v>
      </c>
      <c r="B174" s="1">
        <v>0.40021394626426599</v>
      </c>
      <c r="C174" s="1">
        <v>0.58624451524235899</v>
      </c>
    </row>
    <row r="175" spans="1:3">
      <c r="A175" s="1" t="s">
        <v>6</v>
      </c>
      <c r="B175" s="2">
        <v>1.5444981945255E-5</v>
      </c>
      <c r="C175" s="1">
        <v>5.7146433197443301E-4</v>
      </c>
    </row>
    <row r="176" spans="1:3">
      <c r="A176" s="1" t="s">
        <v>14</v>
      </c>
      <c r="B176" s="1">
        <v>2.10589087686491E-4</v>
      </c>
      <c r="C176" s="1">
        <v>3.89589812220008E-3</v>
      </c>
    </row>
    <row r="177" spans="1:3">
      <c r="A177" s="1" t="s">
        <v>398</v>
      </c>
      <c r="B177" s="1">
        <v>0.158763382075336</v>
      </c>
      <c r="C177" s="1">
        <v>0.33515324109866401</v>
      </c>
    </row>
    <row r="178" spans="1:3">
      <c r="A178" s="1" t="s">
        <v>399</v>
      </c>
      <c r="B178" s="1">
        <v>0.29706979868320899</v>
      </c>
      <c r="C178" s="1">
        <v>0.48851478005683302</v>
      </c>
    </row>
    <row r="179" spans="1:3">
      <c r="A179" s="1" t="s">
        <v>49</v>
      </c>
      <c r="B179" s="1">
        <v>6.7369123947454996E-3</v>
      </c>
      <c r="C179" s="1">
        <v>3.9882521376893403E-2</v>
      </c>
    </row>
    <row r="180" spans="1:3">
      <c r="A180" s="1" t="s">
        <v>64</v>
      </c>
      <c r="B180" s="1">
        <v>1.51321228977946E-2</v>
      </c>
      <c r="C180" s="1">
        <v>6.9514840718642501E-2</v>
      </c>
    </row>
    <row r="181" spans="1:3">
      <c r="A181" s="1" t="s">
        <v>402</v>
      </c>
      <c r="B181" s="1">
        <v>0.14101360490905199</v>
      </c>
      <c r="C181" s="1">
        <v>0.30817945582074302</v>
      </c>
    </row>
    <row r="182" spans="1:3">
      <c r="A182" s="1" t="s">
        <v>40</v>
      </c>
      <c r="B182" s="1">
        <v>2.7531721495466501E-3</v>
      </c>
      <c r="C182" s="1">
        <v>2.0339148748745199E-2</v>
      </c>
    </row>
    <row r="183" spans="1:3">
      <c r="A183" s="1" t="s">
        <v>405</v>
      </c>
      <c r="B183" s="1">
        <v>4.2442913580304199E-2</v>
      </c>
      <c r="C183" s="1">
        <v>0.13974190504224501</v>
      </c>
    </row>
    <row r="184" spans="1:3">
      <c r="A184" s="1" t="s">
        <v>408</v>
      </c>
      <c r="B184" s="1">
        <v>0.115220421959821</v>
      </c>
      <c r="C184" s="1">
        <v>0.26854523543391301</v>
      </c>
    </row>
    <row r="185" spans="1:3">
      <c r="A185" s="1" t="s">
        <v>413</v>
      </c>
      <c r="B185" s="1">
        <v>3.4271100442695102E-2</v>
      </c>
      <c r="C185" s="1">
        <v>0.12523760161774999</v>
      </c>
    </row>
    <row r="186" spans="1:3">
      <c r="A186" s="1" t="s">
        <v>414</v>
      </c>
      <c r="B186" s="1">
        <v>0.41206027503338499</v>
      </c>
      <c r="C186" s="1">
        <v>0.58841773487820304</v>
      </c>
    </row>
    <row r="187" spans="1:3">
      <c r="A187" s="1" t="s">
        <v>415</v>
      </c>
      <c r="B187" s="1">
        <v>0.65187301708855705</v>
      </c>
      <c r="C187" s="1">
        <v>0.774917321518927</v>
      </c>
    </row>
    <row r="188" spans="1:3">
      <c r="A188" s="1" t="s">
        <v>421</v>
      </c>
      <c r="B188" s="1">
        <v>9.6383344711875804E-2</v>
      </c>
      <c r="C188" s="1">
        <v>0.235172838128373</v>
      </c>
    </row>
    <row r="189" spans="1:3">
      <c r="A189" s="1" t="s">
        <v>423</v>
      </c>
      <c r="B189" s="1">
        <v>0.13511306726976399</v>
      </c>
      <c r="C189" s="1">
        <v>0.29845871576007499</v>
      </c>
    </row>
    <row r="190" spans="1:3">
      <c r="A190" s="1" t="s">
        <v>427</v>
      </c>
      <c r="B190" s="1">
        <v>0.51660966157601795</v>
      </c>
      <c r="C190" s="1">
        <v>0.66775746649127299</v>
      </c>
    </row>
    <row r="191" spans="1:3">
      <c r="A191" s="1" t="s">
        <v>430</v>
      </c>
      <c r="B191" s="1">
        <v>0.47742026848564401</v>
      </c>
      <c r="C191" s="1">
        <v>0.63656035798085897</v>
      </c>
    </row>
    <row r="192" spans="1:3">
      <c r="A192" s="1" t="s">
        <v>432</v>
      </c>
      <c r="B192" s="1">
        <v>0.274568439610681</v>
      </c>
      <c r="C192" s="1">
        <v>0.46775974331825698</v>
      </c>
    </row>
    <row r="193" spans="1:3">
      <c r="A193" s="1" t="s">
        <v>435</v>
      </c>
      <c r="B193" s="1">
        <v>0.69622785661012498</v>
      </c>
      <c r="C193" s="1">
        <v>0.79990639933378005</v>
      </c>
    </row>
    <row r="194" spans="1:3">
      <c r="A194" s="1" t="s">
        <v>437</v>
      </c>
      <c r="B194" s="1">
        <v>0.22793148547082701</v>
      </c>
      <c r="C194" s="1">
        <v>0.42176263132385</v>
      </c>
    </row>
    <row r="195" spans="1:3">
      <c r="A195" s="1" t="s">
        <v>19</v>
      </c>
      <c r="B195" s="1">
        <v>3.9323492932287501E-4</v>
      </c>
      <c r="C195" s="1">
        <v>5.2907972308895903E-3</v>
      </c>
    </row>
    <row r="196" spans="1:3">
      <c r="A196" s="1" t="s">
        <v>7</v>
      </c>
      <c r="B196" s="2">
        <v>1.4565143911315301E-5</v>
      </c>
      <c r="C196" s="1">
        <v>5.7146433197443301E-4</v>
      </c>
    </row>
    <row r="197" spans="1:3">
      <c r="A197" s="1" t="s">
        <v>443</v>
      </c>
      <c r="B197" s="1">
        <v>0.63513811420127098</v>
      </c>
      <c r="C197" s="1">
        <v>0.75806807178861302</v>
      </c>
    </row>
    <row r="198" spans="1:3">
      <c r="A198" s="1" t="s">
        <v>69</v>
      </c>
      <c r="B198" s="1">
        <v>1.77097949538653E-2</v>
      </c>
      <c r="C198" s="1">
        <v>7.4887132947773105E-2</v>
      </c>
    </row>
    <row r="199" spans="1:3">
      <c r="A199" s="1" t="s">
        <v>454</v>
      </c>
      <c r="B199" s="1">
        <v>0.88314199039581298</v>
      </c>
      <c r="C199" s="1">
        <v>0.93028480127103397</v>
      </c>
    </row>
    <row r="200" spans="1:3">
      <c r="A200" s="1" t="s">
        <v>458</v>
      </c>
      <c r="B200" s="1">
        <v>8.5971194695281097E-2</v>
      </c>
      <c r="C200" s="1">
        <v>0.22720958598038599</v>
      </c>
    </row>
    <row r="201" spans="1:3">
      <c r="A201" s="1" t="s">
        <v>0</v>
      </c>
      <c r="B201" s="2">
        <v>1.7324644689642101E-20</v>
      </c>
      <c r="C201" s="2">
        <v>5.1280948281340699E-18</v>
      </c>
    </row>
    <row r="202" spans="1:3">
      <c r="A202" s="1" t="s">
        <v>463</v>
      </c>
      <c r="B202" s="1">
        <v>0.52558871097488502</v>
      </c>
      <c r="C202" s="1">
        <v>0.67146258600368203</v>
      </c>
    </row>
    <row r="203" spans="1:3">
      <c r="A203" s="1" t="s">
        <v>467</v>
      </c>
      <c r="B203" s="1">
        <v>0.45838432543823998</v>
      </c>
      <c r="C203" s="1">
        <v>0.62526156833971902</v>
      </c>
    </row>
    <row r="204" spans="1:3">
      <c r="A204" s="1" t="s">
        <v>468</v>
      </c>
      <c r="B204" s="1">
        <v>0.23056501093836901</v>
      </c>
      <c r="C204" s="1">
        <v>0.42176263132385</v>
      </c>
    </row>
    <row r="205" spans="1:3">
      <c r="A205" s="1" t="s">
        <v>469</v>
      </c>
      <c r="B205" s="1">
        <v>7.8697274332480596E-2</v>
      </c>
      <c r="C205" s="1">
        <v>0.21539017443123601</v>
      </c>
    </row>
    <row r="206" spans="1:3">
      <c r="A206" s="1" t="s">
        <v>470</v>
      </c>
      <c r="B206" s="1">
        <v>0.20060795628285799</v>
      </c>
      <c r="C206" s="1">
        <v>0.38477405428755002</v>
      </c>
    </row>
    <row r="207" spans="1:3">
      <c r="A207" s="1" t="s">
        <v>471</v>
      </c>
      <c r="B207" s="1">
        <v>0.610145359709928</v>
      </c>
      <c r="C207" s="1">
        <v>0.73715521009852603</v>
      </c>
    </row>
    <row r="208" spans="1:3">
      <c r="A208" s="1" t="s">
        <v>472</v>
      </c>
      <c r="B208" s="1">
        <v>9.0624747701391006E-2</v>
      </c>
      <c r="C208" s="1">
        <v>0.22927286597958699</v>
      </c>
    </row>
    <row r="209" spans="1:3">
      <c r="A209" s="1" t="s">
        <v>473</v>
      </c>
      <c r="B209" s="1">
        <v>2.6511455071201E-2</v>
      </c>
      <c r="C209" s="1">
        <v>0.103046735674341</v>
      </c>
    </row>
    <row r="210" spans="1:3">
      <c r="A210" s="1" t="s">
        <v>476</v>
      </c>
      <c r="B210" s="1">
        <v>0.87777761129374599</v>
      </c>
      <c r="C210" s="1">
        <v>0.92793633193910297</v>
      </c>
    </row>
    <row r="211" spans="1:3">
      <c r="A211" s="1" t="s">
        <v>56</v>
      </c>
      <c r="B211" s="1">
        <v>8.5607828573028791E-3</v>
      </c>
      <c r="C211" s="1">
        <v>4.4838502796072502E-2</v>
      </c>
    </row>
    <row r="212" spans="1:3">
      <c r="A212" s="1" t="s">
        <v>477</v>
      </c>
      <c r="B212" s="1">
        <v>3.7026170807743501E-2</v>
      </c>
      <c r="C212" s="1">
        <v>0.12754506804395499</v>
      </c>
    </row>
    <row r="213" spans="1:3">
      <c r="A213" s="1" t="s">
        <v>45</v>
      </c>
      <c r="B213" s="1">
        <v>3.7292981027636399E-3</v>
      </c>
      <c r="C213" s="1">
        <v>2.3997222574305199E-2</v>
      </c>
    </row>
    <row r="214" spans="1:3">
      <c r="A214" s="1" t="s">
        <v>478</v>
      </c>
      <c r="B214" s="1">
        <v>0.56642123058386196</v>
      </c>
      <c r="C214" s="1">
        <v>0.70742904748026603</v>
      </c>
    </row>
    <row r="215" spans="1:3">
      <c r="A215" s="1" t="s">
        <v>3</v>
      </c>
      <c r="B215" s="2">
        <v>1.4182147013294899E-7</v>
      </c>
      <c r="C215" s="2">
        <v>1.04947887898382E-5</v>
      </c>
    </row>
    <row r="216" spans="1:3">
      <c r="A216" s="1" t="s">
        <v>36</v>
      </c>
      <c r="B216" s="1">
        <v>1.76552016279292E-3</v>
      </c>
      <c r="C216" s="1">
        <v>1.4814325681160199E-2</v>
      </c>
    </row>
    <row r="217" spans="1:3">
      <c r="A217" s="1" t="s">
        <v>489</v>
      </c>
      <c r="B217" s="1">
        <v>0.43071151007217401</v>
      </c>
      <c r="C217" s="1">
        <v>0.60842894149559301</v>
      </c>
    </row>
    <row r="218" spans="1:3">
      <c r="A218" s="1" t="s">
        <v>493</v>
      </c>
      <c r="B218" s="1">
        <v>0.44841751429786603</v>
      </c>
      <c r="C218" s="1">
        <v>0.61449807514892696</v>
      </c>
    </row>
    <row r="219" spans="1:3">
      <c r="A219" s="1" t="s">
        <v>501</v>
      </c>
      <c r="B219" s="1">
        <v>0.43390027638184903</v>
      </c>
      <c r="C219" s="1">
        <v>0.60842894149559301</v>
      </c>
    </row>
    <row r="220" spans="1:3">
      <c r="A220" s="1" t="s">
        <v>503</v>
      </c>
      <c r="B220" s="1">
        <v>2.3590020190142402E-2</v>
      </c>
      <c r="C220" s="1">
        <v>9.5652684606604796E-2</v>
      </c>
    </row>
    <row r="221" spans="1:3">
      <c r="A221" s="1" t="s">
        <v>57</v>
      </c>
      <c r="B221" s="1">
        <v>8.7859228451763697E-3</v>
      </c>
      <c r="C221" s="1">
        <v>4.4838502796072502E-2</v>
      </c>
    </row>
    <row r="222" spans="1:3">
      <c r="A222" s="1" t="s">
        <v>504</v>
      </c>
      <c r="B222" s="1">
        <v>0.62708040961852995</v>
      </c>
      <c r="C222" s="1">
        <v>0.75148097670884595</v>
      </c>
    </row>
    <row r="223" spans="1:3">
      <c r="A223" s="1" t="s">
        <v>505</v>
      </c>
      <c r="B223" s="1">
        <v>0.76626704750964103</v>
      </c>
      <c r="C223" s="1">
        <v>0.85914790175323397</v>
      </c>
    </row>
    <row r="224" spans="1:3">
      <c r="A224" s="1" t="s">
        <v>26</v>
      </c>
      <c r="B224" s="1">
        <v>6.2378828688877197E-4</v>
      </c>
      <c r="C224" s="1">
        <v>6.5943333185384499E-3</v>
      </c>
    </row>
    <row r="225" spans="1:3">
      <c r="A225" s="1" t="s">
        <v>506</v>
      </c>
      <c r="B225" s="1">
        <v>0.480657958884537</v>
      </c>
      <c r="C225" s="1">
        <v>0.638003389371403</v>
      </c>
    </row>
    <row r="226" spans="1:3">
      <c r="A226" s="1" t="s">
        <v>60</v>
      </c>
      <c r="B226" s="1">
        <v>1.27844139907996E-2</v>
      </c>
      <c r="C226" s="1">
        <v>6.2035844938961901E-2</v>
      </c>
    </row>
    <row r="227" spans="1:3">
      <c r="A227" s="1" t="s">
        <v>507</v>
      </c>
      <c r="B227" s="1">
        <v>8.7598493807329994E-2</v>
      </c>
      <c r="C227" s="1">
        <v>0.22927286597958699</v>
      </c>
    </row>
    <row r="228" spans="1:3">
      <c r="A228" s="1" t="s">
        <v>508</v>
      </c>
      <c r="B228" s="1">
        <v>0.86546121380568497</v>
      </c>
      <c r="C228" s="1">
        <v>0.92728192391526798</v>
      </c>
    </row>
    <row r="229" spans="1:3">
      <c r="A229" s="1" t="s">
        <v>511</v>
      </c>
      <c r="B229" s="1">
        <v>5.8306932304971602E-2</v>
      </c>
      <c r="C229" s="1">
        <v>0.17611073430889401</v>
      </c>
    </row>
    <row r="230" spans="1:3">
      <c r="A230" s="1" t="s">
        <v>512</v>
      </c>
      <c r="B230" s="1">
        <v>5.0820295023326502E-2</v>
      </c>
      <c r="C230" s="1">
        <v>0.160029865179837</v>
      </c>
    </row>
    <row r="231" spans="1:3">
      <c r="A231" s="1" t="s">
        <v>513</v>
      </c>
      <c r="B231" s="1">
        <v>0.31233928745751699</v>
      </c>
      <c r="C231" s="1">
        <v>0.505146368507284</v>
      </c>
    </row>
    <row r="232" spans="1:3">
      <c r="A232" s="1" t="s">
        <v>514</v>
      </c>
      <c r="B232" s="1">
        <v>0.47461461183509002</v>
      </c>
      <c r="C232" s="1">
        <v>0.63656035798085897</v>
      </c>
    </row>
    <row r="233" spans="1:3">
      <c r="A233" s="1" t="s">
        <v>515</v>
      </c>
      <c r="B233" s="1">
        <v>3.0707779792333099E-2</v>
      </c>
      <c r="C233" s="1">
        <v>0.113618785231633</v>
      </c>
    </row>
    <row r="234" spans="1:3">
      <c r="A234" s="1" t="s">
        <v>516</v>
      </c>
      <c r="B234" s="1">
        <v>0.71103110887168097</v>
      </c>
      <c r="C234" s="1">
        <v>0.80948157010006705</v>
      </c>
    </row>
    <row r="235" spans="1:3">
      <c r="A235" s="1" t="s">
        <v>517</v>
      </c>
      <c r="B235" s="1">
        <v>0.15943443476817001</v>
      </c>
      <c r="C235" s="1">
        <v>0.33515324109866401</v>
      </c>
    </row>
    <row r="236" spans="1:3">
      <c r="A236" s="1" t="s">
        <v>518</v>
      </c>
      <c r="B236" s="1">
        <v>8.9378664070125194E-2</v>
      </c>
      <c r="C236" s="1">
        <v>0.22927286597958699</v>
      </c>
    </row>
    <row r="237" spans="1:3">
      <c r="A237" s="1" t="s">
        <v>522</v>
      </c>
      <c r="B237" s="1">
        <v>7.4071059628502106E-2</v>
      </c>
      <c r="C237" s="1">
        <v>0.212864404369288</v>
      </c>
    </row>
    <row r="238" spans="1:3">
      <c r="A238" s="1" t="s">
        <v>523</v>
      </c>
      <c r="B238" s="1">
        <v>0.30565656555006199</v>
      </c>
      <c r="C238" s="1">
        <v>0.49985825084430102</v>
      </c>
    </row>
    <row r="239" spans="1:3">
      <c r="A239" s="1" t="s">
        <v>21</v>
      </c>
      <c r="B239" s="1">
        <v>4.4143928456031798E-4</v>
      </c>
      <c r="C239" s="1">
        <v>5.6811316621675698E-3</v>
      </c>
    </row>
    <row r="240" spans="1:3">
      <c r="A240" s="1" t="s">
        <v>524</v>
      </c>
      <c r="B240" s="1">
        <v>9.5388736638323701E-2</v>
      </c>
      <c r="C240" s="1">
        <v>0.235172838128373</v>
      </c>
    </row>
    <row r="241" spans="1:3">
      <c r="A241" s="1" t="s">
        <v>525</v>
      </c>
      <c r="B241" s="1">
        <v>0.33739366623658901</v>
      </c>
      <c r="C241" s="1">
        <v>0.52562381687384396</v>
      </c>
    </row>
    <row r="242" spans="1:3">
      <c r="A242" s="1" t="s">
        <v>526</v>
      </c>
      <c r="B242" s="1">
        <v>0.44220079223798803</v>
      </c>
      <c r="C242" s="1">
        <v>0.61288222889807398</v>
      </c>
    </row>
    <row r="243" spans="1:3">
      <c r="A243" s="1" t="s">
        <v>527</v>
      </c>
      <c r="B243" s="1">
        <v>0.11278264761833701</v>
      </c>
      <c r="C243" s="1">
        <v>0.26555437257094799</v>
      </c>
    </row>
    <row r="244" spans="1:3">
      <c r="A244" s="1" t="s">
        <v>528</v>
      </c>
      <c r="B244" s="1">
        <v>0.37543216825576797</v>
      </c>
      <c r="C244" s="1">
        <v>0.56428460521052604</v>
      </c>
    </row>
    <row r="245" spans="1:3">
      <c r="A245" s="1" t="s">
        <v>529</v>
      </c>
      <c r="B245" s="1">
        <v>0.83791718678709204</v>
      </c>
      <c r="C245" s="1">
        <v>0.91521582025453596</v>
      </c>
    </row>
    <row r="246" spans="1:3">
      <c r="A246" s="1" t="s">
        <v>530</v>
      </c>
      <c r="B246" s="1">
        <v>0.85193315922905</v>
      </c>
      <c r="C246" s="1">
        <v>0.92321735917234204</v>
      </c>
    </row>
    <row r="247" spans="1:3">
      <c r="A247" s="1" t="s">
        <v>531</v>
      </c>
      <c r="B247" s="1">
        <v>0.279627667036567</v>
      </c>
      <c r="C247" s="1">
        <v>0.472970225387564</v>
      </c>
    </row>
    <row r="248" spans="1:3">
      <c r="A248" s="1" t="s">
        <v>532</v>
      </c>
      <c r="B248" s="1">
        <v>0.657600335873605</v>
      </c>
      <c r="C248" s="1">
        <v>0.77549681043261798</v>
      </c>
    </row>
    <row r="249" spans="1:3">
      <c r="A249" s="1" t="s">
        <v>534</v>
      </c>
      <c r="B249" s="1">
        <v>0.94750202947446305</v>
      </c>
      <c r="C249" s="1">
        <v>0.96965726020055798</v>
      </c>
    </row>
    <row r="250" spans="1:3">
      <c r="A250" s="1" t="s">
        <v>535</v>
      </c>
      <c r="B250" s="1">
        <v>0.32811703346618198</v>
      </c>
      <c r="C250" s="1">
        <v>0.51660979737228596</v>
      </c>
    </row>
    <row r="251" spans="1:3">
      <c r="A251" s="1" t="s">
        <v>537</v>
      </c>
      <c r="B251" s="1">
        <v>0.34059953115682801</v>
      </c>
      <c r="C251" s="1">
        <v>0.52784011111215201</v>
      </c>
    </row>
    <row r="252" spans="1:3">
      <c r="A252" s="1" t="s">
        <v>538</v>
      </c>
      <c r="B252" s="1">
        <v>0.71847422531627902</v>
      </c>
      <c r="C252" s="1">
        <v>0.81482134365371095</v>
      </c>
    </row>
    <row r="253" spans="1:3">
      <c r="A253" s="1" t="s">
        <v>540</v>
      </c>
      <c r="B253" s="1">
        <v>0.53539286041146905</v>
      </c>
      <c r="C253" s="1">
        <v>0.67724908838373898</v>
      </c>
    </row>
    <row r="254" spans="1:3">
      <c r="A254" s="1" t="s">
        <v>541</v>
      </c>
      <c r="B254" s="1">
        <v>0.54453550917000304</v>
      </c>
      <c r="C254" s="1">
        <v>0.68588302431625903</v>
      </c>
    </row>
    <row r="255" spans="1:3">
      <c r="A255" s="1" t="s">
        <v>542</v>
      </c>
      <c r="B255" s="1">
        <v>0.160613935262853</v>
      </c>
      <c r="C255" s="1">
        <v>0.33515324109866401</v>
      </c>
    </row>
    <row r="256" spans="1:3">
      <c r="A256" s="1" t="s">
        <v>543</v>
      </c>
      <c r="B256" s="1">
        <v>0.29382659948473899</v>
      </c>
      <c r="C256" s="1">
        <v>0.48760656767163602</v>
      </c>
    </row>
    <row r="257" spans="1:3">
      <c r="A257" s="1" t="s">
        <v>544</v>
      </c>
      <c r="B257" s="1">
        <v>0.40403338212648998</v>
      </c>
      <c r="C257" s="1">
        <v>0.58624451524235899</v>
      </c>
    </row>
    <row r="258" spans="1:3">
      <c r="A258" s="1" t="s">
        <v>545</v>
      </c>
      <c r="B258" s="1">
        <v>9.8628431928835802E-2</v>
      </c>
      <c r="C258" s="1">
        <v>0.237349722365329</v>
      </c>
    </row>
    <row r="259" spans="1:3">
      <c r="A259" s="1" t="s">
        <v>29</v>
      </c>
      <c r="B259" s="1">
        <v>7.9402137901765505E-4</v>
      </c>
      <c r="C259" s="1">
        <v>7.5816234899750302E-3</v>
      </c>
    </row>
    <row r="260" spans="1:3">
      <c r="A260" s="1" t="s">
        <v>547</v>
      </c>
      <c r="B260" s="1">
        <v>9.6883751116095596E-2</v>
      </c>
      <c r="C260" s="1">
        <v>0.235172838128373</v>
      </c>
    </row>
    <row r="261" spans="1:3">
      <c r="A261" s="1" t="s">
        <v>548</v>
      </c>
      <c r="B261" s="1">
        <v>7.3158499841345107E-2</v>
      </c>
      <c r="C261" s="1">
        <v>0.212303097578806</v>
      </c>
    </row>
    <row r="262" spans="1:3">
      <c r="A262" s="1" t="s">
        <v>549</v>
      </c>
      <c r="B262" s="1">
        <v>0.94605847727474501</v>
      </c>
      <c r="C262" s="1">
        <v>0.96965726020055798</v>
      </c>
    </row>
    <row r="263" spans="1:3">
      <c r="A263" s="1" t="s">
        <v>551</v>
      </c>
      <c r="B263" s="1">
        <v>0.506114657067261</v>
      </c>
      <c r="C263" s="1">
        <v>0.65995567617581097</v>
      </c>
    </row>
    <row r="264" spans="1:3">
      <c r="A264" s="1" t="s">
        <v>552</v>
      </c>
      <c r="B264" s="1">
        <v>0.43576667431441102</v>
      </c>
      <c r="C264" s="1">
        <v>0.60842894149559301</v>
      </c>
    </row>
    <row r="265" spans="1:3">
      <c r="A265" s="1" t="s">
        <v>553</v>
      </c>
      <c r="B265" s="1">
        <v>0.153406427943378</v>
      </c>
      <c r="C265" s="1">
        <v>0.329045671530724</v>
      </c>
    </row>
    <row r="266" spans="1:3">
      <c r="A266" s="1" t="s">
        <v>554</v>
      </c>
      <c r="B266" s="1">
        <v>0.72424411811463196</v>
      </c>
      <c r="C266" s="1">
        <v>0.81531012186566598</v>
      </c>
    </row>
    <row r="267" spans="1:3">
      <c r="A267" s="1" t="s">
        <v>555</v>
      </c>
      <c r="B267" s="1">
        <v>0.39326826373554202</v>
      </c>
      <c r="C267" s="1">
        <v>0.579141323710051</v>
      </c>
    </row>
    <row r="268" spans="1:3">
      <c r="A268" s="1" t="s">
        <v>556</v>
      </c>
      <c r="B268" s="1">
        <v>0.24332373584863501</v>
      </c>
      <c r="C268" s="1">
        <v>0.43650803521936998</v>
      </c>
    </row>
    <row r="269" spans="1:3">
      <c r="A269" s="1" t="s">
        <v>37</v>
      </c>
      <c r="B269" s="1">
        <v>2.1327501267848301E-3</v>
      </c>
      <c r="C269" s="1">
        <v>1.6613000987587102E-2</v>
      </c>
    </row>
    <row r="270" spans="1:3">
      <c r="A270" s="1" t="s">
        <v>23</v>
      </c>
      <c r="B270" s="1">
        <v>5.4374437770810197E-4</v>
      </c>
      <c r="C270" s="1">
        <v>6.5196617293153099E-3</v>
      </c>
    </row>
    <row r="271" spans="1:3">
      <c r="A271" s="1" t="s">
        <v>20</v>
      </c>
      <c r="B271" s="1">
        <v>3.8802671993553201E-4</v>
      </c>
      <c r="C271" s="1">
        <v>5.2907972308895903E-3</v>
      </c>
    </row>
    <row r="272" spans="1:3">
      <c r="A272" s="1" t="s">
        <v>558</v>
      </c>
      <c r="B272" s="1">
        <v>0.68636694307519397</v>
      </c>
      <c r="C272" s="1">
        <v>0.79361177793069304</v>
      </c>
    </row>
    <row r="273" spans="1:3">
      <c r="A273" s="1" t="s">
        <v>560</v>
      </c>
      <c r="B273" s="1">
        <v>0.37922906809578399</v>
      </c>
      <c r="C273" s="1">
        <v>0.56692830381996095</v>
      </c>
    </row>
    <row r="274" spans="1:3">
      <c r="A274" s="1" t="s">
        <v>562</v>
      </c>
      <c r="B274" s="1">
        <v>0.31571648031705302</v>
      </c>
      <c r="C274" s="1">
        <v>0.505146368507284</v>
      </c>
    </row>
    <row r="275" spans="1:3">
      <c r="A275" s="1" t="s">
        <v>58</v>
      </c>
      <c r="B275" s="1">
        <v>9.6098230210489195E-3</v>
      </c>
      <c r="C275" s="1">
        <v>4.8211993461533598E-2</v>
      </c>
    </row>
    <row r="276" spans="1:3">
      <c r="A276" s="1" t="s">
        <v>563</v>
      </c>
      <c r="B276" s="1">
        <v>0.95129216171361597</v>
      </c>
      <c r="C276" s="1">
        <v>0.96965726020055798</v>
      </c>
    </row>
    <row r="277" spans="1:3">
      <c r="A277" s="1" t="s">
        <v>564</v>
      </c>
      <c r="B277" s="2">
        <v>6.0567057187018702E-5</v>
      </c>
      <c r="C277" s="1">
        <v>1.3790653021044301E-3</v>
      </c>
    </row>
    <row r="278" spans="1:3">
      <c r="A278" s="1" t="s">
        <v>565</v>
      </c>
      <c r="B278" s="1">
        <v>0.68170567949482197</v>
      </c>
      <c r="C278" s="1">
        <v>0.79131325933516605</v>
      </c>
    </row>
    <row r="279" spans="1:3">
      <c r="A279" s="1" t="s">
        <v>568</v>
      </c>
      <c r="B279" s="1">
        <v>6.2748251068291502E-2</v>
      </c>
      <c r="C279" s="1">
        <v>0.18389586451697301</v>
      </c>
    </row>
    <row r="280" spans="1:3">
      <c r="A280" s="1" t="s">
        <v>72</v>
      </c>
      <c r="B280" s="1">
        <v>2.42678569843871E-2</v>
      </c>
      <c r="C280" s="1">
        <v>9.7071427937548596E-2</v>
      </c>
    </row>
    <row r="281" spans="1:3">
      <c r="A281" s="1" t="s">
        <v>570</v>
      </c>
      <c r="B281" s="1">
        <v>0.16248074527468201</v>
      </c>
      <c r="C281" s="1">
        <v>0.33632378042871203</v>
      </c>
    </row>
    <row r="282" spans="1:3">
      <c r="A282" s="1" t="s">
        <v>571</v>
      </c>
      <c r="B282" s="1">
        <v>0.22994859550098801</v>
      </c>
      <c r="C282" s="1">
        <v>0.42176263132385</v>
      </c>
    </row>
    <row r="283" spans="1:3">
      <c r="A283" s="1" t="s">
        <v>577</v>
      </c>
      <c r="B283" s="1">
        <v>0.95075064491102201</v>
      </c>
      <c r="C283" s="1">
        <v>0.96965726020055798</v>
      </c>
    </row>
    <row r="284" spans="1:3">
      <c r="A284" s="1" t="s">
        <v>582</v>
      </c>
      <c r="B284" s="1">
        <v>0.128206744621265</v>
      </c>
      <c r="C284" s="1">
        <v>0.291916895445341</v>
      </c>
    </row>
    <row r="285" spans="1:3">
      <c r="A285" s="1" t="s">
        <v>583</v>
      </c>
      <c r="B285" s="1">
        <v>0.61539582814165295</v>
      </c>
      <c r="C285" s="1">
        <v>0.74047628101597196</v>
      </c>
    </row>
    <row r="286" spans="1:3">
      <c r="A286" s="1" t="s">
        <v>584</v>
      </c>
      <c r="B286" s="1">
        <v>0.33375364836314297</v>
      </c>
      <c r="C286" s="1">
        <v>0.52270412653698595</v>
      </c>
    </row>
    <row r="287" spans="1:3">
      <c r="A287" s="1" t="s">
        <v>585</v>
      </c>
      <c r="B287" s="1">
        <v>0.47685841248550298</v>
      </c>
      <c r="C287" s="1">
        <v>0.63656035798085897</v>
      </c>
    </row>
    <row r="288" spans="1:3">
      <c r="A288" s="1" t="s">
        <v>586</v>
      </c>
      <c r="B288" s="1">
        <v>0.50452118737436402</v>
      </c>
      <c r="C288" s="1">
        <v>0.65995567617581097</v>
      </c>
    </row>
    <row r="289" spans="1:3">
      <c r="A289" s="1" t="s">
        <v>588</v>
      </c>
      <c r="B289" s="1">
        <v>0.48617518667558302</v>
      </c>
      <c r="C289" s="1">
        <v>0.64244578239273498</v>
      </c>
    </row>
    <row r="290" spans="1:3">
      <c r="A290" s="1" t="s">
        <v>590</v>
      </c>
      <c r="B290" s="1">
        <v>0.122837880276793</v>
      </c>
      <c r="C290" s="1">
        <v>0.28350481029600899</v>
      </c>
    </row>
    <row r="291" spans="1:3">
      <c r="A291" s="1" t="s">
        <v>591</v>
      </c>
      <c r="B291" s="1">
        <v>3.6505199051647397E-2</v>
      </c>
      <c r="C291" s="1">
        <v>0.12754506804395499</v>
      </c>
    </row>
    <row r="292" spans="1:3">
      <c r="A292" s="1" t="s">
        <v>10</v>
      </c>
      <c r="B292" s="2">
        <v>4.9024699415803001E-5</v>
      </c>
      <c r="C292" s="1">
        <v>1.3192100933707E-3</v>
      </c>
    </row>
    <row r="293" spans="1:3">
      <c r="A293" s="1" t="s">
        <v>592</v>
      </c>
      <c r="B293" s="1">
        <v>3.9923782103768603E-2</v>
      </c>
      <c r="C293" s="1">
        <v>0.13583263796224701</v>
      </c>
    </row>
    <row r="294" spans="1:3">
      <c r="A294" s="1" t="s">
        <v>596</v>
      </c>
      <c r="B294" s="1">
        <v>7.5961535106378902E-2</v>
      </c>
      <c r="C294" s="1">
        <v>0.21379765843655699</v>
      </c>
    </row>
    <row r="295" spans="1:3">
      <c r="A295" s="1" t="s">
        <v>598</v>
      </c>
      <c r="B295" s="1">
        <v>0.52854994100965502</v>
      </c>
      <c r="C295" s="1">
        <v>0.67146258600368203</v>
      </c>
    </row>
    <row r="296" spans="1:3">
      <c r="A296" s="1" t="s">
        <v>599</v>
      </c>
      <c r="B296" s="1">
        <v>0.93649964030590804</v>
      </c>
      <c r="C296" s="1">
        <v>0.96965726020055798</v>
      </c>
    </row>
    <row r="297" spans="1:3">
      <c r="A297" s="1" t="s">
        <v>602</v>
      </c>
      <c r="B297" s="1">
        <v>0.95327791458906197</v>
      </c>
      <c r="C297" s="1">
        <v>0.96965726020055798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 74 features</vt:lpstr>
      <vt:lpstr>74 median</vt:lpstr>
      <vt:lpstr>74 wilcox</vt:lpstr>
      <vt:lpstr>Sheet7</vt:lpstr>
      <vt:lpstr>74 combine wilcox</vt:lpstr>
      <vt:lpstr>all wilcoxon</vt:lpstr>
      <vt:lpstr>all median</vt:lpstr>
      <vt:lpstr>all combine wilcox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2015-06-05T18:17:20Z</dcterms:created>
  <dcterms:modified xsi:type="dcterms:W3CDTF">2021-08-23T06:03:20Z</dcterms:modified>
</cp:coreProperties>
</file>