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ulti-CRC-fungi\08.correlation\DGCA\CTRL_CRC\table\"/>
    </mc:Choice>
  </mc:AlternateContent>
  <xr:revisionPtr revIDLastSave="0" documentId="13_ncr:40009_{BD740AE7-5E54-447D-B280-5321EB12FC85}" xr6:coauthVersionLast="47" xr6:coauthVersionMax="47" xr10:uidLastSave="{00000000-0000-0000-0000-000000000000}"/>
  <bookViews>
    <workbookView xWindow="-120" yWindow="-120" windowWidth="29040" windowHeight="15840" activeTab="3"/>
  </bookViews>
  <sheets>
    <sheet name="2021-08-16-melt-correlation-DGC" sheetId="1" r:id="rId1"/>
    <sheet name="Sheet1" sheetId="2" r:id="rId2"/>
    <sheet name="manual-60-feature_name" sheetId="3" r:id="rId3"/>
    <sheet name="manual-cutoff3-feature_name" sheetId="4" r:id="rId4"/>
  </sheets>
  <externalReferences>
    <externalReference r:id="rId5"/>
  </externalReferences>
  <definedNames>
    <definedName name="_xlnm._FilterDatabase" localSheetId="2" hidden="1">'manual-60-feature_name'!$A$1:$G$61</definedName>
    <definedName name="_xlnm._FilterDatabase" localSheetId="3" hidden="1">'manual-cutoff3-feature_name'!$A$1:$H$54</definedName>
  </definedNames>
  <calcPr calcId="0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1" i="3"/>
  <c r="G52" i="3"/>
  <c r="G53" i="3"/>
  <c r="G54" i="3"/>
  <c r="G55" i="3"/>
  <c r="G56" i="3"/>
  <c r="G57" i="3"/>
  <c r="G58" i="3"/>
  <c r="G59" i="3"/>
  <c r="G60" i="3"/>
  <c r="G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</calcChain>
</file>

<file path=xl/sharedStrings.xml><?xml version="1.0" encoding="utf-8"?>
<sst xmlns="http://schemas.openxmlformats.org/spreadsheetml/2006/main" count="1648" uniqueCount="106">
  <si>
    <t>Gene1</t>
  </si>
  <si>
    <t>Gene2</t>
  </si>
  <si>
    <t>CRC_cor</t>
  </si>
  <si>
    <t>CRC_pVal</t>
  </si>
  <si>
    <t>CTRL_cor</t>
  </si>
  <si>
    <t>CTRL_pVal</t>
  </si>
  <si>
    <t>zScoreDiff</t>
  </si>
  <si>
    <t>pValDiff</t>
  </si>
  <si>
    <t>empPVals</t>
  </si>
  <si>
    <t>pValDiff_adj</t>
  </si>
  <si>
    <t>Classes</t>
  </si>
  <si>
    <t>type</t>
  </si>
  <si>
    <t>abs_zScoreDiff</t>
  </si>
  <si>
    <t>Parvimonas micra</t>
  </si>
  <si>
    <t>Porphyromonas asaccharolytica</t>
  </si>
  <si>
    <t>+/+</t>
  </si>
  <si>
    <t>Bacteria</t>
  </si>
  <si>
    <t>Bifidobacterium angulatum</t>
  </si>
  <si>
    <t>Trichophyton mentagrophytes</t>
  </si>
  <si>
    <t>0/+</t>
  </si>
  <si>
    <t>Intersect</t>
  </si>
  <si>
    <t>Erysiphe pulchra</t>
  </si>
  <si>
    <t>Thielaviopsis punctulata</t>
  </si>
  <si>
    <t>Eukaryota</t>
  </si>
  <si>
    <t>Gemella morbillorum</t>
  </si>
  <si>
    <t>Fusobacterium periodonticum</t>
  </si>
  <si>
    <t>Prevotella intermedia</t>
  </si>
  <si>
    <t>+/0</t>
  </si>
  <si>
    <t>Aspergillus rambellii</t>
  </si>
  <si>
    <t>Sphaerulina musiva</t>
  </si>
  <si>
    <t>Streptococcus anginosus</t>
  </si>
  <si>
    <t>Streptococcus equinus</t>
  </si>
  <si>
    <t>Rhizophagus clarus</t>
  </si>
  <si>
    <t>Naumovozyma dairenensis</t>
  </si>
  <si>
    <t>Streptococcus thermophilus</t>
  </si>
  <si>
    <t>Pichia kudriavzevii</t>
  </si>
  <si>
    <t>Fusobacterium nucleatum</t>
  </si>
  <si>
    <t>Dialister pneumosintes</t>
  </si>
  <si>
    <t>Brachyspira pilosicoli</t>
  </si>
  <si>
    <t>Schizosaccharomyces pombe</t>
  </si>
  <si>
    <t>Baudoinia panamericana</t>
  </si>
  <si>
    <t>Choanephora cucurbitarum</t>
  </si>
  <si>
    <t>Romboutsia ilealis</t>
  </si>
  <si>
    <t>Albugo candida</t>
  </si>
  <si>
    <t>Clostridium beijerinckii</t>
  </si>
  <si>
    <t>Adlercreutzia equolifaciens</t>
  </si>
  <si>
    <t>Moniliophthora perniciosa</t>
  </si>
  <si>
    <t>Bifidobacterium pseudocatenulatum</t>
  </si>
  <si>
    <t>Debaryomyces hansenii</t>
  </si>
  <si>
    <t>Streptococcus milleri</t>
  </si>
  <si>
    <t>Edhazardia aedis</t>
  </si>
  <si>
    <t>-/+</t>
  </si>
  <si>
    <t>[Eubacterium] eligens</t>
  </si>
  <si>
    <t>Roseburia intestinalis</t>
  </si>
  <si>
    <t>Pseudocercospora musae</t>
  </si>
  <si>
    <t>Streptococcus salivarius</t>
  </si>
  <si>
    <t>Trichoderma atroviride</t>
  </si>
  <si>
    <t>Phytopythium vexans</t>
  </si>
  <si>
    <t>Leucoagaricus sp. SymC.cos</t>
  </si>
  <si>
    <t>Aspergillus ochraceoroseus</t>
  </si>
  <si>
    <t>Tuber magnatum</t>
  </si>
  <si>
    <t>Pneumocystis murina</t>
  </si>
  <si>
    <t>Butyrivibrio proteoclasticus</t>
  </si>
  <si>
    <t>Lactococcus garvieae</t>
  </si>
  <si>
    <t>Anaerostipes hadrus</t>
  </si>
  <si>
    <t>Pseudobutyrivibrio xylanivorans</t>
  </si>
  <si>
    <t>Rhizophagus irregularis</t>
  </si>
  <si>
    <t>Phytophthora capsici</t>
  </si>
  <si>
    <t>-/0</t>
  </si>
  <si>
    <t>Hyaloscypha variabilis</t>
  </si>
  <si>
    <t>[Candida] arabinofermentans</t>
  </si>
  <si>
    <t>Cordyceps sp. RAO-2017</t>
  </si>
  <si>
    <t>Paracoccidioides brasiliensis</t>
  </si>
  <si>
    <t>0/-</t>
  </si>
  <si>
    <t>Escherichia coli</t>
  </si>
  <si>
    <t>Lipomyces starkeyi</t>
  </si>
  <si>
    <t>Coniochaeta ligniaria</t>
  </si>
  <si>
    <t>Aspergillus kawachii</t>
  </si>
  <si>
    <t>Colletotrichum fioriniae</t>
  </si>
  <si>
    <t>Lactobacillus ruminis</t>
  </si>
  <si>
    <t>Colletotrichum salicis</t>
  </si>
  <si>
    <t>Bifidobacterium adolescentis</t>
  </si>
  <si>
    <t>0/0</t>
  </si>
  <si>
    <t>Species</t>
  </si>
  <si>
    <t>Counts</t>
  </si>
  <si>
    <t>labels_2</t>
  </si>
  <si>
    <t>Potential Pathogens</t>
  </si>
  <si>
    <t>none</t>
  </si>
  <si>
    <t>Potential Probiotic</t>
  </si>
  <si>
    <t>EnrichDeplete</t>
    <phoneticPr fontId="18" type="noConversion"/>
  </si>
  <si>
    <t>rank1</t>
  </si>
  <si>
    <t>rank3</t>
  </si>
  <si>
    <t>rank2</t>
  </si>
  <si>
    <t>show_name</t>
    <phoneticPr fontId="18" type="noConversion"/>
  </si>
  <si>
    <t/>
  </si>
  <si>
    <t>labels_1</t>
    <phoneticPr fontId="18" type="noConversion"/>
  </si>
  <si>
    <t>Enriched</t>
  </si>
  <si>
    <t>Depleted</t>
  </si>
  <si>
    <t>Kingdom</t>
    <phoneticPr fontId="18" type="noConversion"/>
  </si>
  <si>
    <t>Bacteria</t>
    <phoneticPr fontId="18" type="noConversion"/>
  </si>
  <si>
    <t>ED-Label</t>
  </si>
  <si>
    <t>Enriched-Bacteria</t>
  </si>
  <si>
    <t>Depleted-Bacteria</t>
  </si>
  <si>
    <t>Enriched-Eukaryota</t>
  </si>
  <si>
    <t>Depleted-Eukaryota</t>
  </si>
  <si>
    <t>Species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</si>
</sst>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multi-CRC-fungi/08.correlation/bp-DGCA/table/manual-233-feature_na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-233-feature_name"/>
    </sheetNames>
    <sheetDataSet>
      <sheetData sheetId="0">
        <row r="1">
          <cell r="A1" t="str">
            <v>Species</v>
          </cell>
          <cell r="B1" t="str">
            <v>Kingdom</v>
          </cell>
        </row>
        <row r="2">
          <cell r="A2" t="str">
            <v>Sphaerulina musiva</v>
          </cell>
          <cell r="B2" t="str">
            <v>Eukaryota</v>
          </cell>
        </row>
        <row r="3">
          <cell r="A3" t="str">
            <v>Erysiphe pulchra</v>
          </cell>
          <cell r="B3" t="str">
            <v>Eukaryota</v>
          </cell>
        </row>
        <row r="4">
          <cell r="A4" t="str">
            <v>Colletotrichum fioriniae</v>
          </cell>
          <cell r="B4" t="str">
            <v>Eukaryota</v>
          </cell>
        </row>
        <row r="5">
          <cell r="A5" t="str">
            <v>Aspergillus kawachii</v>
          </cell>
          <cell r="B5" t="str">
            <v>Eukaryota</v>
          </cell>
        </row>
        <row r="6">
          <cell r="A6" t="str">
            <v>Aspergillus rambellii</v>
          </cell>
          <cell r="B6" t="str">
            <v>Eukaryota</v>
          </cell>
        </row>
        <row r="7">
          <cell r="A7" t="str">
            <v>Phytophthora capsici</v>
          </cell>
          <cell r="B7" t="str">
            <v>Eukaryota</v>
          </cell>
        </row>
        <row r="8">
          <cell r="A8" t="str">
            <v>Baudoinia panamericana</v>
          </cell>
          <cell r="B8" t="str">
            <v>Eukaryota</v>
          </cell>
        </row>
        <row r="9">
          <cell r="A9" t="str">
            <v>[Candida] arabinofermentans</v>
          </cell>
          <cell r="B9" t="str">
            <v>Eukaryota</v>
          </cell>
        </row>
        <row r="10">
          <cell r="A10" t="str">
            <v>Pseudocercospora musae</v>
          </cell>
          <cell r="B10" t="str">
            <v>Eukaryota</v>
          </cell>
        </row>
        <row r="11">
          <cell r="A11" t="str">
            <v>Aspergillus ochraceoroseus</v>
          </cell>
          <cell r="B11" t="str">
            <v>Eukaryota</v>
          </cell>
        </row>
        <row r="12">
          <cell r="A12" t="str">
            <v>Phytopythium vexans</v>
          </cell>
          <cell r="B12" t="str">
            <v>Eukaryota</v>
          </cell>
        </row>
        <row r="13">
          <cell r="A13" t="str">
            <v>Thielaviopsis punctulata</v>
          </cell>
          <cell r="B13" t="str">
            <v>Eukaryota</v>
          </cell>
        </row>
        <row r="14">
          <cell r="A14" t="str">
            <v>Naumovozyma dairenensis</v>
          </cell>
          <cell r="B14" t="str">
            <v>Eukaryota</v>
          </cell>
        </row>
        <row r="15">
          <cell r="A15" t="str">
            <v>Rhizophagus irregularis</v>
          </cell>
          <cell r="B15" t="str">
            <v>Eukaryota</v>
          </cell>
        </row>
        <row r="16">
          <cell r="A16" t="str">
            <v>Pichia kudriavzevii</v>
          </cell>
          <cell r="B16" t="str">
            <v>Eukaryota</v>
          </cell>
        </row>
        <row r="17">
          <cell r="A17" t="str">
            <v>Paracoccidioides brasiliensis</v>
          </cell>
          <cell r="B17" t="str">
            <v>Eukaryota</v>
          </cell>
        </row>
        <row r="18">
          <cell r="A18" t="str">
            <v>Hyaloscypha variabilis</v>
          </cell>
          <cell r="B18" t="str">
            <v>Eukaryota</v>
          </cell>
        </row>
        <row r="19">
          <cell r="A19" t="str">
            <v>Cordyceps sp. RAO-2017</v>
          </cell>
          <cell r="B19" t="str">
            <v>Eukaryota</v>
          </cell>
        </row>
        <row r="20">
          <cell r="A20" t="str">
            <v>Rhizophagus clarus</v>
          </cell>
          <cell r="B20" t="str">
            <v>Eukaryota</v>
          </cell>
        </row>
        <row r="21">
          <cell r="A21" t="str">
            <v>Leucoagaricus sp. SymC.cos</v>
          </cell>
          <cell r="B21" t="str">
            <v>Eukaryota</v>
          </cell>
        </row>
        <row r="22">
          <cell r="A22" t="str">
            <v>Schizosaccharomyces pombe</v>
          </cell>
          <cell r="B22" t="str">
            <v>Eukaryota</v>
          </cell>
        </row>
        <row r="23">
          <cell r="A23" t="str">
            <v>Albugo candida</v>
          </cell>
          <cell r="B23" t="str">
            <v>Eukaryota</v>
          </cell>
        </row>
        <row r="24">
          <cell r="A24" t="str">
            <v>Trichoderma atroviride</v>
          </cell>
          <cell r="B24" t="str">
            <v>Eukaryota</v>
          </cell>
        </row>
        <row r="25">
          <cell r="A25" t="str">
            <v>Moniliophthora perniciosa</v>
          </cell>
          <cell r="B25" t="str">
            <v>Eukaryota</v>
          </cell>
        </row>
        <row r="26">
          <cell r="A26" t="str">
            <v>Edhazardia aedis</v>
          </cell>
          <cell r="B26" t="str">
            <v>Eukaryota</v>
          </cell>
        </row>
        <row r="27">
          <cell r="A27" t="str">
            <v>Lipomyces starkeyi</v>
          </cell>
          <cell r="B27" t="str">
            <v>Eukaryota</v>
          </cell>
        </row>
        <row r="28">
          <cell r="A28" t="str">
            <v>Coniochaeta ligniaria</v>
          </cell>
          <cell r="B28" t="str">
            <v>Eukaryota</v>
          </cell>
        </row>
        <row r="29">
          <cell r="A29" t="str">
            <v>Choanephora cucurbitarum</v>
          </cell>
          <cell r="B29" t="str">
            <v>Eukaryota</v>
          </cell>
        </row>
        <row r="30">
          <cell r="A30" t="str">
            <v>Pneumocystis murina</v>
          </cell>
          <cell r="B30" t="str">
            <v>Eukaryota</v>
          </cell>
        </row>
        <row r="31">
          <cell r="A31" t="str">
            <v>Tuber magnatum</v>
          </cell>
          <cell r="B31" t="str">
            <v>Eukaryota</v>
          </cell>
        </row>
        <row r="32">
          <cell r="A32" t="str">
            <v>Debaryomyces hansenii</v>
          </cell>
          <cell r="B32" t="str">
            <v>Eukaryota</v>
          </cell>
        </row>
        <row r="33">
          <cell r="A33" t="str">
            <v>Trichophyton mentagrophytes</v>
          </cell>
          <cell r="B33" t="str">
            <v>Eukaryota</v>
          </cell>
        </row>
        <row r="34">
          <cell r="A34" t="str">
            <v>Fusobacterium periodonticum</v>
          </cell>
          <cell r="B34" t="str">
            <v>Bacteria</v>
          </cell>
        </row>
        <row r="35">
          <cell r="A35" t="str">
            <v>Fusobacterium nucleatum</v>
          </cell>
          <cell r="B35" t="str">
            <v>Bacteria</v>
          </cell>
        </row>
        <row r="36">
          <cell r="A36" t="str">
            <v>Romboutsia ilealis</v>
          </cell>
          <cell r="B36" t="str">
            <v>Bacteria</v>
          </cell>
        </row>
        <row r="37">
          <cell r="A37" t="str">
            <v>Lactobacillus ruminis</v>
          </cell>
          <cell r="B37" t="str">
            <v>Bacteria</v>
          </cell>
        </row>
        <row r="38">
          <cell r="A38" t="str">
            <v>[Eubacterium] eligens</v>
          </cell>
          <cell r="B38" t="str">
            <v>Bacteria</v>
          </cell>
        </row>
        <row r="39">
          <cell r="A39" t="str">
            <v>Streptococcus equinus</v>
          </cell>
          <cell r="B39" t="str">
            <v>Bacteria</v>
          </cell>
        </row>
        <row r="40">
          <cell r="A40" t="str">
            <v>Streptococcus sp. HSISS1</v>
          </cell>
          <cell r="B40" t="str">
            <v>Bacteria</v>
          </cell>
        </row>
        <row r="41">
          <cell r="A41" t="str">
            <v>Parvimonas micra</v>
          </cell>
          <cell r="B41" t="str">
            <v>Bacteria</v>
          </cell>
        </row>
        <row r="42">
          <cell r="A42" t="str">
            <v>Anaerostipes hadrus</v>
          </cell>
          <cell r="B42" t="str">
            <v>Bacteria</v>
          </cell>
        </row>
        <row r="43">
          <cell r="A43" t="str">
            <v>Streptococcus sp. I-P16</v>
          </cell>
          <cell r="B43" t="str">
            <v>Bacteria</v>
          </cell>
        </row>
        <row r="44">
          <cell r="A44" t="str">
            <v>Pseudobutyrivibrio xylanivorans</v>
          </cell>
          <cell r="B44" t="str">
            <v>Bacteria</v>
          </cell>
        </row>
        <row r="45">
          <cell r="A45" t="str">
            <v>Adlercreutzia equolifaciens</v>
          </cell>
          <cell r="B45" t="str">
            <v>Bacteria</v>
          </cell>
        </row>
        <row r="46">
          <cell r="A46" t="str">
            <v>Streptococcus sp. JS71</v>
          </cell>
          <cell r="B46" t="str">
            <v>Bacteria</v>
          </cell>
        </row>
        <row r="47">
          <cell r="A47" t="str">
            <v>Streptococcus sp. HSISS2</v>
          </cell>
          <cell r="B47" t="str">
            <v>Bacteria</v>
          </cell>
        </row>
        <row r="48">
          <cell r="A48" t="str">
            <v>Butyrivibrio proteoclasticus</v>
          </cell>
          <cell r="B48" t="str">
            <v>Bacteria</v>
          </cell>
        </row>
        <row r="49">
          <cell r="A49" t="str">
            <v>Streptococcus sp. FDAARGOS 192</v>
          </cell>
          <cell r="B49" t="str">
            <v>Bacteria</v>
          </cell>
        </row>
        <row r="50">
          <cell r="A50" t="str">
            <v>Streptococcus thermophilus</v>
          </cell>
          <cell r="B50" t="str">
            <v>Bacteria</v>
          </cell>
        </row>
        <row r="51">
          <cell r="A51" t="str">
            <v>Blautia sp. SC05B48</v>
          </cell>
          <cell r="B51" t="str">
            <v>Bacteria</v>
          </cell>
        </row>
        <row r="52">
          <cell r="A52" t="str">
            <v>Streptococcus milleri</v>
          </cell>
          <cell r="B52" t="str">
            <v>Bacteria</v>
          </cell>
        </row>
        <row r="53">
          <cell r="A53" t="str">
            <v>Dialister pneumosintes</v>
          </cell>
          <cell r="B53" t="str">
            <v>Bacteria</v>
          </cell>
        </row>
        <row r="54">
          <cell r="A54" t="str">
            <v>Clostridium beijerinckii</v>
          </cell>
          <cell r="B54" t="str">
            <v>Bacteria</v>
          </cell>
        </row>
        <row r="55">
          <cell r="A55" t="str">
            <v>Streptococcus salivarius</v>
          </cell>
          <cell r="B55" t="str">
            <v>Bacteria</v>
          </cell>
        </row>
        <row r="56">
          <cell r="A56" t="str">
            <v>Longibaculum sp. KGMB06250</v>
          </cell>
          <cell r="B56" t="str">
            <v>Bacteria</v>
          </cell>
        </row>
        <row r="57">
          <cell r="A57" t="str">
            <v>Streptococcus sp. HSISS3</v>
          </cell>
          <cell r="B57" t="str">
            <v>Bacteria</v>
          </cell>
        </row>
        <row r="58">
          <cell r="A58" t="str">
            <v>Streptococcus sp. I-G2</v>
          </cell>
          <cell r="B58" t="str">
            <v>Bacteria</v>
          </cell>
        </row>
        <row r="59">
          <cell r="A59" t="str">
            <v>Streptococcus sp. A12</v>
          </cell>
          <cell r="B59" t="str">
            <v>Bacteria</v>
          </cell>
        </row>
        <row r="60">
          <cell r="A60" t="str">
            <v>Brachyspira pilosicoli</v>
          </cell>
          <cell r="B60" t="str">
            <v>Bacteria</v>
          </cell>
        </row>
        <row r="61">
          <cell r="A61" t="str">
            <v>Streptococcus anginosus</v>
          </cell>
          <cell r="B61" t="str">
            <v>Bacteria</v>
          </cell>
        </row>
        <row r="62">
          <cell r="A62" t="str">
            <v>Gemella morbillorum</v>
          </cell>
          <cell r="B62" t="str">
            <v>Bacteria</v>
          </cell>
        </row>
        <row r="63">
          <cell r="A63" t="str">
            <v>Roseburia intestinalis</v>
          </cell>
          <cell r="B63" t="str">
            <v>Bacteria</v>
          </cell>
        </row>
        <row r="64">
          <cell r="A64" t="str">
            <v>Bifidobacterium pseudocatenulatum</v>
          </cell>
          <cell r="B64" t="str">
            <v>Bacteria</v>
          </cell>
        </row>
        <row r="65">
          <cell r="A65" t="str">
            <v>Bifidobacterium angulatum</v>
          </cell>
          <cell r="B65" t="str">
            <v>Bacteria</v>
          </cell>
        </row>
        <row r="66">
          <cell r="A66" t="str">
            <v>Escherichia coli</v>
          </cell>
          <cell r="B66" t="str">
            <v>Bacteria</v>
          </cell>
        </row>
        <row r="67">
          <cell r="A67" t="str">
            <v>Prevotella intermedia</v>
          </cell>
          <cell r="B67" t="str">
            <v>Bacteria</v>
          </cell>
        </row>
        <row r="68">
          <cell r="A68" t="str">
            <v>Lactococcus garvieae</v>
          </cell>
          <cell r="B68" t="str">
            <v>Bacteria</v>
          </cell>
        </row>
        <row r="69">
          <cell r="A69" t="str">
            <v>Porphyromonas asaccharolytica</v>
          </cell>
          <cell r="B69" t="str">
            <v>Bacteria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opLeftCell="A70" workbookViewId="0">
      <selection activeCell="I18" sqref="I18"/>
    </sheetView>
  </sheetViews>
  <sheetFormatPr defaultRowHeight="14.2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>
        <v>0.16235415731099001</v>
      </c>
      <c r="D2">
        <v>5.14951566448429E-4</v>
      </c>
      <c r="E2">
        <v>0.97373787608006401</v>
      </c>
      <c r="F2">
        <v>0</v>
      </c>
      <c r="G2">
        <v>31.047178142681901</v>
      </c>
      <c r="H2" s="1">
        <v>1.24543552558055E-211</v>
      </c>
      <c r="I2" s="1">
        <v>4.9603174603174603E-5</v>
      </c>
      <c r="J2">
        <v>8.8001584363527494E-2</v>
      </c>
      <c r="K2" t="s">
        <v>15</v>
      </c>
      <c r="L2" t="s">
        <v>16</v>
      </c>
      <c r="M2">
        <v>31.047178142681901</v>
      </c>
    </row>
    <row r="3" spans="1:13">
      <c r="A3" t="s">
        <v>17</v>
      </c>
      <c r="B3" t="s">
        <v>18</v>
      </c>
      <c r="C3">
        <v>7.7105163757331596E-3</v>
      </c>
      <c r="D3">
        <v>0.86985740126279798</v>
      </c>
      <c r="E3">
        <v>0.87233811852070198</v>
      </c>
      <c r="F3">
        <v>0</v>
      </c>
      <c r="G3">
        <v>20.766848910655501</v>
      </c>
      <c r="H3" s="1">
        <v>8.6339951677937399E-96</v>
      </c>
      <c r="I3">
        <v>3.4722222222222202E-4</v>
      </c>
      <c r="J3">
        <v>0.14300257459073201</v>
      </c>
      <c r="K3" t="s">
        <v>19</v>
      </c>
      <c r="L3" t="s">
        <v>20</v>
      </c>
      <c r="M3">
        <v>20.766848910655501</v>
      </c>
    </row>
    <row r="4" spans="1:13">
      <c r="A4" t="s">
        <v>21</v>
      </c>
      <c r="B4" t="s">
        <v>22</v>
      </c>
      <c r="C4">
        <v>0.86241292019092997</v>
      </c>
      <c r="D4">
        <v>0</v>
      </c>
      <c r="E4">
        <v>0.23255227839984199</v>
      </c>
      <c r="F4" s="1">
        <v>7.0532955032120994E-8</v>
      </c>
      <c r="G4">
        <v>-16.578401658941001</v>
      </c>
      <c r="H4" s="1">
        <v>9.98493011652809E-62</v>
      </c>
      <c r="I4">
        <v>3.9682539682539699E-4</v>
      </c>
      <c r="J4">
        <v>0.14300257459073201</v>
      </c>
      <c r="K4" t="s">
        <v>15</v>
      </c>
      <c r="L4" t="s">
        <v>23</v>
      </c>
      <c r="M4">
        <v>16.578401658941001</v>
      </c>
    </row>
    <row r="5" spans="1:13">
      <c r="A5" t="s">
        <v>24</v>
      </c>
      <c r="B5" t="s">
        <v>14</v>
      </c>
      <c r="C5">
        <v>0.15821478174438999</v>
      </c>
      <c r="D5">
        <v>7.1655605270093403E-4</v>
      </c>
      <c r="E5">
        <v>0.82267061726451496</v>
      </c>
      <c r="F5">
        <v>0</v>
      </c>
      <c r="G5">
        <v>15.6399726430855</v>
      </c>
      <c r="H5" s="1">
        <v>3.8889509410060897E-55</v>
      </c>
      <c r="I5">
        <v>3.9682539682539699E-4</v>
      </c>
      <c r="J5">
        <v>0.14300257459073201</v>
      </c>
      <c r="K5" t="s">
        <v>15</v>
      </c>
      <c r="L5" t="s">
        <v>16</v>
      </c>
      <c r="M5">
        <v>15.6399726430855</v>
      </c>
    </row>
    <row r="6" spans="1:13">
      <c r="A6" t="s">
        <v>25</v>
      </c>
      <c r="B6" t="s">
        <v>26</v>
      </c>
      <c r="C6">
        <v>0.72398511267558696</v>
      </c>
      <c r="D6">
        <v>0</v>
      </c>
      <c r="E6">
        <v>-4.6397814765839198E-3</v>
      </c>
      <c r="F6">
        <v>0.91553639663975095</v>
      </c>
      <c r="G6">
        <v>-14.319981929448099</v>
      </c>
      <c r="H6" s="1">
        <v>1.64165895563465E-46</v>
      </c>
      <c r="I6">
        <v>5.4563492063492097E-4</v>
      </c>
      <c r="J6">
        <v>0.14300257459073201</v>
      </c>
      <c r="K6" t="s">
        <v>27</v>
      </c>
      <c r="L6" t="s">
        <v>16</v>
      </c>
      <c r="M6">
        <v>14.319981929448099</v>
      </c>
    </row>
    <row r="7" spans="1:13">
      <c r="A7" t="s">
        <v>28</v>
      </c>
      <c r="B7" t="s">
        <v>29</v>
      </c>
      <c r="C7">
        <v>0.749985883596759</v>
      </c>
      <c r="D7">
        <v>0</v>
      </c>
      <c r="E7">
        <v>6.6409224187678098E-2</v>
      </c>
      <c r="F7">
        <v>0.12859204163547799</v>
      </c>
      <c r="G7">
        <v>-14.099201643234499</v>
      </c>
      <c r="H7" s="1">
        <v>3.8409027114688297E-45</v>
      </c>
      <c r="I7">
        <v>6.4484126984127004E-4</v>
      </c>
      <c r="J7">
        <v>0.14300257459073201</v>
      </c>
      <c r="K7" t="s">
        <v>27</v>
      </c>
      <c r="L7" t="s">
        <v>23</v>
      </c>
      <c r="M7">
        <v>14.099201643234499</v>
      </c>
    </row>
    <row r="8" spans="1:13">
      <c r="A8" t="s">
        <v>21</v>
      </c>
      <c r="B8" t="s">
        <v>29</v>
      </c>
      <c r="C8">
        <v>0.810739282851481</v>
      </c>
      <c r="D8">
        <v>0</v>
      </c>
      <c r="E8">
        <v>0.23791517754528199</v>
      </c>
      <c r="F8" s="1">
        <v>3.4336454568517598E-8</v>
      </c>
      <c r="G8">
        <v>-13.79127298939</v>
      </c>
      <c r="H8" s="1">
        <v>2.8763900287987598E-43</v>
      </c>
      <c r="I8">
        <v>6.4484126984127004E-4</v>
      </c>
      <c r="J8">
        <v>0.14300257459073201</v>
      </c>
      <c r="K8" t="s">
        <v>15</v>
      </c>
      <c r="L8" t="s">
        <v>23</v>
      </c>
      <c r="M8">
        <v>13.79127298939</v>
      </c>
    </row>
    <row r="9" spans="1:13">
      <c r="A9" t="s">
        <v>13</v>
      </c>
      <c r="B9" t="s">
        <v>24</v>
      </c>
      <c r="C9">
        <v>0.40916054382870298</v>
      </c>
      <c r="D9">
        <v>0</v>
      </c>
      <c r="E9">
        <v>0.85712813663056797</v>
      </c>
      <c r="F9">
        <v>0</v>
      </c>
      <c r="G9">
        <v>13.187699362459201</v>
      </c>
      <c r="H9" s="1">
        <v>1.03289546307595E-39</v>
      </c>
      <c r="I9">
        <v>6.4484126984127004E-4</v>
      </c>
      <c r="J9">
        <v>0.14300257459073201</v>
      </c>
      <c r="K9" t="s">
        <v>15</v>
      </c>
      <c r="L9" t="s">
        <v>16</v>
      </c>
      <c r="M9">
        <v>13.187699362459201</v>
      </c>
    </row>
    <row r="10" spans="1:13">
      <c r="A10" t="s">
        <v>28</v>
      </c>
      <c r="B10" t="s">
        <v>21</v>
      </c>
      <c r="C10">
        <v>0.648528639317</v>
      </c>
      <c r="D10">
        <v>0</v>
      </c>
      <c r="E10">
        <v>4.9737493629895699E-2</v>
      </c>
      <c r="F10">
        <v>0.255280465005157</v>
      </c>
      <c r="G10">
        <v>-11.2458245512176</v>
      </c>
      <c r="H10" s="1">
        <v>2.4281701387210699E-29</v>
      </c>
      <c r="I10">
        <v>1.0416666666666699E-3</v>
      </c>
      <c r="J10">
        <v>0.20533703018156399</v>
      </c>
      <c r="K10" t="s">
        <v>27</v>
      </c>
      <c r="L10" t="s">
        <v>23</v>
      </c>
      <c r="M10">
        <v>11.2458245512176</v>
      </c>
    </row>
    <row r="11" spans="1:13">
      <c r="A11" t="s">
        <v>30</v>
      </c>
      <c r="B11" t="s">
        <v>31</v>
      </c>
      <c r="C11">
        <v>0.37754129503052802</v>
      </c>
      <c r="D11">
        <v>0</v>
      </c>
      <c r="E11">
        <v>0.755179105735312</v>
      </c>
      <c r="F11">
        <v>0</v>
      </c>
      <c r="G11">
        <v>9.1417759403543606</v>
      </c>
      <c r="H11" s="1">
        <v>6.1435017224705701E-20</v>
      </c>
      <c r="I11">
        <v>2.0337301587301602E-3</v>
      </c>
      <c r="J11">
        <v>0.36080649589046299</v>
      </c>
      <c r="K11" t="s">
        <v>15</v>
      </c>
      <c r="L11" t="s">
        <v>16</v>
      </c>
      <c r="M11">
        <v>9.1417759403543606</v>
      </c>
    </row>
    <row r="12" spans="1:13">
      <c r="A12" t="s">
        <v>32</v>
      </c>
      <c r="B12" t="s">
        <v>33</v>
      </c>
      <c r="C12">
        <v>0.20511765023234099</v>
      </c>
      <c r="D12" s="1">
        <v>1.05599897701758E-5</v>
      </c>
      <c r="E12">
        <v>0.64997494098399899</v>
      </c>
      <c r="F12">
        <v>0</v>
      </c>
      <c r="G12">
        <v>8.8225211517897701</v>
      </c>
      <c r="H12" s="1">
        <v>1.11911049481251E-18</v>
      </c>
      <c r="I12">
        <v>2.7777777777777801E-3</v>
      </c>
      <c r="J12">
        <v>0.426469216530941</v>
      </c>
      <c r="K12" t="s">
        <v>15</v>
      </c>
      <c r="L12" t="s">
        <v>23</v>
      </c>
      <c r="M12">
        <v>8.8225211517897701</v>
      </c>
    </row>
    <row r="13" spans="1:13">
      <c r="A13" t="s">
        <v>29</v>
      </c>
      <c r="B13" t="s">
        <v>22</v>
      </c>
      <c r="C13">
        <v>0.58576630747399605</v>
      </c>
      <c r="D13">
        <v>0</v>
      </c>
      <c r="E13">
        <v>0.123552588075853</v>
      </c>
      <c r="F13">
        <v>4.5816005206089604E-3</v>
      </c>
      <c r="G13">
        <v>-8.50867229026119</v>
      </c>
      <c r="H13" s="1">
        <v>1.75936322420402E-17</v>
      </c>
      <c r="I13">
        <v>3.0753968253968301E-3</v>
      </c>
      <c r="J13">
        <v>0.426469216530941</v>
      </c>
      <c r="K13" t="s">
        <v>15</v>
      </c>
      <c r="L13" t="s">
        <v>23</v>
      </c>
      <c r="M13">
        <v>8.50867229026119</v>
      </c>
    </row>
    <row r="14" spans="1:13">
      <c r="A14" t="s">
        <v>34</v>
      </c>
      <c r="B14" t="s">
        <v>35</v>
      </c>
      <c r="C14">
        <v>0.52452658124024898</v>
      </c>
      <c r="D14">
        <v>0</v>
      </c>
      <c r="E14">
        <v>4.2184428001883198E-2</v>
      </c>
      <c r="F14">
        <v>0.334698971746963</v>
      </c>
      <c r="G14">
        <v>-8.4051599560456207</v>
      </c>
      <c r="H14" s="1">
        <v>4.2727883166396399E-17</v>
      </c>
      <c r="I14">
        <v>3.1250000000000002E-3</v>
      </c>
      <c r="J14">
        <v>0.426469216530941</v>
      </c>
      <c r="K14" t="s">
        <v>27</v>
      </c>
      <c r="L14" t="s">
        <v>20</v>
      </c>
      <c r="M14">
        <v>8.4051599560456207</v>
      </c>
    </row>
    <row r="15" spans="1:13">
      <c r="A15" t="s">
        <v>28</v>
      </c>
      <c r="B15" t="s">
        <v>22</v>
      </c>
      <c r="C15">
        <v>0.45168954526209498</v>
      </c>
      <c r="D15">
        <v>0</v>
      </c>
      <c r="E15">
        <v>1.5658149202754001E-2</v>
      </c>
      <c r="F15">
        <v>0.72038817427781898</v>
      </c>
      <c r="G15">
        <v>-7.3288668273435702</v>
      </c>
      <c r="H15" s="1">
        <v>2.3210688490211401E-13</v>
      </c>
      <c r="I15">
        <v>4.3154761904761899E-3</v>
      </c>
      <c r="J15">
        <v>0.44623812248054201</v>
      </c>
      <c r="K15" t="s">
        <v>27</v>
      </c>
      <c r="L15" t="s">
        <v>23</v>
      </c>
      <c r="M15">
        <v>7.3288668273435702</v>
      </c>
    </row>
    <row r="16" spans="1:13">
      <c r="A16" t="s">
        <v>36</v>
      </c>
      <c r="B16" t="s">
        <v>25</v>
      </c>
      <c r="C16">
        <v>0.239842301673416</v>
      </c>
      <c r="D16" s="1">
        <v>2.31628590086075E-7</v>
      </c>
      <c r="E16">
        <v>0.61380908271271495</v>
      </c>
      <c r="F16">
        <v>0</v>
      </c>
      <c r="G16">
        <v>7.3170784275271403</v>
      </c>
      <c r="H16" s="1">
        <v>2.5342775460167201E-13</v>
      </c>
      <c r="I16">
        <v>4.3154761904761899E-3</v>
      </c>
      <c r="J16">
        <v>0.44623812248054201</v>
      </c>
      <c r="K16" t="s">
        <v>15</v>
      </c>
      <c r="L16" t="s">
        <v>16</v>
      </c>
      <c r="M16">
        <v>7.3170784275271403</v>
      </c>
    </row>
    <row r="17" spans="1:13">
      <c r="A17" t="s">
        <v>37</v>
      </c>
      <c r="B17" t="s">
        <v>28</v>
      </c>
      <c r="C17">
        <v>3.6720058429787303E-2</v>
      </c>
      <c r="D17">
        <v>0.435090311940106</v>
      </c>
      <c r="E17">
        <v>0.444565988765941</v>
      </c>
      <c r="F17">
        <v>0</v>
      </c>
      <c r="G17">
        <v>6.8623629606754699</v>
      </c>
      <c r="H17" s="1">
        <v>6.7730703499020402E-12</v>
      </c>
      <c r="I17">
        <v>5.4067460317460299E-3</v>
      </c>
      <c r="J17">
        <v>0.44623812248054201</v>
      </c>
      <c r="K17" t="s">
        <v>19</v>
      </c>
      <c r="L17" t="s">
        <v>20</v>
      </c>
      <c r="M17">
        <v>6.8623629606754699</v>
      </c>
    </row>
    <row r="18" spans="1:13">
      <c r="A18" t="s">
        <v>38</v>
      </c>
      <c r="B18" t="s">
        <v>39</v>
      </c>
      <c r="C18">
        <v>0.38014162216784297</v>
      </c>
      <c r="D18">
        <v>0</v>
      </c>
      <c r="E18">
        <v>-3.7203317204895101E-2</v>
      </c>
      <c r="F18">
        <v>0.39493725831533999</v>
      </c>
      <c r="G18">
        <v>-6.8044219091829898</v>
      </c>
      <c r="H18" s="1">
        <v>1.01455802540232E-11</v>
      </c>
      <c r="I18">
        <v>5.5059523809523796E-3</v>
      </c>
      <c r="J18">
        <v>0.44623812248054201</v>
      </c>
      <c r="K18" t="s">
        <v>27</v>
      </c>
      <c r="L18" t="s">
        <v>20</v>
      </c>
      <c r="M18">
        <v>6.8044219091829898</v>
      </c>
    </row>
    <row r="19" spans="1:13">
      <c r="A19" t="s">
        <v>40</v>
      </c>
      <c r="B19" t="s">
        <v>41</v>
      </c>
      <c r="C19">
        <v>0.37040513705266997</v>
      </c>
      <c r="D19" s="1">
        <v>4.4408920985006301E-16</v>
      </c>
      <c r="E19">
        <v>-2.34702172879107E-2</v>
      </c>
      <c r="F19">
        <v>0.59156996282516905</v>
      </c>
      <c r="G19">
        <v>-6.4143273253512199</v>
      </c>
      <c r="H19" s="1">
        <v>1.4144600840274099E-10</v>
      </c>
      <c r="I19">
        <v>6.6468253968254001E-3</v>
      </c>
      <c r="J19">
        <v>0.44623812248054201</v>
      </c>
      <c r="K19" t="s">
        <v>27</v>
      </c>
      <c r="L19" t="s">
        <v>23</v>
      </c>
      <c r="M19">
        <v>6.4143273253512199</v>
      </c>
    </row>
    <row r="20" spans="1:13">
      <c r="A20" t="s">
        <v>42</v>
      </c>
      <c r="B20" t="s">
        <v>43</v>
      </c>
      <c r="C20">
        <v>0.39448634386658898</v>
      </c>
      <c r="D20">
        <v>0</v>
      </c>
      <c r="E20">
        <v>7.3202564629940899E-3</v>
      </c>
      <c r="F20">
        <v>0.86710992996303504</v>
      </c>
      <c r="G20">
        <v>-6.3741125479383802</v>
      </c>
      <c r="H20" s="1">
        <v>1.8402541612572E-10</v>
      </c>
      <c r="I20">
        <v>6.7460317460317498E-3</v>
      </c>
      <c r="J20">
        <v>0.44623812248054201</v>
      </c>
      <c r="K20" t="s">
        <v>27</v>
      </c>
      <c r="L20" t="s">
        <v>20</v>
      </c>
      <c r="M20">
        <v>6.3741125479383802</v>
      </c>
    </row>
    <row r="21" spans="1:13">
      <c r="A21" t="s">
        <v>44</v>
      </c>
      <c r="B21" t="s">
        <v>45</v>
      </c>
      <c r="C21">
        <v>0.45167773080816198</v>
      </c>
      <c r="D21">
        <v>0</v>
      </c>
      <c r="E21">
        <v>8.9073166726377301E-2</v>
      </c>
      <c r="F21">
        <v>4.1338912360396697E-2</v>
      </c>
      <c r="G21">
        <v>-6.1830111176542601</v>
      </c>
      <c r="H21" s="1">
        <v>6.2890283309311696E-10</v>
      </c>
      <c r="I21">
        <v>7.2420634920634898E-3</v>
      </c>
      <c r="J21">
        <v>0.44623812248054201</v>
      </c>
      <c r="K21" t="s">
        <v>15</v>
      </c>
      <c r="L21" t="s">
        <v>16</v>
      </c>
      <c r="M21">
        <v>6.1830111176542601</v>
      </c>
    </row>
    <row r="22" spans="1:13">
      <c r="A22" t="s">
        <v>36</v>
      </c>
      <c r="B22" t="s">
        <v>13</v>
      </c>
      <c r="C22">
        <v>0.60618326986055004</v>
      </c>
      <c r="D22">
        <v>0</v>
      </c>
      <c r="E22">
        <v>0.29767026460845503</v>
      </c>
      <c r="F22" s="1">
        <v>3.3386626796527699E-12</v>
      </c>
      <c r="G22">
        <v>-6.15824171988762</v>
      </c>
      <c r="H22" s="1">
        <v>7.3557025766062796E-10</v>
      </c>
      <c r="I22">
        <v>7.4404761904761901E-3</v>
      </c>
      <c r="J22">
        <v>0.44623812248054201</v>
      </c>
      <c r="K22" t="s">
        <v>15</v>
      </c>
      <c r="L22" t="s">
        <v>16</v>
      </c>
      <c r="M22">
        <v>6.15824171988762</v>
      </c>
    </row>
    <row r="23" spans="1:13">
      <c r="A23" t="s">
        <v>36</v>
      </c>
      <c r="B23" t="s">
        <v>28</v>
      </c>
      <c r="C23">
        <v>0.39329118035209298</v>
      </c>
      <c r="D23">
        <v>0</v>
      </c>
      <c r="E23">
        <v>3.3449001122117503E-2</v>
      </c>
      <c r="F23">
        <v>0.44439057150914302</v>
      </c>
      <c r="G23">
        <v>-5.94548588218729</v>
      </c>
      <c r="H23" s="1">
        <v>2.7563800731848799E-9</v>
      </c>
      <c r="I23">
        <v>8.1349206349206407E-3</v>
      </c>
      <c r="J23">
        <v>0.44623812248054201</v>
      </c>
      <c r="K23" t="s">
        <v>27</v>
      </c>
      <c r="L23" t="s">
        <v>20</v>
      </c>
      <c r="M23">
        <v>5.94548588218729</v>
      </c>
    </row>
    <row r="24" spans="1:13">
      <c r="A24" t="s">
        <v>37</v>
      </c>
      <c r="B24" t="s">
        <v>46</v>
      </c>
      <c r="C24">
        <v>-3.76962379816905E-2</v>
      </c>
      <c r="D24">
        <v>0.42297264003025398</v>
      </c>
      <c r="E24">
        <v>0.32760345621359099</v>
      </c>
      <c r="F24" s="1">
        <v>1.3322676295501901E-14</v>
      </c>
      <c r="G24">
        <v>5.87750007218746</v>
      </c>
      <c r="H24" s="1">
        <v>4.1650853427219599E-9</v>
      </c>
      <c r="I24">
        <v>8.2837301587301605E-3</v>
      </c>
      <c r="J24">
        <v>0.44623812248054201</v>
      </c>
      <c r="K24" t="s">
        <v>19</v>
      </c>
      <c r="L24" t="s">
        <v>20</v>
      </c>
      <c r="M24">
        <v>5.87750007218746</v>
      </c>
    </row>
    <row r="25" spans="1:13">
      <c r="A25" t="s">
        <v>47</v>
      </c>
      <c r="B25" t="s">
        <v>48</v>
      </c>
      <c r="C25">
        <v>0.33804262550978298</v>
      </c>
      <c r="D25" s="1">
        <v>1.3411494137471901E-13</v>
      </c>
      <c r="E25">
        <v>-2.45707951270085E-2</v>
      </c>
      <c r="F25">
        <v>0.57429962602150697</v>
      </c>
      <c r="G25">
        <v>-5.8557448146480997</v>
      </c>
      <c r="H25" s="1">
        <v>4.7487691399494703E-9</v>
      </c>
      <c r="I25">
        <v>8.48214285714286E-3</v>
      </c>
      <c r="J25">
        <v>0.44623812248054201</v>
      </c>
      <c r="K25" t="s">
        <v>27</v>
      </c>
      <c r="L25" t="s">
        <v>20</v>
      </c>
      <c r="M25">
        <v>5.8557448146480997</v>
      </c>
    </row>
    <row r="26" spans="1:13">
      <c r="A26" t="s">
        <v>30</v>
      </c>
      <c r="B26" t="s">
        <v>49</v>
      </c>
      <c r="C26">
        <v>0.88116790693222202</v>
      </c>
      <c r="D26">
        <v>0</v>
      </c>
      <c r="E26">
        <v>0.76829225541194202</v>
      </c>
      <c r="F26">
        <v>0</v>
      </c>
      <c r="G26">
        <v>-5.6747673632737001</v>
      </c>
      <c r="H26" s="1">
        <v>1.3887725602999E-8</v>
      </c>
      <c r="I26">
        <v>8.9285714285714298E-3</v>
      </c>
      <c r="J26">
        <v>0.44623812248054201</v>
      </c>
      <c r="K26" t="s">
        <v>15</v>
      </c>
      <c r="L26" t="s">
        <v>16</v>
      </c>
      <c r="M26">
        <v>5.6747673632737001</v>
      </c>
    </row>
    <row r="27" spans="1:13">
      <c r="A27" t="s">
        <v>46</v>
      </c>
      <c r="B27" t="s">
        <v>21</v>
      </c>
      <c r="C27">
        <v>0.37937388961587998</v>
      </c>
      <c r="D27">
        <v>0</v>
      </c>
      <c r="E27">
        <v>3.6583679544379598E-2</v>
      </c>
      <c r="F27">
        <v>0.40286273591254801</v>
      </c>
      <c r="G27">
        <v>-5.6421971360495498</v>
      </c>
      <c r="H27" s="1">
        <v>1.6789370280194801E-8</v>
      </c>
      <c r="I27">
        <v>9.1269841269841293E-3</v>
      </c>
      <c r="J27">
        <v>0.44623812248054201</v>
      </c>
      <c r="K27" t="s">
        <v>27</v>
      </c>
      <c r="L27" t="s">
        <v>23</v>
      </c>
      <c r="M27">
        <v>5.6421971360495498</v>
      </c>
    </row>
    <row r="28" spans="1:13">
      <c r="A28" t="s">
        <v>21</v>
      </c>
      <c r="B28" t="s">
        <v>50</v>
      </c>
      <c r="C28">
        <v>-0.119796770937059</v>
      </c>
      <c r="D28">
        <v>1.06275633383008E-2</v>
      </c>
      <c r="E28">
        <v>0.22561742919879399</v>
      </c>
      <c r="F28" s="1">
        <v>1.7440231836474101E-7</v>
      </c>
      <c r="G28">
        <v>5.4433086626553102</v>
      </c>
      <c r="H28" s="1">
        <v>5.2299906448092097E-8</v>
      </c>
      <c r="I28">
        <v>9.7222222222222206E-3</v>
      </c>
      <c r="J28">
        <v>0.44623812248054201</v>
      </c>
      <c r="K28" t="s">
        <v>51</v>
      </c>
      <c r="L28" t="s">
        <v>23</v>
      </c>
      <c r="M28">
        <v>5.4433086626553102</v>
      </c>
    </row>
    <row r="29" spans="1:13">
      <c r="A29" t="s">
        <v>38</v>
      </c>
      <c r="B29" t="s">
        <v>52</v>
      </c>
      <c r="C29">
        <v>-2.0627213881483999E-2</v>
      </c>
      <c r="D29">
        <v>0.66113640147546304</v>
      </c>
      <c r="E29">
        <v>0.31397181787886702</v>
      </c>
      <c r="F29" s="1">
        <v>1.7852386235972499E-13</v>
      </c>
      <c r="G29">
        <v>5.3753933561961498</v>
      </c>
      <c r="H29" s="1">
        <v>7.6415670187990302E-8</v>
      </c>
      <c r="I29">
        <v>9.9702380952380893E-3</v>
      </c>
      <c r="J29">
        <v>0.44623812248054201</v>
      </c>
      <c r="K29" t="s">
        <v>19</v>
      </c>
      <c r="L29" t="s">
        <v>16</v>
      </c>
      <c r="M29">
        <v>5.3753933561961498</v>
      </c>
    </row>
    <row r="30" spans="1:13">
      <c r="A30" t="s">
        <v>46</v>
      </c>
      <c r="B30" t="s">
        <v>22</v>
      </c>
      <c r="C30">
        <v>0.27436391573610802</v>
      </c>
      <c r="D30" s="1">
        <v>2.7767885768525999E-9</v>
      </c>
      <c r="E30">
        <v>-6.3013024016227701E-2</v>
      </c>
      <c r="F30">
        <v>0.14935839218403199</v>
      </c>
      <c r="G30">
        <v>-5.3613608246271003</v>
      </c>
      <c r="H30" s="1">
        <v>8.2597346404629604E-8</v>
      </c>
      <c r="I30">
        <v>1.00198412698413E-2</v>
      </c>
      <c r="J30">
        <v>0.44623812248054201</v>
      </c>
      <c r="K30" t="s">
        <v>27</v>
      </c>
      <c r="L30" t="s">
        <v>23</v>
      </c>
      <c r="M30">
        <v>5.3613608246271003</v>
      </c>
    </row>
    <row r="31" spans="1:13">
      <c r="A31" t="s">
        <v>24</v>
      </c>
      <c r="B31" t="s">
        <v>37</v>
      </c>
      <c r="C31">
        <v>0.542406907876547</v>
      </c>
      <c r="D31">
        <v>0</v>
      </c>
      <c r="E31">
        <v>0.26431902355176401</v>
      </c>
      <c r="F31" s="1">
        <v>7.6699468998242496E-10</v>
      </c>
      <c r="G31">
        <v>-5.2390964572277703</v>
      </c>
      <c r="H31" s="1">
        <v>1.6136468599902601E-7</v>
      </c>
      <c r="I31">
        <v>1.0515873015872999E-2</v>
      </c>
      <c r="J31">
        <v>0.44623812248054201</v>
      </c>
      <c r="K31" t="s">
        <v>15</v>
      </c>
      <c r="L31" t="s">
        <v>16</v>
      </c>
      <c r="M31">
        <v>5.2390964572277703</v>
      </c>
    </row>
    <row r="32" spans="1:13">
      <c r="A32" t="s">
        <v>53</v>
      </c>
      <c r="B32" t="s">
        <v>54</v>
      </c>
      <c r="C32">
        <v>0.386701716496965</v>
      </c>
      <c r="D32">
        <v>0</v>
      </c>
      <c r="E32">
        <v>7.6221188964825604E-2</v>
      </c>
      <c r="F32">
        <v>8.1015685028602097E-2</v>
      </c>
      <c r="G32">
        <v>-5.1571735646237196</v>
      </c>
      <c r="H32" s="1">
        <v>2.50705394435175E-7</v>
      </c>
      <c r="I32">
        <v>1.1061507936507901E-2</v>
      </c>
      <c r="J32">
        <v>0.44623812248054201</v>
      </c>
      <c r="K32" t="s">
        <v>27</v>
      </c>
      <c r="L32" t="s">
        <v>20</v>
      </c>
      <c r="M32">
        <v>5.1571735646237196</v>
      </c>
    </row>
    <row r="33" spans="1:13">
      <c r="A33" t="s">
        <v>46</v>
      </c>
      <c r="B33" t="s">
        <v>29</v>
      </c>
      <c r="C33">
        <v>0.34529187148384999</v>
      </c>
      <c r="D33" s="1">
        <v>3.6859404417555197E-14</v>
      </c>
      <c r="E33">
        <v>3.0287120174885999E-2</v>
      </c>
      <c r="F33">
        <v>0.48864230544151199</v>
      </c>
      <c r="G33">
        <v>-5.1298799164578197</v>
      </c>
      <c r="H33" s="1">
        <v>2.8992706931957601E-7</v>
      </c>
      <c r="I33">
        <v>1.1309523809523801E-2</v>
      </c>
      <c r="J33">
        <v>0.44623812248054201</v>
      </c>
      <c r="K33" t="s">
        <v>27</v>
      </c>
      <c r="L33" t="s">
        <v>23</v>
      </c>
      <c r="M33">
        <v>5.1298799164578197</v>
      </c>
    </row>
    <row r="34" spans="1:13">
      <c r="A34" t="s">
        <v>21</v>
      </c>
      <c r="B34" t="s">
        <v>43</v>
      </c>
      <c r="C34">
        <v>-6.5737824549800206E-2</v>
      </c>
      <c r="D34">
        <v>0.16200936016445</v>
      </c>
      <c r="E34">
        <v>0.25625326288302502</v>
      </c>
      <c r="F34" s="1">
        <v>2.5650277457600598E-9</v>
      </c>
      <c r="G34">
        <v>5.1008697252158699</v>
      </c>
      <c r="H34" s="1">
        <v>3.3809622723480798E-7</v>
      </c>
      <c r="I34">
        <v>1.14583333333333E-2</v>
      </c>
      <c r="J34">
        <v>0.44623812248054201</v>
      </c>
      <c r="K34" t="s">
        <v>19</v>
      </c>
      <c r="L34" t="s">
        <v>23</v>
      </c>
      <c r="M34">
        <v>5.1008697252158699</v>
      </c>
    </row>
    <row r="35" spans="1:13">
      <c r="A35" t="s">
        <v>13</v>
      </c>
      <c r="B35" t="s">
        <v>28</v>
      </c>
      <c r="C35">
        <v>0.32289864020726999</v>
      </c>
      <c r="D35" s="1">
        <v>1.7781331962396499E-12</v>
      </c>
      <c r="E35">
        <v>9.1532919439424407E-3</v>
      </c>
      <c r="F35">
        <v>0.83426654872247497</v>
      </c>
      <c r="G35">
        <v>-5.0666376124708297</v>
      </c>
      <c r="H35" s="1">
        <v>4.0490406481493702E-7</v>
      </c>
      <c r="I35">
        <v>1.15575396825397E-2</v>
      </c>
      <c r="J35">
        <v>0.44623812248054201</v>
      </c>
      <c r="K35" t="s">
        <v>27</v>
      </c>
      <c r="L35" t="s">
        <v>20</v>
      </c>
      <c r="M35">
        <v>5.0666376124708297</v>
      </c>
    </row>
    <row r="36" spans="1:13">
      <c r="A36" t="s">
        <v>28</v>
      </c>
      <c r="B36" t="s">
        <v>46</v>
      </c>
      <c r="C36">
        <v>0.33842999965646497</v>
      </c>
      <c r="D36" s="1">
        <v>1.2545520178264299E-13</v>
      </c>
      <c r="E36">
        <v>0.58475650930346101</v>
      </c>
      <c r="F36">
        <v>0</v>
      </c>
      <c r="G36">
        <v>4.9362233669603004</v>
      </c>
      <c r="H36" s="1">
        <v>7.9649879908845099E-7</v>
      </c>
      <c r="I36">
        <v>1.1904761904761901E-2</v>
      </c>
      <c r="J36">
        <v>0.44623812248054201</v>
      </c>
      <c r="K36" t="s">
        <v>15</v>
      </c>
      <c r="L36" t="s">
        <v>23</v>
      </c>
      <c r="M36">
        <v>4.9362233669603004</v>
      </c>
    </row>
    <row r="37" spans="1:13">
      <c r="A37" t="s">
        <v>55</v>
      </c>
      <c r="B37" t="s">
        <v>35</v>
      </c>
      <c r="C37">
        <v>0.42872573796672903</v>
      </c>
      <c r="D37">
        <v>0</v>
      </c>
      <c r="E37">
        <v>0.14038039607903599</v>
      </c>
      <c r="F37">
        <v>1.2604542733327701E-3</v>
      </c>
      <c r="G37">
        <v>-4.9312256562241998</v>
      </c>
      <c r="H37" s="1">
        <v>8.1715270962650703E-7</v>
      </c>
      <c r="I37">
        <v>1.1904761904761901E-2</v>
      </c>
      <c r="J37">
        <v>0.44623812248054201</v>
      </c>
      <c r="K37" t="s">
        <v>15</v>
      </c>
      <c r="L37" t="s">
        <v>20</v>
      </c>
      <c r="M37">
        <v>4.9312256562241998</v>
      </c>
    </row>
    <row r="38" spans="1:13">
      <c r="A38" t="s">
        <v>56</v>
      </c>
      <c r="B38" t="s">
        <v>57</v>
      </c>
      <c r="C38">
        <v>0.36495539310348601</v>
      </c>
      <c r="D38" s="1">
        <v>8.8817841970012504E-16</v>
      </c>
      <c r="E38">
        <v>7.0894594375378706E-2</v>
      </c>
      <c r="F38">
        <v>0.10468147292445699</v>
      </c>
      <c r="G38">
        <v>-4.8465502969927901</v>
      </c>
      <c r="H38" s="1">
        <v>1.2562674958017801E-6</v>
      </c>
      <c r="I38">
        <v>1.2549603174603199E-2</v>
      </c>
      <c r="J38">
        <v>0.44623812248054201</v>
      </c>
      <c r="K38" t="s">
        <v>27</v>
      </c>
      <c r="L38" t="s">
        <v>23</v>
      </c>
      <c r="M38">
        <v>4.8465502969927901</v>
      </c>
    </row>
    <row r="39" spans="1:13">
      <c r="A39" t="s">
        <v>43</v>
      </c>
      <c r="B39" t="s">
        <v>33</v>
      </c>
      <c r="C39">
        <v>0.32190492266722098</v>
      </c>
      <c r="D39" s="1">
        <v>2.0961010704923E-12</v>
      </c>
      <c r="E39">
        <v>2.8189314565676599E-2</v>
      </c>
      <c r="F39">
        <v>0.51925976166140897</v>
      </c>
      <c r="G39">
        <v>-4.7531718312301097</v>
      </c>
      <c r="H39" s="1">
        <v>2.00250018621669E-6</v>
      </c>
      <c r="I39">
        <v>1.3095238095238101E-2</v>
      </c>
      <c r="J39">
        <v>0.44623812248054201</v>
      </c>
      <c r="K39" t="s">
        <v>27</v>
      </c>
      <c r="L39" t="s">
        <v>23</v>
      </c>
      <c r="M39">
        <v>4.7531718312301097</v>
      </c>
    </row>
    <row r="40" spans="1:13">
      <c r="A40" t="s">
        <v>13</v>
      </c>
      <c r="B40" t="s">
        <v>29</v>
      </c>
      <c r="C40">
        <v>0.31199793170340501</v>
      </c>
      <c r="D40" s="1">
        <v>1.04638520070921E-11</v>
      </c>
      <c r="E40">
        <v>1.9951063460454398E-2</v>
      </c>
      <c r="F40">
        <v>0.64832376723653895</v>
      </c>
      <c r="G40">
        <v>-4.7100778315844698</v>
      </c>
      <c r="H40" s="1">
        <v>2.4762221127138199E-6</v>
      </c>
      <c r="I40">
        <v>1.32440476190476E-2</v>
      </c>
      <c r="J40">
        <v>0.44623812248054201</v>
      </c>
      <c r="K40" t="s">
        <v>27</v>
      </c>
      <c r="L40" t="s">
        <v>20</v>
      </c>
      <c r="M40">
        <v>4.7100778315844698</v>
      </c>
    </row>
    <row r="41" spans="1:13">
      <c r="A41" t="s">
        <v>24</v>
      </c>
      <c r="B41" t="s">
        <v>25</v>
      </c>
      <c r="C41">
        <v>0.31692820939690097</v>
      </c>
      <c r="D41" s="1">
        <v>4.7362114230509202E-12</v>
      </c>
      <c r="E41">
        <v>2.5751810622181199E-2</v>
      </c>
      <c r="F41">
        <v>0.55603615009039697</v>
      </c>
      <c r="G41">
        <v>-4.7049065103983496</v>
      </c>
      <c r="H41" s="1">
        <v>2.5398231460865699E-6</v>
      </c>
      <c r="I41">
        <v>1.32440476190476E-2</v>
      </c>
      <c r="J41">
        <v>0.44623812248054201</v>
      </c>
      <c r="K41" t="s">
        <v>27</v>
      </c>
      <c r="L41" t="s">
        <v>16</v>
      </c>
      <c r="M41">
        <v>4.7049065103983496</v>
      </c>
    </row>
    <row r="42" spans="1:13">
      <c r="A42" t="s">
        <v>29</v>
      </c>
      <c r="B42" t="s">
        <v>58</v>
      </c>
      <c r="C42">
        <v>-0.10609722007325199</v>
      </c>
      <c r="D42">
        <v>2.3771953904432801E-2</v>
      </c>
      <c r="E42">
        <v>0.192400609915612</v>
      </c>
      <c r="F42" s="1">
        <v>9.0172963838064407E-6</v>
      </c>
      <c r="G42">
        <v>4.6871084952712003</v>
      </c>
      <c r="H42" s="1">
        <v>2.7709208910359499E-6</v>
      </c>
      <c r="I42">
        <v>1.32936507936508E-2</v>
      </c>
      <c r="J42">
        <v>0.44623812248054201</v>
      </c>
      <c r="K42" t="s">
        <v>51</v>
      </c>
      <c r="L42" t="s">
        <v>23</v>
      </c>
      <c r="M42">
        <v>4.6871084952712003</v>
      </c>
    </row>
    <row r="43" spans="1:13">
      <c r="A43" t="s">
        <v>57</v>
      </c>
      <c r="B43" t="s">
        <v>22</v>
      </c>
      <c r="C43">
        <v>-0.10699260515046</v>
      </c>
      <c r="D43">
        <v>2.2608618444178101E-2</v>
      </c>
      <c r="E43">
        <v>0.189570108106419</v>
      </c>
      <c r="F43" s="1">
        <v>1.22574652867691E-5</v>
      </c>
      <c r="G43">
        <v>4.6555011000473696</v>
      </c>
      <c r="H43" s="1">
        <v>3.2319368107490501E-6</v>
      </c>
      <c r="I43">
        <v>1.32936507936508E-2</v>
      </c>
      <c r="J43">
        <v>0.44623812248054201</v>
      </c>
      <c r="K43" t="s">
        <v>51</v>
      </c>
      <c r="L43" t="s">
        <v>23</v>
      </c>
      <c r="M43">
        <v>4.6555011000473696</v>
      </c>
    </row>
    <row r="44" spans="1:13">
      <c r="A44" t="s">
        <v>24</v>
      </c>
      <c r="B44" t="s">
        <v>35</v>
      </c>
      <c r="C44">
        <v>0.27498427870696102</v>
      </c>
      <c r="D44" s="1">
        <v>2.54937626564811E-9</v>
      </c>
      <c r="E44">
        <v>-1.5553357366147399E-2</v>
      </c>
      <c r="F44">
        <v>0.72218189482232198</v>
      </c>
      <c r="G44">
        <v>-4.63228690333335</v>
      </c>
      <c r="H44" s="1">
        <v>3.61648503632754E-6</v>
      </c>
      <c r="I44">
        <v>1.32936507936508E-2</v>
      </c>
      <c r="J44">
        <v>0.44623812248054201</v>
      </c>
      <c r="K44" t="s">
        <v>27</v>
      </c>
      <c r="L44" t="s">
        <v>20</v>
      </c>
      <c r="M44">
        <v>4.63228690333335</v>
      </c>
    </row>
    <row r="45" spans="1:13">
      <c r="A45" t="s">
        <v>21</v>
      </c>
      <c r="B45" t="s">
        <v>32</v>
      </c>
      <c r="C45">
        <v>-0.115383917156171</v>
      </c>
      <c r="D45">
        <v>1.38952315452796E-2</v>
      </c>
      <c r="E45">
        <v>0.17703974437174699</v>
      </c>
      <c r="F45" s="1">
        <v>4.5213040993363803E-5</v>
      </c>
      <c r="G45">
        <v>4.5859734007073296</v>
      </c>
      <c r="H45" s="1">
        <v>4.5187613339924203E-6</v>
      </c>
      <c r="I45">
        <v>1.35912698412698E-2</v>
      </c>
      <c r="J45">
        <v>0.44623812248054201</v>
      </c>
      <c r="K45" t="s">
        <v>51</v>
      </c>
      <c r="L45" t="s">
        <v>23</v>
      </c>
      <c r="M45">
        <v>4.5859734007073296</v>
      </c>
    </row>
    <row r="46" spans="1:13">
      <c r="A46" t="s">
        <v>35</v>
      </c>
      <c r="B46" t="s">
        <v>41</v>
      </c>
      <c r="C46">
        <v>4.9611610916414403E-2</v>
      </c>
      <c r="D46">
        <v>0.29150594339243602</v>
      </c>
      <c r="E46">
        <v>0.323607424127343</v>
      </c>
      <c r="F46" s="1">
        <v>2.8865798640254102E-14</v>
      </c>
      <c r="G46">
        <v>4.4489941105200002</v>
      </c>
      <c r="H46" s="1">
        <v>8.6273381580630397E-6</v>
      </c>
      <c r="I46">
        <v>1.43353174603175E-2</v>
      </c>
      <c r="J46">
        <v>0.44623812248054201</v>
      </c>
      <c r="K46" t="s">
        <v>19</v>
      </c>
      <c r="L46" t="s">
        <v>23</v>
      </c>
      <c r="M46">
        <v>4.4489941105200002</v>
      </c>
    </row>
    <row r="47" spans="1:13">
      <c r="A47" t="s">
        <v>21</v>
      </c>
      <c r="B47" t="s">
        <v>59</v>
      </c>
      <c r="C47">
        <v>0.25344362261804498</v>
      </c>
      <c r="D47" s="1">
        <v>4.37640768069514E-8</v>
      </c>
      <c r="E47">
        <v>-2.6028268487260298E-2</v>
      </c>
      <c r="F47">
        <v>0.55180212432836895</v>
      </c>
      <c r="G47">
        <v>-4.4350670829289998</v>
      </c>
      <c r="H47" s="1">
        <v>9.2043622709706498E-6</v>
      </c>
      <c r="I47">
        <v>1.4484126984127E-2</v>
      </c>
      <c r="J47">
        <v>0.44623812248054201</v>
      </c>
      <c r="K47" t="s">
        <v>27</v>
      </c>
      <c r="L47" t="s">
        <v>23</v>
      </c>
      <c r="M47">
        <v>4.4350670829289998</v>
      </c>
    </row>
    <row r="48" spans="1:13">
      <c r="A48" t="s">
        <v>42</v>
      </c>
      <c r="B48" t="s">
        <v>45</v>
      </c>
      <c r="C48">
        <v>0.28472189070748399</v>
      </c>
      <c r="D48" s="1">
        <v>6.4813643341210505E-10</v>
      </c>
      <c r="E48">
        <v>1.0981026435497801E-2</v>
      </c>
      <c r="F48">
        <v>0.80180268894611195</v>
      </c>
      <c r="G48">
        <v>-4.3838609737349499</v>
      </c>
      <c r="H48" s="1">
        <v>1.1659419738669199E-5</v>
      </c>
      <c r="I48">
        <v>1.5128968253968301E-2</v>
      </c>
      <c r="J48">
        <v>0.44623812248054201</v>
      </c>
      <c r="K48" t="s">
        <v>27</v>
      </c>
      <c r="L48" t="s">
        <v>16</v>
      </c>
      <c r="M48">
        <v>4.3838609737349499</v>
      </c>
    </row>
    <row r="49" spans="1:13">
      <c r="A49" t="s">
        <v>21</v>
      </c>
      <c r="B49" t="s">
        <v>60</v>
      </c>
      <c r="C49">
        <v>-5.0284295217869597E-2</v>
      </c>
      <c r="D49">
        <v>0.28500473808308402</v>
      </c>
      <c r="E49">
        <v>0.22502235279838101</v>
      </c>
      <c r="F49" s="1">
        <v>1.8823884628815801E-7</v>
      </c>
      <c r="G49">
        <v>4.3439664454587703</v>
      </c>
      <c r="H49" s="1">
        <v>1.3993289821293E-5</v>
      </c>
      <c r="I49">
        <v>1.55753968253968E-2</v>
      </c>
      <c r="J49">
        <v>0.44623812248054201</v>
      </c>
      <c r="K49" t="s">
        <v>19</v>
      </c>
      <c r="L49" t="s">
        <v>23</v>
      </c>
      <c r="M49">
        <v>4.3439664454587703</v>
      </c>
    </row>
    <row r="50" spans="1:13">
      <c r="A50" t="s">
        <v>21</v>
      </c>
      <c r="B50" t="s">
        <v>61</v>
      </c>
      <c r="C50">
        <v>-5.7797416398890897E-2</v>
      </c>
      <c r="D50">
        <v>0.21902000832782501</v>
      </c>
      <c r="E50">
        <v>0.215280543383332</v>
      </c>
      <c r="F50" s="1">
        <v>6.3767648850188205E-7</v>
      </c>
      <c r="G50">
        <v>4.3019223209486297</v>
      </c>
      <c r="H50" s="1">
        <v>1.6932267636231499E-5</v>
      </c>
      <c r="I50">
        <v>1.5773809523809499E-2</v>
      </c>
      <c r="J50">
        <v>0.44623812248054201</v>
      </c>
      <c r="K50" t="s">
        <v>19</v>
      </c>
      <c r="L50" t="s">
        <v>23</v>
      </c>
      <c r="M50">
        <v>4.3019223209486297</v>
      </c>
    </row>
    <row r="51" spans="1:13">
      <c r="A51" t="s">
        <v>62</v>
      </c>
      <c r="B51" t="s">
        <v>26</v>
      </c>
      <c r="C51">
        <v>1.9595490614367E-3</v>
      </c>
      <c r="D51">
        <v>0.96678760791487595</v>
      </c>
      <c r="E51">
        <v>0.26978487843097099</v>
      </c>
      <c r="F51" s="1">
        <v>3.3061420268154501E-10</v>
      </c>
      <c r="G51">
        <v>4.27249816718835</v>
      </c>
      <c r="H51" s="1">
        <v>1.9329514288909901E-5</v>
      </c>
      <c r="I51">
        <v>1.6121031746031699E-2</v>
      </c>
      <c r="J51">
        <v>0.44623812248054201</v>
      </c>
      <c r="K51" t="s">
        <v>19</v>
      </c>
      <c r="L51" t="s">
        <v>16</v>
      </c>
      <c r="M51">
        <v>4.27249816718835</v>
      </c>
    </row>
    <row r="52" spans="1:13">
      <c r="A52" t="s">
        <v>24</v>
      </c>
      <c r="B52" t="s">
        <v>30</v>
      </c>
      <c r="C52">
        <v>0.28563241296471498</v>
      </c>
      <c r="D52" s="1">
        <v>5.6867355269218902E-10</v>
      </c>
      <c r="E52">
        <v>2.1722899407372698E-2</v>
      </c>
      <c r="F52">
        <v>0.61946665669387002</v>
      </c>
      <c r="G52">
        <v>-4.2321428348052503</v>
      </c>
      <c r="H52" s="1">
        <v>2.3147532199384701E-5</v>
      </c>
      <c r="I52">
        <v>1.6666666666666701E-2</v>
      </c>
      <c r="J52">
        <v>0.44623812248054201</v>
      </c>
      <c r="K52" t="s">
        <v>27</v>
      </c>
      <c r="L52" t="s">
        <v>16</v>
      </c>
      <c r="M52">
        <v>4.2321428348052503</v>
      </c>
    </row>
    <row r="53" spans="1:13">
      <c r="A53" t="s">
        <v>36</v>
      </c>
      <c r="B53" t="s">
        <v>50</v>
      </c>
      <c r="C53">
        <v>2.4887971263307201E-2</v>
      </c>
      <c r="D53">
        <v>0.59686449632606298</v>
      </c>
      <c r="E53">
        <v>0.28776325386753299</v>
      </c>
      <c r="F53" s="1">
        <v>1.8118395672672701E-11</v>
      </c>
      <c r="G53">
        <v>4.2189970662822702</v>
      </c>
      <c r="H53" s="1">
        <v>2.4539146592954501E-5</v>
      </c>
      <c r="I53">
        <v>1.6716269841269799E-2</v>
      </c>
      <c r="J53">
        <v>0.44623812248054201</v>
      </c>
      <c r="K53" t="s">
        <v>19</v>
      </c>
      <c r="L53" t="s">
        <v>20</v>
      </c>
      <c r="M53">
        <v>4.2189970662822702</v>
      </c>
    </row>
    <row r="54" spans="1:13">
      <c r="A54" t="s">
        <v>24</v>
      </c>
      <c r="B54" t="s">
        <v>63</v>
      </c>
      <c r="C54">
        <v>0.26551543355194601</v>
      </c>
      <c r="D54" s="1">
        <v>9.1782192956912906E-9</v>
      </c>
      <c r="E54">
        <v>3.3587855093242E-3</v>
      </c>
      <c r="F54">
        <v>0.93880156626035405</v>
      </c>
      <c r="G54">
        <v>-4.1791975626635498</v>
      </c>
      <c r="H54" s="1">
        <v>2.9253947303124001E-5</v>
      </c>
      <c r="I54">
        <v>1.6964285714285699E-2</v>
      </c>
      <c r="J54">
        <v>0.44623812248054201</v>
      </c>
      <c r="K54" t="s">
        <v>27</v>
      </c>
      <c r="L54" t="s">
        <v>16</v>
      </c>
      <c r="M54">
        <v>4.1791975626635498</v>
      </c>
    </row>
    <row r="55" spans="1:13">
      <c r="A55" t="s">
        <v>36</v>
      </c>
      <c r="B55" t="s">
        <v>29</v>
      </c>
      <c r="C55">
        <v>0.267543112965833</v>
      </c>
      <c r="D55" s="1">
        <v>7.0054171352751399E-9</v>
      </c>
      <c r="E55">
        <v>6.9350403959967796E-3</v>
      </c>
      <c r="F55">
        <v>0.874043208036964</v>
      </c>
      <c r="G55">
        <v>-4.1575200100867402</v>
      </c>
      <c r="H55" s="1">
        <v>3.2172110329897199E-5</v>
      </c>
      <c r="I55">
        <v>1.71626984126984E-2</v>
      </c>
      <c r="J55">
        <v>0.44623812248054201</v>
      </c>
      <c r="K55" t="s">
        <v>27</v>
      </c>
      <c r="L55" t="s">
        <v>20</v>
      </c>
      <c r="M55">
        <v>4.1575200100867402</v>
      </c>
    </row>
    <row r="56" spans="1:13">
      <c r="A56" t="s">
        <v>64</v>
      </c>
      <c r="B56" t="s">
        <v>65</v>
      </c>
      <c r="C56">
        <v>0.49082398383852999</v>
      </c>
      <c r="D56">
        <v>0</v>
      </c>
      <c r="E56">
        <v>0.265172155353398</v>
      </c>
      <c r="F56" s="1">
        <v>6.7342997844832604E-10</v>
      </c>
      <c r="G56">
        <v>-4.1295390121375499</v>
      </c>
      <c r="H56" s="1">
        <v>3.6349132299514599E-5</v>
      </c>
      <c r="I56">
        <v>1.7261904761904801E-2</v>
      </c>
      <c r="J56">
        <v>0.44623812248054201</v>
      </c>
      <c r="K56" t="s">
        <v>15</v>
      </c>
      <c r="L56" t="s">
        <v>16</v>
      </c>
      <c r="M56">
        <v>4.1295390121375499</v>
      </c>
    </row>
    <row r="57" spans="1:13">
      <c r="A57" t="s">
        <v>64</v>
      </c>
      <c r="B57" t="s">
        <v>59</v>
      </c>
      <c r="C57">
        <v>2.0269424511458402E-3</v>
      </c>
      <c r="D57">
        <v>0.965646049589865</v>
      </c>
      <c r="E57">
        <v>0.25903409073668798</v>
      </c>
      <c r="F57" s="1">
        <v>1.6995662655006101E-9</v>
      </c>
      <c r="G57">
        <v>4.0916499965423103</v>
      </c>
      <c r="H57" s="1">
        <v>4.2831476599510099E-5</v>
      </c>
      <c r="I57">
        <v>1.76587301587302E-2</v>
      </c>
      <c r="J57">
        <v>0.44623812248054201</v>
      </c>
      <c r="K57" t="s">
        <v>19</v>
      </c>
      <c r="L57" t="s">
        <v>20</v>
      </c>
      <c r="M57">
        <v>4.0916499965423103</v>
      </c>
    </row>
    <row r="58" spans="1:13">
      <c r="A58" t="s">
        <v>24</v>
      </c>
      <c r="B58" t="s">
        <v>26</v>
      </c>
      <c r="C58">
        <v>0.30371347462533699</v>
      </c>
      <c r="D58" s="1">
        <v>3.8367753418810903E-11</v>
      </c>
      <c r="E58">
        <v>5.2485523237888097E-2</v>
      </c>
      <c r="F58">
        <v>0.22992365134464901</v>
      </c>
      <c r="G58">
        <v>-4.0609410720177896</v>
      </c>
      <c r="H58" s="1">
        <v>4.8875307729920297E-5</v>
      </c>
      <c r="I58">
        <v>1.8105158730158701E-2</v>
      </c>
      <c r="J58">
        <v>0.44623812248054201</v>
      </c>
      <c r="K58" t="s">
        <v>27</v>
      </c>
      <c r="L58" t="s">
        <v>16</v>
      </c>
      <c r="M58">
        <v>4.0609410720177896</v>
      </c>
    </row>
    <row r="59" spans="1:13">
      <c r="A59" t="s">
        <v>52</v>
      </c>
      <c r="B59" t="s">
        <v>55</v>
      </c>
      <c r="C59">
        <v>0.28138375686321898</v>
      </c>
      <c r="D59" s="1">
        <v>1.04272723788768E-9</v>
      </c>
      <c r="E59">
        <v>3.1157895136226601E-2</v>
      </c>
      <c r="F59">
        <v>0.47622431361214301</v>
      </c>
      <c r="G59">
        <v>-4.0134149690824801</v>
      </c>
      <c r="H59" s="1">
        <v>5.9846567256850199E-5</v>
      </c>
      <c r="I59">
        <v>1.8650793650793699E-2</v>
      </c>
      <c r="J59">
        <v>0.44623812248054201</v>
      </c>
      <c r="K59" t="s">
        <v>27</v>
      </c>
      <c r="L59" t="s">
        <v>16</v>
      </c>
      <c r="M59">
        <v>4.0134149690824801</v>
      </c>
    </row>
    <row r="60" spans="1:13">
      <c r="A60" t="s">
        <v>44</v>
      </c>
      <c r="B60" t="s">
        <v>25</v>
      </c>
      <c r="C60">
        <v>-2.17737717890699E-2</v>
      </c>
      <c r="D60">
        <v>0.64356821212478499</v>
      </c>
      <c r="E60">
        <v>0.22359952820944701</v>
      </c>
      <c r="F60" s="1">
        <v>2.2574476510328599E-7</v>
      </c>
      <c r="G60">
        <v>3.8765770599732399</v>
      </c>
      <c r="H60">
        <v>1.05936268821806E-4</v>
      </c>
      <c r="I60">
        <v>2.00396825396825E-2</v>
      </c>
      <c r="J60">
        <v>0.44623812248054201</v>
      </c>
      <c r="K60" t="s">
        <v>19</v>
      </c>
      <c r="L60" t="s">
        <v>16</v>
      </c>
      <c r="M60">
        <v>3.8765770599732399</v>
      </c>
    </row>
    <row r="61" spans="1:13">
      <c r="A61" t="s">
        <v>30</v>
      </c>
      <c r="B61" t="s">
        <v>35</v>
      </c>
      <c r="C61">
        <v>0.24573628534620301</v>
      </c>
      <c r="D61" s="1">
        <v>1.13873102058903E-7</v>
      </c>
      <c r="E61">
        <v>1.7261516755750601E-3</v>
      </c>
      <c r="F61">
        <v>0.96852614718049701</v>
      </c>
      <c r="G61">
        <v>-3.8754062812849002</v>
      </c>
      <c r="H61">
        <v>1.06446943813551E-4</v>
      </c>
      <c r="I61">
        <v>2.0089285714285698E-2</v>
      </c>
      <c r="J61">
        <v>0.44623812248054201</v>
      </c>
      <c r="K61" t="s">
        <v>27</v>
      </c>
      <c r="L61" t="s">
        <v>20</v>
      </c>
      <c r="M61">
        <v>3.8754062812849002</v>
      </c>
    </row>
    <row r="62" spans="1:13">
      <c r="A62" t="s">
        <v>45</v>
      </c>
      <c r="B62" t="s">
        <v>22</v>
      </c>
      <c r="C62">
        <v>-1.48140912225118E-2</v>
      </c>
      <c r="D62">
        <v>0.75291728999192398</v>
      </c>
      <c r="E62">
        <v>0.229691137848372</v>
      </c>
      <c r="F62" s="1">
        <v>1.02828171977265E-7</v>
      </c>
      <c r="G62">
        <v>3.8681689404458002</v>
      </c>
      <c r="H62">
        <v>1.0965568485094101E-4</v>
      </c>
      <c r="I62">
        <v>2.0337301587301598E-2</v>
      </c>
      <c r="J62">
        <v>0.44623812248054201</v>
      </c>
      <c r="K62" t="s">
        <v>19</v>
      </c>
      <c r="L62" t="s">
        <v>20</v>
      </c>
      <c r="M62">
        <v>3.8681689404458002</v>
      </c>
    </row>
    <row r="63" spans="1:13">
      <c r="A63" t="s">
        <v>44</v>
      </c>
      <c r="B63" t="s">
        <v>35</v>
      </c>
      <c r="C63">
        <v>0.37481161675644098</v>
      </c>
      <c r="D63">
        <v>0</v>
      </c>
      <c r="E63">
        <v>0.144771196143331</v>
      </c>
      <c r="F63">
        <v>8.7862028539076298E-4</v>
      </c>
      <c r="G63">
        <v>-3.8609424817989302</v>
      </c>
      <c r="H63">
        <v>1.12950492952986E-4</v>
      </c>
      <c r="I63">
        <v>2.0486111111111101E-2</v>
      </c>
      <c r="J63">
        <v>0.44623812248054201</v>
      </c>
      <c r="K63" t="s">
        <v>15</v>
      </c>
      <c r="L63" t="s">
        <v>20</v>
      </c>
      <c r="M63">
        <v>3.8609424817989302</v>
      </c>
    </row>
    <row r="64" spans="1:13">
      <c r="A64" t="s">
        <v>38</v>
      </c>
      <c r="B64" t="s">
        <v>50</v>
      </c>
      <c r="C64">
        <v>0.237908748007296</v>
      </c>
      <c r="D64" s="1">
        <v>2.9122554345839499E-7</v>
      </c>
      <c r="E64">
        <v>-5.4446456469089202E-3</v>
      </c>
      <c r="F64">
        <v>0.90095418029565</v>
      </c>
      <c r="G64">
        <v>-3.8576284223296899</v>
      </c>
      <c r="H64">
        <v>1.14492526527159E-4</v>
      </c>
      <c r="I64">
        <v>2.0535714285714299E-2</v>
      </c>
      <c r="J64">
        <v>0.44623812248054201</v>
      </c>
      <c r="K64" t="s">
        <v>27</v>
      </c>
      <c r="L64" t="s">
        <v>20</v>
      </c>
      <c r="M64">
        <v>3.8576284223296899</v>
      </c>
    </row>
    <row r="65" spans="1:13">
      <c r="A65" t="s">
        <v>36</v>
      </c>
      <c r="B65" t="s">
        <v>26</v>
      </c>
      <c r="C65">
        <v>0.27214372519909502</v>
      </c>
      <c r="D65" s="1">
        <v>3.7634664273866697E-9</v>
      </c>
      <c r="E65">
        <v>3.2337130923865497E-2</v>
      </c>
      <c r="F65">
        <v>0.45968596216447599</v>
      </c>
      <c r="G65">
        <v>-3.8394017208072402</v>
      </c>
      <c r="H65">
        <v>1.23334486767496E-4</v>
      </c>
      <c r="I65">
        <v>2.0684523809523798E-2</v>
      </c>
      <c r="J65">
        <v>0.44623812248054201</v>
      </c>
      <c r="K65" t="s">
        <v>27</v>
      </c>
      <c r="L65" t="s">
        <v>16</v>
      </c>
      <c r="M65">
        <v>3.8394017208072402</v>
      </c>
    </row>
    <row r="66" spans="1:13">
      <c r="A66" t="s">
        <v>21</v>
      </c>
      <c r="B66" t="s">
        <v>40</v>
      </c>
      <c r="C66">
        <v>-6.9381042962178494E-2</v>
      </c>
      <c r="D66">
        <v>0.13993726025678699</v>
      </c>
      <c r="E66">
        <v>0.175272551920508</v>
      </c>
      <c r="F66" s="1">
        <v>5.3972302994864703E-5</v>
      </c>
      <c r="G66">
        <v>3.8357422184708501</v>
      </c>
      <c r="H66">
        <v>1.2518565966965301E-4</v>
      </c>
      <c r="I66">
        <v>2.0734126984127001E-2</v>
      </c>
      <c r="J66">
        <v>0.44623812248054201</v>
      </c>
      <c r="K66" t="s">
        <v>19</v>
      </c>
      <c r="L66" t="s">
        <v>23</v>
      </c>
      <c r="M66">
        <v>3.8357422184708501</v>
      </c>
    </row>
    <row r="67" spans="1:13">
      <c r="A67" t="s">
        <v>42</v>
      </c>
      <c r="B67" t="s">
        <v>52</v>
      </c>
      <c r="C67">
        <v>0.30581266934365098</v>
      </c>
      <c r="D67" s="1">
        <v>2.7711610783853799E-11</v>
      </c>
      <c r="E67">
        <v>7.02055448982698E-2</v>
      </c>
      <c r="F67">
        <v>0.108107044449892</v>
      </c>
      <c r="G67">
        <v>-3.82025551687765</v>
      </c>
      <c r="H67">
        <v>1.33313493064516E-4</v>
      </c>
      <c r="I67">
        <v>2.0833333333333301E-2</v>
      </c>
      <c r="J67">
        <v>0.44623812248054201</v>
      </c>
      <c r="K67" t="s">
        <v>27</v>
      </c>
      <c r="L67" t="s">
        <v>16</v>
      </c>
      <c r="M67">
        <v>3.82025551687765</v>
      </c>
    </row>
    <row r="68" spans="1:13">
      <c r="A68" t="s">
        <v>55</v>
      </c>
      <c r="B68" t="s">
        <v>49</v>
      </c>
      <c r="C68">
        <v>0.68296440386616997</v>
      </c>
      <c r="D68">
        <v>0</v>
      </c>
      <c r="E68">
        <v>0.53074560664470105</v>
      </c>
      <c r="F68">
        <v>0</v>
      </c>
      <c r="G68">
        <v>-3.7870944722502</v>
      </c>
      <c r="H68">
        <v>1.52419160250817E-4</v>
      </c>
      <c r="I68">
        <v>2.1081349206349201E-2</v>
      </c>
      <c r="J68">
        <v>0.44623812248054201</v>
      </c>
      <c r="K68" t="s">
        <v>15</v>
      </c>
      <c r="L68" t="s">
        <v>16</v>
      </c>
      <c r="M68">
        <v>3.7870944722502</v>
      </c>
    </row>
    <row r="69" spans="1:13">
      <c r="A69" t="s">
        <v>36</v>
      </c>
      <c r="B69" t="s">
        <v>46</v>
      </c>
      <c r="C69">
        <v>0.32933801114489297</v>
      </c>
      <c r="D69" s="1">
        <v>6.0307314697638503E-13</v>
      </c>
      <c r="E69">
        <v>9.8305507011893598E-2</v>
      </c>
      <c r="F69">
        <v>2.4287430445494501E-2</v>
      </c>
      <c r="G69">
        <v>-3.78701849354142</v>
      </c>
      <c r="H69">
        <v>1.5246575643627799E-4</v>
      </c>
      <c r="I69">
        <v>2.1081349206349201E-2</v>
      </c>
      <c r="J69">
        <v>0.44623812248054201</v>
      </c>
      <c r="K69" t="s">
        <v>15</v>
      </c>
      <c r="L69" t="s">
        <v>20</v>
      </c>
      <c r="M69">
        <v>3.78701849354142</v>
      </c>
    </row>
    <row r="70" spans="1:13">
      <c r="A70" t="s">
        <v>25</v>
      </c>
      <c r="B70" t="s">
        <v>50</v>
      </c>
      <c r="C70">
        <v>-6.8183247979991701E-2</v>
      </c>
      <c r="D70">
        <v>0.14692398761317199</v>
      </c>
      <c r="E70">
        <v>0.17314268243419001</v>
      </c>
      <c r="F70" s="1">
        <v>6.6660951769659195E-5</v>
      </c>
      <c r="G70">
        <v>3.7828552587695601</v>
      </c>
      <c r="H70">
        <v>1.55039579413182E-4</v>
      </c>
      <c r="I70">
        <v>2.1081349206349201E-2</v>
      </c>
      <c r="J70">
        <v>0.44623812248054201</v>
      </c>
      <c r="K70" t="s">
        <v>19</v>
      </c>
      <c r="L70" t="s">
        <v>20</v>
      </c>
      <c r="M70">
        <v>3.7828552587695601</v>
      </c>
    </row>
    <row r="71" spans="1:13">
      <c r="A71" t="s">
        <v>42</v>
      </c>
      <c r="B71" t="s">
        <v>66</v>
      </c>
      <c r="C71">
        <v>0.28169784347297699</v>
      </c>
      <c r="D71" s="1">
        <v>9.9737240688568797E-10</v>
      </c>
      <c r="E71">
        <v>4.8105934064383099E-2</v>
      </c>
      <c r="F71">
        <v>0.27122093423073701</v>
      </c>
      <c r="G71">
        <v>-3.7546750775731801</v>
      </c>
      <c r="H71">
        <v>1.7356648898051599E-4</v>
      </c>
      <c r="I71">
        <v>2.1378968253968299E-2</v>
      </c>
      <c r="J71">
        <v>0.44623812248054201</v>
      </c>
      <c r="K71" t="s">
        <v>27</v>
      </c>
      <c r="L71" t="s">
        <v>20</v>
      </c>
      <c r="M71">
        <v>3.7546750775731801</v>
      </c>
    </row>
    <row r="72" spans="1:13">
      <c r="A72" t="s">
        <v>65</v>
      </c>
      <c r="B72" t="s">
        <v>34</v>
      </c>
      <c r="C72">
        <v>0.28327531489149899</v>
      </c>
      <c r="D72" s="1">
        <v>7.97060417667694E-10</v>
      </c>
      <c r="E72">
        <v>5.0145145036528199E-2</v>
      </c>
      <c r="F72">
        <v>0.25140119995179799</v>
      </c>
      <c r="G72">
        <v>-3.7495438808000898</v>
      </c>
      <c r="H72">
        <v>1.77156496952182E-4</v>
      </c>
      <c r="I72">
        <v>2.14781746031746E-2</v>
      </c>
      <c r="J72">
        <v>0.44623812248054201</v>
      </c>
      <c r="K72" t="s">
        <v>27</v>
      </c>
      <c r="L72" t="s">
        <v>16</v>
      </c>
      <c r="M72">
        <v>3.7495438808000898</v>
      </c>
    </row>
    <row r="73" spans="1:13">
      <c r="A73" t="s">
        <v>44</v>
      </c>
      <c r="B73" t="s">
        <v>43</v>
      </c>
      <c r="C73">
        <v>0.27526741870090599</v>
      </c>
      <c r="D73" s="1">
        <v>2.4516930707818599E-9</v>
      </c>
      <c r="E73">
        <v>4.46884152548397E-2</v>
      </c>
      <c r="F73">
        <v>0.30677605808749198</v>
      </c>
      <c r="G73">
        <v>-3.6995145037913999</v>
      </c>
      <c r="H73">
        <v>2.16012296039103E-4</v>
      </c>
      <c r="I73">
        <v>2.2271825396825401E-2</v>
      </c>
      <c r="J73">
        <v>0.44623812248054201</v>
      </c>
      <c r="K73" t="s">
        <v>27</v>
      </c>
      <c r="L73" t="s">
        <v>20</v>
      </c>
      <c r="M73">
        <v>3.6995145037913999</v>
      </c>
    </row>
    <row r="74" spans="1:13">
      <c r="A74" t="s">
        <v>66</v>
      </c>
      <c r="B74" t="s">
        <v>21</v>
      </c>
      <c r="C74">
        <v>-8.8968370673421698E-2</v>
      </c>
      <c r="D74">
        <v>5.8197760371226301E-2</v>
      </c>
      <c r="E74">
        <v>0.145056763897813</v>
      </c>
      <c r="F74">
        <v>8.5793866664607399E-4</v>
      </c>
      <c r="G74">
        <v>3.6599337691398199</v>
      </c>
      <c r="H74">
        <v>2.5228044646324898E-4</v>
      </c>
      <c r="I74">
        <v>2.2867063492063501E-2</v>
      </c>
      <c r="J74">
        <v>0.44623812248054201</v>
      </c>
      <c r="K74" t="s">
        <v>19</v>
      </c>
      <c r="L74" t="s">
        <v>23</v>
      </c>
      <c r="M74">
        <v>3.6599337691398199</v>
      </c>
    </row>
    <row r="75" spans="1:13">
      <c r="A75" t="s">
        <v>28</v>
      </c>
      <c r="B75" t="s">
        <v>59</v>
      </c>
      <c r="C75">
        <v>0.20963767259253599</v>
      </c>
      <c r="D75" s="1">
        <v>6.6483954785923103E-6</v>
      </c>
      <c r="E75">
        <v>-2.1246846548697001E-2</v>
      </c>
      <c r="F75">
        <v>0.62716508923407499</v>
      </c>
      <c r="G75">
        <v>-3.6405047710693599</v>
      </c>
      <c r="H75">
        <v>2.7210406518765699E-4</v>
      </c>
      <c r="I75">
        <v>2.3214285714285701E-2</v>
      </c>
      <c r="J75">
        <v>0.44623812248054201</v>
      </c>
      <c r="K75" t="s">
        <v>27</v>
      </c>
      <c r="L75" t="s">
        <v>23</v>
      </c>
      <c r="M75">
        <v>3.6405047710693599</v>
      </c>
    </row>
    <row r="76" spans="1:13">
      <c r="A76" t="s">
        <v>62</v>
      </c>
      <c r="B76" t="s">
        <v>44</v>
      </c>
      <c r="C76">
        <v>0.59898116925753597</v>
      </c>
      <c r="D76">
        <v>0</v>
      </c>
      <c r="E76">
        <v>0.42907345304169198</v>
      </c>
      <c r="F76">
        <v>0</v>
      </c>
      <c r="G76">
        <v>-3.62112164578047</v>
      </c>
      <c r="H76">
        <v>2.93328544702833E-4</v>
      </c>
      <c r="I76">
        <v>2.33630952380952E-2</v>
      </c>
      <c r="J76">
        <v>0.44623812248054201</v>
      </c>
      <c r="K76" t="s">
        <v>15</v>
      </c>
      <c r="L76" t="s">
        <v>16</v>
      </c>
      <c r="M76">
        <v>3.62112164578047</v>
      </c>
    </row>
    <row r="77" spans="1:13">
      <c r="A77" t="s">
        <v>39</v>
      </c>
      <c r="B77" t="s">
        <v>50</v>
      </c>
      <c r="C77">
        <v>0.36054775198125499</v>
      </c>
      <c r="D77" s="1">
        <v>2.2204460492503099E-15</v>
      </c>
      <c r="E77">
        <v>0.144011089427422</v>
      </c>
      <c r="F77">
        <v>9.35936322519204E-4</v>
      </c>
      <c r="G77">
        <v>-3.6164530803733199</v>
      </c>
      <c r="H77">
        <v>2.9866742395176E-4</v>
      </c>
      <c r="I77">
        <v>2.33630952380952E-2</v>
      </c>
      <c r="J77">
        <v>0.44623812248054201</v>
      </c>
      <c r="K77" t="s">
        <v>15</v>
      </c>
      <c r="L77" t="s">
        <v>23</v>
      </c>
      <c r="M77">
        <v>3.6164530803733199</v>
      </c>
    </row>
    <row r="78" spans="1:13">
      <c r="A78" t="s">
        <v>58</v>
      </c>
      <c r="B78" t="s">
        <v>50</v>
      </c>
      <c r="C78">
        <v>0.35850454176166402</v>
      </c>
      <c r="D78" s="1">
        <v>3.1086244689504399E-15</v>
      </c>
      <c r="E78">
        <v>0.142814128359702</v>
      </c>
      <c r="F78">
        <v>1.0332328400717301E-3</v>
      </c>
      <c r="G78">
        <v>-3.5989627786296201</v>
      </c>
      <c r="H78">
        <v>3.1948890844107902E-4</v>
      </c>
      <c r="I78">
        <v>2.35119047619048E-2</v>
      </c>
      <c r="J78">
        <v>0.44623812248054201</v>
      </c>
      <c r="K78" t="s">
        <v>15</v>
      </c>
      <c r="L78" t="s">
        <v>23</v>
      </c>
      <c r="M78">
        <v>3.5989627786296201</v>
      </c>
    </row>
    <row r="79" spans="1:13">
      <c r="A79" t="s">
        <v>21</v>
      </c>
      <c r="B79" t="s">
        <v>58</v>
      </c>
      <c r="C79">
        <v>-7.3541156700522706E-2</v>
      </c>
      <c r="D79">
        <v>0.11763888442862</v>
      </c>
      <c r="E79">
        <v>0.15420372495530699</v>
      </c>
      <c r="F79">
        <v>3.9103536394447002E-4</v>
      </c>
      <c r="G79">
        <v>3.5639048804645701</v>
      </c>
      <c r="H79">
        <v>3.6537840493013703E-4</v>
      </c>
      <c r="I79">
        <v>2.39583333333333E-2</v>
      </c>
      <c r="J79">
        <v>0.44623812248054201</v>
      </c>
      <c r="K79" t="s">
        <v>19</v>
      </c>
      <c r="L79" t="s">
        <v>23</v>
      </c>
      <c r="M79">
        <v>3.5639048804645701</v>
      </c>
    </row>
    <row r="80" spans="1:13">
      <c r="A80" t="s">
        <v>29</v>
      </c>
      <c r="B80" t="s">
        <v>67</v>
      </c>
      <c r="C80">
        <v>-7.2498385742501099E-3</v>
      </c>
      <c r="D80">
        <v>0.87756993357325597</v>
      </c>
      <c r="E80">
        <v>0.21742483232694099</v>
      </c>
      <c r="F80" s="1">
        <v>4.8982928557705897E-7</v>
      </c>
      <c r="G80">
        <v>3.54965103677511</v>
      </c>
      <c r="H80">
        <v>3.85742115672843E-4</v>
      </c>
      <c r="I80">
        <v>2.4156746031746001E-2</v>
      </c>
      <c r="J80">
        <v>0.44623812248054201</v>
      </c>
      <c r="K80" t="s">
        <v>19</v>
      </c>
      <c r="L80" t="s">
        <v>23</v>
      </c>
      <c r="M80">
        <v>3.54965103677511</v>
      </c>
    </row>
    <row r="81" spans="1:13">
      <c r="A81" t="s">
        <v>37</v>
      </c>
      <c r="B81" t="s">
        <v>26</v>
      </c>
      <c r="C81">
        <v>0.33846677282565102</v>
      </c>
      <c r="D81" s="1">
        <v>1.2456702336294299E-13</v>
      </c>
      <c r="E81">
        <v>0.12579784214787501</v>
      </c>
      <c r="F81">
        <v>3.8893787106468701E-3</v>
      </c>
      <c r="G81">
        <v>-3.5137282066350499</v>
      </c>
      <c r="H81">
        <v>4.4186467881962999E-4</v>
      </c>
      <c r="I81">
        <v>2.4950396825396799E-2</v>
      </c>
      <c r="J81">
        <v>0.44623812248054201</v>
      </c>
      <c r="K81" t="s">
        <v>15</v>
      </c>
      <c r="L81" t="s">
        <v>16</v>
      </c>
      <c r="M81">
        <v>3.5137282066350499</v>
      </c>
    </row>
    <row r="82" spans="1:13">
      <c r="A82" t="s">
        <v>44</v>
      </c>
      <c r="B82" t="s">
        <v>59</v>
      </c>
      <c r="C82">
        <v>0.25036656560939202</v>
      </c>
      <c r="D82" s="1">
        <v>6.4353363971036996E-8</v>
      </c>
      <c r="E82">
        <v>3.1832028001523002E-2</v>
      </c>
      <c r="F82">
        <v>0.46673029634574997</v>
      </c>
      <c r="G82">
        <v>-3.4836910346167</v>
      </c>
      <c r="H82">
        <v>4.9455003942227595E-4</v>
      </c>
      <c r="I82">
        <v>2.5347222222222202E-2</v>
      </c>
      <c r="J82">
        <v>0.44623812248054201</v>
      </c>
      <c r="K82" t="s">
        <v>27</v>
      </c>
      <c r="L82" t="s">
        <v>20</v>
      </c>
      <c r="M82">
        <v>3.4836910346167</v>
      </c>
    </row>
    <row r="83" spans="1:13">
      <c r="A83" t="s">
        <v>65</v>
      </c>
      <c r="B83" t="s">
        <v>44</v>
      </c>
      <c r="C83">
        <v>0.57081621975404395</v>
      </c>
      <c r="D83">
        <v>0</v>
      </c>
      <c r="E83">
        <v>0.401078568870045</v>
      </c>
      <c r="F83">
        <v>0</v>
      </c>
      <c r="G83">
        <v>-3.4811718558696998</v>
      </c>
      <c r="H83">
        <v>4.9922506875761305E-4</v>
      </c>
      <c r="I83">
        <v>2.53968253968254E-2</v>
      </c>
      <c r="J83">
        <v>0.44623812248054201</v>
      </c>
      <c r="K83" t="s">
        <v>15</v>
      </c>
      <c r="L83" t="s">
        <v>16</v>
      </c>
      <c r="M83">
        <v>3.4811718558696998</v>
      </c>
    </row>
    <row r="84" spans="1:13">
      <c r="A84" t="s">
        <v>32</v>
      </c>
      <c r="B84" t="s">
        <v>22</v>
      </c>
      <c r="C84">
        <v>-0.147082263811422</v>
      </c>
      <c r="D84">
        <v>1.6757501748738701E-3</v>
      </c>
      <c r="E84">
        <v>7.4967274508666401E-2</v>
      </c>
      <c r="F84">
        <v>8.6155237093029399E-2</v>
      </c>
      <c r="G84">
        <v>3.4728646751933701</v>
      </c>
      <c r="H84">
        <v>5.1493492161651096E-4</v>
      </c>
      <c r="I84">
        <v>2.5545634920634899E-2</v>
      </c>
      <c r="J84">
        <v>0.44623812248054201</v>
      </c>
      <c r="K84" t="s">
        <v>68</v>
      </c>
      <c r="L84" t="s">
        <v>23</v>
      </c>
      <c r="M84">
        <v>3.4728646751933701</v>
      </c>
    </row>
    <row r="85" spans="1:13">
      <c r="A85" t="s">
        <v>21</v>
      </c>
      <c r="B85" t="s">
        <v>69</v>
      </c>
      <c r="C85">
        <v>-9.4262697882935897E-2</v>
      </c>
      <c r="D85">
        <v>4.4705391261173698E-2</v>
      </c>
      <c r="E85">
        <v>0.12674910593882099</v>
      </c>
      <c r="F85">
        <v>3.6258086210341199E-3</v>
      </c>
      <c r="G85">
        <v>3.4528425313095799</v>
      </c>
      <c r="H85">
        <v>5.5471271603305399E-4</v>
      </c>
      <c r="I85">
        <v>2.5843253968254001E-2</v>
      </c>
      <c r="J85">
        <v>0.44623812248054201</v>
      </c>
      <c r="K85" t="s">
        <v>51</v>
      </c>
      <c r="L85" t="s">
        <v>23</v>
      </c>
      <c r="M85">
        <v>3.4528425313095799</v>
      </c>
    </row>
    <row r="86" spans="1:13">
      <c r="A86" t="s">
        <v>70</v>
      </c>
      <c r="B86" t="s">
        <v>50</v>
      </c>
      <c r="C86">
        <v>0.41794965104262299</v>
      </c>
      <c r="D86">
        <v>0</v>
      </c>
      <c r="E86">
        <v>0.22082811503161501</v>
      </c>
      <c r="F86" s="1">
        <v>3.20497233641248E-7</v>
      </c>
      <c r="G86">
        <v>-3.4326327897889701</v>
      </c>
      <c r="H86">
        <v>5.9775108610927996E-4</v>
      </c>
      <c r="I86">
        <v>2.6190476190476202E-2</v>
      </c>
      <c r="J86">
        <v>0.44623812248054201</v>
      </c>
      <c r="K86" t="s">
        <v>15</v>
      </c>
      <c r="L86" t="s">
        <v>23</v>
      </c>
      <c r="M86">
        <v>3.4326327897889701</v>
      </c>
    </row>
    <row r="87" spans="1:13">
      <c r="A87" t="s">
        <v>21</v>
      </c>
      <c r="B87" t="s">
        <v>70</v>
      </c>
      <c r="C87">
        <v>-6.1809822817851197E-2</v>
      </c>
      <c r="D87">
        <v>0.18863579967601601</v>
      </c>
      <c r="E87">
        <v>0.15574101609400001</v>
      </c>
      <c r="F87">
        <v>3.41172130017053E-4</v>
      </c>
      <c r="G87">
        <v>3.4050842890134199</v>
      </c>
      <c r="H87">
        <v>6.6143634624514405E-4</v>
      </c>
      <c r="I87">
        <v>2.6686507936507901E-2</v>
      </c>
      <c r="J87">
        <v>0.44623812248054201</v>
      </c>
      <c r="K87" t="s">
        <v>19</v>
      </c>
      <c r="L87" t="s">
        <v>23</v>
      </c>
      <c r="M87">
        <v>3.4050842890134199</v>
      </c>
    </row>
    <row r="88" spans="1:13">
      <c r="A88" t="s">
        <v>49</v>
      </c>
      <c r="B88" t="s">
        <v>43</v>
      </c>
      <c r="C88">
        <v>0.26675993764705702</v>
      </c>
      <c r="D88" s="1">
        <v>7.7779627183360795E-9</v>
      </c>
      <c r="E88">
        <v>5.4647524490579698E-2</v>
      </c>
      <c r="F88">
        <v>0.211269664427642</v>
      </c>
      <c r="G88">
        <v>-3.40139286279204</v>
      </c>
      <c r="H88">
        <v>6.7043402317874898E-4</v>
      </c>
      <c r="I88">
        <v>2.6736111111111099E-2</v>
      </c>
      <c r="J88">
        <v>0.44623812248054201</v>
      </c>
      <c r="K88" t="s">
        <v>27</v>
      </c>
      <c r="L88" t="s">
        <v>20</v>
      </c>
      <c r="M88">
        <v>3.40139286279204</v>
      </c>
    </row>
    <row r="89" spans="1:13">
      <c r="A89" t="s">
        <v>71</v>
      </c>
      <c r="B89" t="s">
        <v>22</v>
      </c>
      <c r="C89">
        <v>-6.03302676582037E-2</v>
      </c>
      <c r="D89">
        <v>0.199457446209717</v>
      </c>
      <c r="E89">
        <v>0.15613067273626399</v>
      </c>
      <c r="F89">
        <v>3.2951137810677299E-4</v>
      </c>
      <c r="G89">
        <v>3.3881959265711998</v>
      </c>
      <c r="H89">
        <v>7.0353988976405398E-4</v>
      </c>
      <c r="I89">
        <v>2.6984126984126999E-2</v>
      </c>
      <c r="J89">
        <v>0.44623812248054201</v>
      </c>
      <c r="K89" t="s">
        <v>19</v>
      </c>
      <c r="L89" t="s">
        <v>23</v>
      </c>
      <c r="M89">
        <v>3.3881959265711998</v>
      </c>
    </row>
    <row r="90" spans="1:13">
      <c r="A90" t="s">
        <v>69</v>
      </c>
      <c r="B90" t="s">
        <v>22</v>
      </c>
      <c r="C90">
        <v>-0.104763093434617</v>
      </c>
      <c r="D90">
        <v>2.5601219159011999E-2</v>
      </c>
      <c r="E90">
        <v>0.110941579039659</v>
      </c>
      <c r="F90">
        <v>1.0965739228266901E-2</v>
      </c>
      <c r="G90">
        <v>3.3683976292442401</v>
      </c>
      <c r="H90">
        <v>7.5606468576913503E-4</v>
      </c>
      <c r="I90">
        <v>2.7281746031746001E-2</v>
      </c>
      <c r="J90">
        <v>0.44623812248054201</v>
      </c>
      <c r="K90" t="s">
        <v>51</v>
      </c>
      <c r="L90" t="s">
        <v>23</v>
      </c>
      <c r="M90">
        <v>3.3683976292442401</v>
      </c>
    </row>
    <row r="91" spans="1:13">
      <c r="A91" t="s">
        <v>72</v>
      </c>
      <c r="B91" t="s">
        <v>60</v>
      </c>
      <c r="C91">
        <v>0.273129698445363</v>
      </c>
      <c r="D91" s="1">
        <v>3.2892313317489702E-9</v>
      </c>
      <c r="E91">
        <v>6.4413121758664801E-2</v>
      </c>
      <c r="F91">
        <v>0.14050769007345501</v>
      </c>
      <c r="G91">
        <v>-3.3558175521378599</v>
      </c>
      <c r="H91">
        <v>7.9130753055102498E-4</v>
      </c>
      <c r="I91">
        <v>2.7480158730158698E-2</v>
      </c>
      <c r="J91">
        <v>0.44623812248054201</v>
      </c>
      <c r="K91" t="s">
        <v>27</v>
      </c>
      <c r="L91" t="s">
        <v>23</v>
      </c>
      <c r="M91">
        <v>3.3558175521378599</v>
      </c>
    </row>
    <row r="92" spans="1:13">
      <c r="A92" t="s">
        <v>55</v>
      </c>
      <c r="B92" t="s">
        <v>39</v>
      </c>
      <c r="C92">
        <v>0.217145428208883</v>
      </c>
      <c r="D92" s="1">
        <v>3.01408079073084E-6</v>
      </c>
      <c r="E92">
        <v>5.0722610226161102E-3</v>
      </c>
      <c r="F92">
        <v>0.90769706011795304</v>
      </c>
      <c r="G92">
        <v>-3.3534179493385001</v>
      </c>
      <c r="H92">
        <v>7.9820075856871305E-4</v>
      </c>
      <c r="I92">
        <v>2.7579365079365099E-2</v>
      </c>
      <c r="J92">
        <v>0.44623812248054201</v>
      </c>
      <c r="K92" t="s">
        <v>27</v>
      </c>
      <c r="L92" t="s">
        <v>20</v>
      </c>
      <c r="M92">
        <v>3.3534179493385001</v>
      </c>
    </row>
    <row r="93" spans="1:13">
      <c r="A93" t="s">
        <v>64</v>
      </c>
      <c r="B93" t="s">
        <v>35</v>
      </c>
      <c r="C93">
        <v>0.435944468403344</v>
      </c>
      <c r="D93">
        <v>0</v>
      </c>
      <c r="E93">
        <v>0.246501041141685</v>
      </c>
      <c r="F93" s="1">
        <v>1.0457836818744699E-8</v>
      </c>
      <c r="G93">
        <v>-3.3525254217685001</v>
      </c>
      <c r="H93">
        <v>8.0077886923091699E-4</v>
      </c>
      <c r="I93">
        <v>2.7579365079365099E-2</v>
      </c>
      <c r="J93">
        <v>0.44623812248054201</v>
      </c>
      <c r="K93" t="s">
        <v>15</v>
      </c>
      <c r="L93" t="s">
        <v>20</v>
      </c>
      <c r="M93">
        <v>3.3525254217685001</v>
      </c>
    </row>
    <row r="94" spans="1:13">
      <c r="A94" t="s">
        <v>35</v>
      </c>
      <c r="B94" t="s">
        <v>33</v>
      </c>
      <c r="C94">
        <v>0.220764569307903</v>
      </c>
      <c r="D94" s="1">
        <v>2.0376857294834798E-6</v>
      </c>
      <c r="E94">
        <v>8.9423223747797306E-3</v>
      </c>
      <c r="F94">
        <v>0.838033074111591</v>
      </c>
      <c r="G94">
        <v>-3.3523467364047899</v>
      </c>
      <c r="H94">
        <v>8.0129593838316202E-4</v>
      </c>
      <c r="I94">
        <v>2.7579365079365099E-2</v>
      </c>
      <c r="J94">
        <v>0.44623812248054201</v>
      </c>
      <c r="K94" t="s">
        <v>27</v>
      </c>
      <c r="L94" t="s">
        <v>23</v>
      </c>
      <c r="M94">
        <v>3.3523467364047899</v>
      </c>
    </row>
    <row r="95" spans="1:13">
      <c r="A95" t="s">
        <v>44</v>
      </c>
      <c r="B95" t="s">
        <v>33</v>
      </c>
      <c r="C95">
        <v>0.21745739817653201</v>
      </c>
      <c r="D95" s="1">
        <v>2.9148259790279198E-6</v>
      </c>
      <c r="E95">
        <v>5.6323797600222299E-3</v>
      </c>
      <c r="F95">
        <v>0.89755749170188603</v>
      </c>
      <c r="G95">
        <v>-3.3497982698098401</v>
      </c>
      <c r="H95">
        <v>8.0870434272064303E-4</v>
      </c>
      <c r="I95">
        <v>2.76785714285714E-2</v>
      </c>
      <c r="J95">
        <v>0.44623812248054201</v>
      </c>
      <c r="K95" t="s">
        <v>27</v>
      </c>
      <c r="L95" t="s">
        <v>20</v>
      </c>
      <c r="M95">
        <v>3.3497982698098401</v>
      </c>
    </row>
    <row r="96" spans="1:13">
      <c r="A96" t="s">
        <v>70</v>
      </c>
      <c r="B96" t="s">
        <v>22</v>
      </c>
      <c r="C96">
        <v>-8.75646791163434E-2</v>
      </c>
      <c r="D96">
        <v>6.2293147499926198E-2</v>
      </c>
      <c r="E96">
        <v>0.12613060629869299</v>
      </c>
      <c r="F96">
        <v>3.7952671780319101E-3</v>
      </c>
      <c r="G96">
        <v>3.3380098225941102</v>
      </c>
      <c r="H96">
        <v>8.4380766394145804E-4</v>
      </c>
      <c r="I96">
        <v>2.7876984126984101E-2</v>
      </c>
      <c r="J96">
        <v>0.44623812248054201</v>
      </c>
      <c r="K96" t="s">
        <v>19</v>
      </c>
      <c r="L96" t="s">
        <v>23</v>
      </c>
      <c r="M96">
        <v>3.3380098225941102</v>
      </c>
    </row>
    <row r="97" spans="1:13">
      <c r="A97" t="s">
        <v>25</v>
      </c>
      <c r="B97" t="s">
        <v>67</v>
      </c>
      <c r="C97">
        <v>0.12849397015771899</v>
      </c>
      <c r="D97">
        <v>6.1125376935209398E-3</v>
      </c>
      <c r="E97">
        <v>-8.2826170554732403E-2</v>
      </c>
      <c r="F97">
        <v>5.7891033393590703E-2</v>
      </c>
      <c r="G97">
        <v>-3.3011313421340001</v>
      </c>
      <c r="H97">
        <v>9.6295792267351199E-4</v>
      </c>
      <c r="I97">
        <v>2.8174603174603199E-2</v>
      </c>
      <c r="J97">
        <v>0.44623812248054201</v>
      </c>
      <c r="K97" t="s">
        <v>27</v>
      </c>
      <c r="L97" t="s">
        <v>20</v>
      </c>
      <c r="M97">
        <v>3.3011313421340001</v>
      </c>
    </row>
    <row r="98" spans="1:13">
      <c r="A98" t="s">
        <v>33</v>
      </c>
      <c r="B98" t="s">
        <v>50</v>
      </c>
      <c r="C98">
        <v>0.22424527836666699</v>
      </c>
      <c r="D98" s="1">
        <v>1.38963156048888E-6</v>
      </c>
      <c r="E98">
        <v>1.6459299580561599E-2</v>
      </c>
      <c r="F98">
        <v>0.70672621061233598</v>
      </c>
      <c r="G98">
        <v>-3.2923637725769099</v>
      </c>
      <c r="H98">
        <v>9.9349015558358495E-4</v>
      </c>
      <c r="I98">
        <v>2.8224206349206301E-2</v>
      </c>
      <c r="J98">
        <v>0.44623812248054201</v>
      </c>
      <c r="K98" t="s">
        <v>27</v>
      </c>
      <c r="L98" t="s">
        <v>23</v>
      </c>
      <c r="M98">
        <v>3.2923637725769099</v>
      </c>
    </row>
    <row r="99" spans="1:13">
      <c r="A99" t="s">
        <v>64</v>
      </c>
      <c r="B99" t="s">
        <v>42</v>
      </c>
      <c r="C99">
        <v>0.33589381011188402</v>
      </c>
      <c r="D99" s="1">
        <v>1.9539925233402801E-13</v>
      </c>
      <c r="E99">
        <v>0.13706966180042701</v>
      </c>
      <c r="F99">
        <v>1.6436627665648001E-3</v>
      </c>
      <c r="G99">
        <v>-3.2901560814301898</v>
      </c>
      <c r="H99">
        <v>1.00131823511204E-3</v>
      </c>
      <c r="I99">
        <v>2.8224206349206301E-2</v>
      </c>
      <c r="J99">
        <v>0.44623812248054201</v>
      </c>
      <c r="K99" t="s">
        <v>15</v>
      </c>
      <c r="L99" t="s">
        <v>16</v>
      </c>
      <c r="M99">
        <v>3.2901560814301898</v>
      </c>
    </row>
    <row r="100" spans="1:13">
      <c r="A100" t="s">
        <v>66</v>
      </c>
      <c r="B100" t="s">
        <v>35</v>
      </c>
      <c r="C100">
        <v>0.24016995835646199</v>
      </c>
      <c r="D100" s="1">
        <v>2.2277040190310499E-7</v>
      </c>
      <c r="E100">
        <v>3.3603621777970598E-2</v>
      </c>
      <c r="F100">
        <v>0.44228671857473201</v>
      </c>
      <c r="G100">
        <v>-3.2873434632050298</v>
      </c>
      <c r="H100">
        <v>1.0113739933720501E-3</v>
      </c>
      <c r="I100">
        <v>2.8224206349206301E-2</v>
      </c>
      <c r="J100">
        <v>0.44623812248054201</v>
      </c>
      <c r="K100" t="s">
        <v>27</v>
      </c>
      <c r="L100" t="s">
        <v>23</v>
      </c>
      <c r="M100">
        <v>3.2873434632050298</v>
      </c>
    </row>
    <row r="101" spans="1:13">
      <c r="A101" t="s">
        <v>36</v>
      </c>
      <c r="B101" t="s">
        <v>32</v>
      </c>
      <c r="C101">
        <v>-5.5214998153181198E-2</v>
      </c>
      <c r="D101">
        <v>0.240341466691849</v>
      </c>
      <c r="E101">
        <v>0.15351634639412801</v>
      </c>
      <c r="F101">
        <v>4.1545943688658899E-4</v>
      </c>
      <c r="G101">
        <v>3.2666974999599101</v>
      </c>
      <c r="H101">
        <v>1.0880988001817399E-3</v>
      </c>
      <c r="I101">
        <v>2.8323412698412698E-2</v>
      </c>
      <c r="J101">
        <v>0.44623812248054201</v>
      </c>
      <c r="K101" t="s">
        <v>19</v>
      </c>
      <c r="L101" t="s">
        <v>20</v>
      </c>
      <c r="M101">
        <v>3.2666974999599101</v>
      </c>
    </row>
    <row r="102" spans="1:13">
      <c r="A102" t="s">
        <v>52</v>
      </c>
      <c r="B102" t="s">
        <v>61</v>
      </c>
      <c r="C102">
        <v>0.233719331861033</v>
      </c>
      <c r="D102" s="1">
        <v>4.7508888112446399E-7</v>
      </c>
      <c r="E102">
        <v>2.8447931653153499E-2</v>
      </c>
      <c r="F102">
        <v>0.51543259998479896</v>
      </c>
      <c r="G102">
        <v>-3.2613094491701902</v>
      </c>
      <c r="H102">
        <v>1.10898941377409E-3</v>
      </c>
      <c r="I102">
        <v>2.8422619047618999E-2</v>
      </c>
      <c r="J102">
        <v>0.44623812248054201</v>
      </c>
      <c r="K102" t="s">
        <v>27</v>
      </c>
      <c r="L102" t="s">
        <v>20</v>
      </c>
      <c r="M102">
        <v>3.2613094491701902</v>
      </c>
    </row>
    <row r="103" spans="1:13">
      <c r="A103" t="s">
        <v>37</v>
      </c>
      <c r="B103" t="s">
        <v>35</v>
      </c>
      <c r="C103">
        <v>0.17004047742396</v>
      </c>
      <c r="D103">
        <v>2.7300839395194597E-4</v>
      </c>
      <c r="E103">
        <v>-3.7170611548212697E-2</v>
      </c>
      <c r="F103">
        <v>0.39535321552047697</v>
      </c>
      <c r="G103">
        <v>-3.2493568927713099</v>
      </c>
      <c r="H103">
        <v>1.1566626048085901E-3</v>
      </c>
      <c r="I103">
        <v>2.85218253968254E-2</v>
      </c>
      <c r="J103">
        <v>0.44623812248054201</v>
      </c>
      <c r="K103" t="s">
        <v>27</v>
      </c>
      <c r="L103" t="s">
        <v>20</v>
      </c>
      <c r="M103">
        <v>3.2493568927713099</v>
      </c>
    </row>
    <row r="104" spans="1:13">
      <c r="A104" t="s">
        <v>22</v>
      </c>
      <c r="B104" t="s">
        <v>50</v>
      </c>
      <c r="C104">
        <v>-0.155388949805562</v>
      </c>
      <c r="D104">
        <v>8.9378721268529304E-4</v>
      </c>
      <c r="E104">
        <v>5.18425943253965E-2</v>
      </c>
      <c r="F104">
        <v>0.235689740935073</v>
      </c>
      <c r="G104">
        <v>3.2439293322153699</v>
      </c>
      <c r="H104">
        <v>1.1789299144342499E-3</v>
      </c>
      <c r="I104">
        <v>2.85218253968254E-2</v>
      </c>
      <c r="J104">
        <v>0.44623812248054201</v>
      </c>
      <c r="K104" t="s">
        <v>68</v>
      </c>
      <c r="L104" t="s">
        <v>23</v>
      </c>
      <c r="M104">
        <v>3.2439293322153699</v>
      </c>
    </row>
    <row r="105" spans="1:13">
      <c r="A105" t="s">
        <v>65</v>
      </c>
      <c r="B105" t="s">
        <v>55</v>
      </c>
      <c r="C105">
        <v>0.27337107263539001</v>
      </c>
      <c r="D105" s="1">
        <v>3.1822842139206399E-9</v>
      </c>
      <c r="E105">
        <v>7.2714530073197697E-2</v>
      </c>
      <c r="F105">
        <v>9.6046163508430205E-2</v>
      </c>
      <c r="G105">
        <v>-3.2301368610713102</v>
      </c>
      <c r="H105">
        <v>1.23730973506729E-3</v>
      </c>
      <c r="I105">
        <v>2.8670634920634899E-2</v>
      </c>
      <c r="J105">
        <v>0.44623812248054201</v>
      </c>
      <c r="K105" t="s">
        <v>27</v>
      </c>
      <c r="L105" t="s">
        <v>16</v>
      </c>
      <c r="M105">
        <v>3.2301368610713102</v>
      </c>
    </row>
    <row r="106" spans="1:13">
      <c r="A106" t="s">
        <v>52</v>
      </c>
      <c r="B106" t="s">
        <v>44</v>
      </c>
      <c r="C106">
        <v>0.36958157267142899</v>
      </c>
      <c r="D106" s="1">
        <v>4.4408920985006301E-16</v>
      </c>
      <c r="E106">
        <v>0.17903876767149399</v>
      </c>
      <c r="F106" s="1">
        <v>3.6928915175815599E-5</v>
      </c>
      <c r="G106">
        <v>-3.2190692306084698</v>
      </c>
      <c r="H106">
        <v>1.2860743118539E-3</v>
      </c>
      <c r="I106">
        <v>2.8769841269841299E-2</v>
      </c>
      <c r="J106">
        <v>0.44623812248054201</v>
      </c>
      <c r="K106" t="s">
        <v>15</v>
      </c>
      <c r="L106" t="s">
        <v>16</v>
      </c>
      <c r="M106">
        <v>3.2190692306084698</v>
      </c>
    </row>
    <row r="107" spans="1:13">
      <c r="A107" t="s">
        <v>57</v>
      </c>
      <c r="B107" t="s">
        <v>41</v>
      </c>
      <c r="C107">
        <v>8.9530870107784197E-2</v>
      </c>
      <c r="D107">
        <v>5.66204287887246E-2</v>
      </c>
      <c r="E107">
        <v>-0.11658868992663</v>
      </c>
      <c r="F107">
        <v>7.4921131361420602E-3</v>
      </c>
      <c r="G107">
        <v>-3.21819199708077</v>
      </c>
      <c r="H107">
        <v>1.29001435104544E-3</v>
      </c>
      <c r="I107">
        <v>2.8819444444444401E-2</v>
      </c>
      <c r="J107">
        <v>0.44623812248054201</v>
      </c>
      <c r="K107" t="s">
        <v>73</v>
      </c>
      <c r="L107" t="s">
        <v>23</v>
      </c>
      <c r="M107">
        <v>3.21819199708077</v>
      </c>
    </row>
    <row r="108" spans="1:13">
      <c r="A108" t="s">
        <v>21</v>
      </c>
      <c r="B108" t="s">
        <v>41</v>
      </c>
      <c r="C108">
        <v>-7.0975087709797505E-2</v>
      </c>
      <c r="D108">
        <v>0.13103793311505699</v>
      </c>
      <c r="E108">
        <v>0.13423016456649201</v>
      </c>
      <c r="F108">
        <v>2.0545729997343302E-3</v>
      </c>
      <c r="G108">
        <v>3.2064830113829301</v>
      </c>
      <c r="H108">
        <v>1.34368238727523E-3</v>
      </c>
      <c r="I108">
        <v>2.9067460317460301E-2</v>
      </c>
      <c r="J108">
        <v>0.44623812248054201</v>
      </c>
      <c r="K108" t="s">
        <v>19</v>
      </c>
      <c r="L108" t="s">
        <v>23</v>
      </c>
      <c r="M108">
        <v>3.2064830113829301</v>
      </c>
    </row>
    <row r="109" spans="1:13">
      <c r="A109" t="s">
        <v>59</v>
      </c>
      <c r="B109" t="s">
        <v>22</v>
      </c>
      <c r="C109">
        <v>0.22433798010929101</v>
      </c>
      <c r="D109" s="1">
        <v>1.3754209011729299E-6</v>
      </c>
      <c r="E109">
        <v>2.2541561815566699E-2</v>
      </c>
      <c r="F109">
        <v>0.60632491451845905</v>
      </c>
      <c r="G109">
        <v>-3.1992368845883199</v>
      </c>
      <c r="H109">
        <v>1.37791899075402E-3</v>
      </c>
      <c r="I109">
        <v>2.92162698412698E-2</v>
      </c>
      <c r="J109">
        <v>0.44623812248054201</v>
      </c>
      <c r="K109" t="s">
        <v>27</v>
      </c>
      <c r="L109" t="s">
        <v>23</v>
      </c>
      <c r="M109">
        <v>3.1992368845883199</v>
      </c>
    </row>
    <row r="110" spans="1:13">
      <c r="A110" t="s">
        <v>25</v>
      </c>
      <c r="B110" t="s">
        <v>55</v>
      </c>
      <c r="C110">
        <v>-1.8452777897706499E-2</v>
      </c>
      <c r="D110">
        <v>0.69496371152895897</v>
      </c>
      <c r="E110">
        <v>0.1846346815056</v>
      </c>
      <c r="F110" s="1">
        <v>2.0711186748734199E-5</v>
      </c>
      <c r="G110">
        <v>3.1923561984636399</v>
      </c>
      <c r="H110">
        <v>1.4111719149026501E-3</v>
      </c>
      <c r="I110">
        <v>2.93650793650794E-2</v>
      </c>
      <c r="J110">
        <v>0.44623812248054201</v>
      </c>
      <c r="K110" t="s">
        <v>19</v>
      </c>
      <c r="L110" t="s">
        <v>16</v>
      </c>
      <c r="M110">
        <v>3.1923561984636399</v>
      </c>
    </row>
    <row r="111" spans="1:13">
      <c r="A111" t="s">
        <v>64</v>
      </c>
      <c r="B111" t="s">
        <v>44</v>
      </c>
      <c r="C111">
        <v>0.380102098669931</v>
      </c>
      <c r="D111">
        <v>0</v>
      </c>
      <c r="E111">
        <v>0.192824094460532</v>
      </c>
      <c r="F111" s="1">
        <v>8.6091556203982106E-6</v>
      </c>
      <c r="G111">
        <v>-3.1873585444983701</v>
      </c>
      <c r="H111">
        <v>1.4357866941513799E-3</v>
      </c>
      <c r="I111">
        <v>2.93650793650794E-2</v>
      </c>
      <c r="J111">
        <v>0.44623812248054201</v>
      </c>
      <c r="K111" t="s">
        <v>15</v>
      </c>
      <c r="L111" t="s">
        <v>16</v>
      </c>
      <c r="M111">
        <v>3.1873585444983701</v>
      </c>
    </row>
    <row r="112" spans="1:13">
      <c r="A112" t="s">
        <v>49</v>
      </c>
      <c r="B112" t="s">
        <v>35</v>
      </c>
      <c r="C112">
        <v>0.247670196502739</v>
      </c>
      <c r="D112" s="1">
        <v>8.9847107309637395E-8</v>
      </c>
      <c r="E112">
        <v>4.83476522278799E-2</v>
      </c>
      <c r="F112">
        <v>0.26881736197140599</v>
      </c>
      <c r="G112">
        <v>-3.18165824634087</v>
      </c>
      <c r="H112">
        <v>1.4643450030616301E-3</v>
      </c>
      <c r="I112">
        <v>2.9414682539682501E-2</v>
      </c>
      <c r="J112">
        <v>0.44623812248054201</v>
      </c>
      <c r="K112" t="s">
        <v>27</v>
      </c>
      <c r="L112" t="s">
        <v>20</v>
      </c>
      <c r="M112">
        <v>3.18165824634087</v>
      </c>
    </row>
    <row r="113" spans="1:13">
      <c r="A113" t="s">
        <v>52</v>
      </c>
      <c r="B113" t="s">
        <v>39</v>
      </c>
      <c r="C113">
        <v>0.17256455139957699</v>
      </c>
      <c r="D113">
        <v>2.2032326784859901E-4</v>
      </c>
      <c r="E113">
        <v>-2.9174930785400701E-2</v>
      </c>
      <c r="F113">
        <v>0.50475279723809396</v>
      </c>
      <c r="G113">
        <v>-3.1652959117641002</v>
      </c>
      <c r="H113">
        <v>1.5492530395649501E-3</v>
      </c>
      <c r="I113">
        <v>2.97123015873016E-2</v>
      </c>
      <c r="J113">
        <v>0.44623812248054201</v>
      </c>
      <c r="K113" t="s">
        <v>27</v>
      </c>
      <c r="L113" t="s">
        <v>20</v>
      </c>
      <c r="M113">
        <v>3.1652959117641002</v>
      </c>
    </row>
    <row r="114" spans="1:13">
      <c r="A114" t="s">
        <v>13</v>
      </c>
      <c r="B114" t="s">
        <v>63</v>
      </c>
      <c r="C114">
        <v>0.202233314276686</v>
      </c>
      <c r="D114" s="1">
        <v>1.4112222605167099E-5</v>
      </c>
      <c r="E114">
        <v>1.9839547118706601E-3</v>
      </c>
      <c r="F114">
        <v>0.96382848922491104</v>
      </c>
      <c r="G114">
        <v>-3.1588268138956601</v>
      </c>
      <c r="H114">
        <v>1.5840559233927E-3</v>
      </c>
      <c r="I114">
        <v>3.00595238095238E-2</v>
      </c>
      <c r="J114">
        <v>0.44623812248054201</v>
      </c>
      <c r="K114" t="s">
        <v>27</v>
      </c>
      <c r="L114" t="s">
        <v>16</v>
      </c>
      <c r="M114">
        <v>3.1588268138956601</v>
      </c>
    </row>
    <row r="115" spans="1:13">
      <c r="A115" t="s">
        <v>54</v>
      </c>
      <c r="B115" t="s">
        <v>32</v>
      </c>
      <c r="C115">
        <v>0.28157295143845801</v>
      </c>
      <c r="D115" s="1">
        <v>1.0151726126395E-9</v>
      </c>
      <c r="E115">
        <v>8.6544312281624305E-2</v>
      </c>
      <c r="F115">
        <v>4.7482297799528603E-2</v>
      </c>
      <c r="G115">
        <v>-3.1518619594741</v>
      </c>
      <c r="H115">
        <v>1.62232949550892E-3</v>
      </c>
      <c r="I115">
        <v>3.03075396825397E-2</v>
      </c>
      <c r="J115">
        <v>0.44623812248054201</v>
      </c>
      <c r="K115" t="s">
        <v>15</v>
      </c>
      <c r="L115" t="s">
        <v>23</v>
      </c>
      <c r="M115">
        <v>3.1518619594741</v>
      </c>
    </row>
    <row r="116" spans="1:13">
      <c r="A116" t="s">
        <v>65</v>
      </c>
      <c r="B116" t="s">
        <v>26</v>
      </c>
      <c r="C116">
        <v>-3.57281620143561E-2</v>
      </c>
      <c r="D116">
        <v>0.44760517124298699</v>
      </c>
      <c r="E116">
        <v>0.16395734091171699</v>
      </c>
      <c r="F116">
        <v>1.6107343947902001E-4</v>
      </c>
      <c r="G116">
        <v>3.1295523897681399</v>
      </c>
      <c r="H116">
        <v>1.7507285056318699E-3</v>
      </c>
      <c r="I116">
        <v>3.0803571428571399E-2</v>
      </c>
      <c r="J116">
        <v>0.44623812248054201</v>
      </c>
      <c r="K116" t="s">
        <v>19</v>
      </c>
      <c r="L116" t="s">
        <v>16</v>
      </c>
      <c r="M116">
        <v>3.1295523897681399</v>
      </c>
    </row>
    <row r="117" spans="1:13">
      <c r="A117" t="s">
        <v>34</v>
      </c>
      <c r="B117" t="s">
        <v>43</v>
      </c>
      <c r="C117">
        <v>0.19717334818728299</v>
      </c>
      <c r="D117" s="1">
        <v>2.3239218415405098E-5</v>
      </c>
      <c r="E117">
        <v>-1.2751828768112401E-3</v>
      </c>
      <c r="F117">
        <v>0.97674617165922695</v>
      </c>
      <c r="G117">
        <v>-3.1275456105133301</v>
      </c>
      <c r="H117">
        <v>1.7627246710941E-3</v>
      </c>
      <c r="I117">
        <v>3.0853174603174601E-2</v>
      </c>
      <c r="J117">
        <v>0.44623812248054201</v>
      </c>
      <c r="K117" t="s">
        <v>27</v>
      </c>
      <c r="L117" t="s">
        <v>20</v>
      </c>
      <c r="M117">
        <v>3.1275456105133301</v>
      </c>
    </row>
    <row r="118" spans="1:13">
      <c r="A118" t="s">
        <v>13</v>
      </c>
      <c r="B118" t="s">
        <v>50</v>
      </c>
      <c r="C118">
        <v>-3.2960533899877902E-2</v>
      </c>
      <c r="D118">
        <v>0.48358173611891903</v>
      </c>
      <c r="E118">
        <v>0.16587721245981299</v>
      </c>
      <c r="F118">
        <v>1.34457466496762E-4</v>
      </c>
      <c r="G118">
        <v>3.1171496929258899</v>
      </c>
      <c r="H118">
        <v>1.82608824069018E-3</v>
      </c>
      <c r="I118">
        <v>3.125E-2</v>
      </c>
      <c r="J118">
        <v>0.44623812248054201</v>
      </c>
      <c r="K118" t="s">
        <v>19</v>
      </c>
      <c r="L118" t="s">
        <v>20</v>
      </c>
      <c r="M118">
        <v>3.1171496929258899</v>
      </c>
    </row>
    <row r="119" spans="1:13">
      <c r="A119" t="s">
        <v>70</v>
      </c>
      <c r="B119" t="s">
        <v>40</v>
      </c>
      <c r="C119">
        <v>0.50337643776900198</v>
      </c>
      <c r="D119">
        <v>0</v>
      </c>
      <c r="E119">
        <v>0.34110095757768699</v>
      </c>
      <c r="F119" s="1">
        <v>8.8817841970012504E-16</v>
      </c>
      <c r="G119">
        <v>-3.08734079146801</v>
      </c>
      <c r="H119">
        <v>2.0195592087617902E-3</v>
      </c>
      <c r="I119">
        <v>3.1696428571428598E-2</v>
      </c>
      <c r="J119">
        <v>0.44623812248054201</v>
      </c>
      <c r="K119" t="s">
        <v>15</v>
      </c>
      <c r="L119" t="s">
        <v>23</v>
      </c>
      <c r="M119">
        <v>3.08734079146801</v>
      </c>
    </row>
    <row r="120" spans="1:13">
      <c r="A120" t="s">
        <v>40</v>
      </c>
      <c r="B120" t="s">
        <v>22</v>
      </c>
      <c r="C120">
        <v>-7.7880792835094498E-2</v>
      </c>
      <c r="D120">
        <v>9.7444509496434198E-2</v>
      </c>
      <c r="E120">
        <v>0.11937087700934999</v>
      </c>
      <c r="F120">
        <v>6.1737313323186899E-3</v>
      </c>
      <c r="G120">
        <v>3.07958298628516</v>
      </c>
      <c r="H120">
        <v>2.0729061214699298E-3</v>
      </c>
      <c r="I120">
        <v>3.19444444444444E-2</v>
      </c>
      <c r="J120">
        <v>0.44623812248054201</v>
      </c>
      <c r="K120" t="s">
        <v>19</v>
      </c>
      <c r="L120" t="s">
        <v>23</v>
      </c>
      <c r="M120">
        <v>3.07958298628516</v>
      </c>
    </row>
    <row r="121" spans="1:13">
      <c r="A121" t="s">
        <v>34</v>
      </c>
      <c r="B121" t="s">
        <v>74</v>
      </c>
      <c r="C121">
        <v>1.8795865892140998E-2</v>
      </c>
      <c r="D121">
        <v>0.68958382001867602</v>
      </c>
      <c r="E121">
        <v>0.21265054100540501</v>
      </c>
      <c r="F121" s="1">
        <v>8.7803571036104699E-7</v>
      </c>
      <c r="G121">
        <v>3.0666120885315098</v>
      </c>
      <c r="H121">
        <v>2.1649961891759299E-3</v>
      </c>
      <c r="I121">
        <v>3.2291666666666698E-2</v>
      </c>
      <c r="J121">
        <v>0.44623812248054201</v>
      </c>
      <c r="K121" t="s">
        <v>19</v>
      </c>
      <c r="L121" t="s">
        <v>16</v>
      </c>
      <c r="M121">
        <v>3.0666120885315098</v>
      </c>
    </row>
    <row r="122" spans="1:13">
      <c r="A122" t="s">
        <v>42</v>
      </c>
      <c r="B122" t="s">
        <v>44</v>
      </c>
      <c r="C122">
        <v>0.55745108368107199</v>
      </c>
      <c r="D122">
        <v>0</v>
      </c>
      <c r="E122">
        <v>0.40808071874960999</v>
      </c>
      <c r="F122">
        <v>0</v>
      </c>
      <c r="G122">
        <v>-3.0459771843475298</v>
      </c>
      <c r="H122">
        <v>2.3192543345865102E-3</v>
      </c>
      <c r="I122">
        <v>3.27876984126984E-2</v>
      </c>
      <c r="J122">
        <v>0.44623812248054201</v>
      </c>
      <c r="K122" t="s">
        <v>15</v>
      </c>
      <c r="L122" t="s">
        <v>16</v>
      </c>
      <c r="M122">
        <v>3.0459771843475298</v>
      </c>
    </row>
    <row r="123" spans="1:13">
      <c r="A123" t="s">
        <v>67</v>
      </c>
      <c r="B123" t="s">
        <v>41</v>
      </c>
      <c r="C123">
        <v>0.152277862394222</v>
      </c>
      <c r="D123">
        <v>1.13519324614098E-3</v>
      </c>
      <c r="E123">
        <v>-4.1845184497170597E-2</v>
      </c>
      <c r="F123">
        <v>0.338603869658753</v>
      </c>
      <c r="G123">
        <v>-3.0385117213811399</v>
      </c>
      <c r="H123">
        <v>2.3774985562441402E-3</v>
      </c>
      <c r="I123">
        <v>3.3184523809523803E-2</v>
      </c>
      <c r="J123">
        <v>0.44623812248054201</v>
      </c>
      <c r="K123" t="s">
        <v>27</v>
      </c>
      <c r="L123" t="s">
        <v>23</v>
      </c>
      <c r="M123">
        <v>3.0385117213811399</v>
      </c>
    </row>
    <row r="124" spans="1:13">
      <c r="A124" t="s">
        <v>62</v>
      </c>
      <c r="B124" t="s">
        <v>34</v>
      </c>
      <c r="C124">
        <v>0.21956833846148099</v>
      </c>
      <c r="D124" s="1">
        <v>2.3208737787161499E-6</v>
      </c>
      <c r="E124">
        <v>2.9028984066465299E-2</v>
      </c>
      <c r="F124">
        <v>0.50688742073928506</v>
      </c>
      <c r="G124">
        <v>-3.0202224667273501</v>
      </c>
      <c r="H124">
        <v>2.5258908058829899E-3</v>
      </c>
      <c r="I124">
        <v>3.3432539682539703E-2</v>
      </c>
      <c r="J124">
        <v>0.44623812248054201</v>
      </c>
      <c r="K124" t="s">
        <v>27</v>
      </c>
      <c r="L124" t="s">
        <v>16</v>
      </c>
      <c r="M124">
        <v>3.0202224667273501</v>
      </c>
    </row>
    <row r="125" spans="1:13">
      <c r="A125" t="s">
        <v>21</v>
      </c>
      <c r="B125" t="s">
        <v>54</v>
      </c>
      <c r="C125">
        <v>-9.0925318735828306E-2</v>
      </c>
      <c r="D125">
        <v>5.2862576304985302E-2</v>
      </c>
      <c r="E125">
        <v>9.9276465898639005E-2</v>
      </c>
      <c r="F125">
        <v>2.2911326417038899E-2</v>
      </c>
      <c r="G125">
        <v>2.96758943701726</v>
      </c>
      <c r="H125">
        <v>3.0014494745691299E-3</v>
      </c>
      <c r="I125">
        <v>3.4920634920634901E-2</v>
      </c>
      <c r="J125">
        <v>0.44623812248054201</v>
      </c>
      <c r="K125" t="s">
        <v>19</v>
      </c>
      <c r="L125" t="s">
        <v>23</v>
      </c>
      <c r="M125">
        <v>2.96758943701726</v>
      </c>
    </row>
    <row r="126" spans="1:13">
      <c r="A126" t="s">
        <v>45</v>
      </c>
      <c r="B126" t="s">
        <v>40</v>
      </c>
      <c r="C126">
        <v>6.7119649417937702E-2</v>
      </c>
      <c r="D126">
        <v>0.15334805782385799</v>
      </c>
      <c r="E126">
        <v>0.25171517604892402</v>
      </c>
      <c r="F126" s="1">
        <v>4.9693351655832901E-9</v>
      </c>
      <c r="G126">
        <v>2.9557794930885599</v>
      </c>
      <c r="H126">
        <v>3.1187997813877199E-3</v>
      </c>
      <c r="I126">
        <v>3.5317460317460303E-2</v>
      </c>
      <c r="J126">
        <v>0.44623812248054201</v>
      </c>
      <c r="K126" t="s">
        <v>19</v>
      </c>
      <c r="L126" t="s">
        <v>20</v>
      </c>
      <c r="M126">
        <v>2.9557794930885599</v>
      </c>
    </row>
    <row r="127" spans="1:13">
      <c r="A127" t="s">
        <v>29</v>
      </c>
      <c r="B127" t="s">
        <v>75</v>
      </c>
      <c r="C127">
        <v>-0.12738410125241401</v>
      </c>
      <c r="D127">
        <v>6.5716439101142204E-3</v>
      </c>
      <c r="E127">
        <v>6.1675956068345097E-2</v>
      </c>
      <c r="F127">
        <v>0.158200691327681</v>
      </c>
      <c r="G127">
        <v>2.9528517190231098</v>
      </c>
      <c r="H127">
        <v>3.1485316285417399E-3</v>
      </c>
      <c r="I127">
        <v>3.54166666666667E-2</v>
      </c>
      <c r="J127">
        <v>0.44623812248054201</v>
      </c>
      <c r="K127" t="s">
        <v>68</v>
      </c>
      <c r="L127" t="s">
        <v>23</v>
      </c>
      <c r="M127">
        <v>2.9528517190231098</v>
      </c>
    </row>
    <row r="128" spans="1:13">
      <c r="A128" t="s">
        <v>13</v>
      </c>
      <c r="B128" t="s">
        <v>67</v>
      </c>
      <c r="C128">
        <v>1.22116307029504E-2</v>
      </c>
      <c r="D128">
        <v>0.79525800728226703</v>
      </c>
      <c r="E128">
        <v>0.199077315470502</v>
      </c>
      <c r="F128" s="1">
        <v>4.2933693298330402E-6</v>
      </c>
      <c r="G128">
        <v>2.94857623730773</v>
      </c>
      <c r="H128">
        <v>3.1924138861517499E-3</v>
      </c>
      <c r="I128">
        <v>3.5466269841269799E-2</v>
      </c>
      <c r="J128">
        <v>0.44623812248054201</v>
      </c>
      <c r="K128" t="s">
        <v>19</v>
      </c>
      <c r="L128" t="s">
        <v>20</v>
      </c>
      <c r="M128">
        <v>2.94857623730773</v>
      </c>
    </row>
    <row r="129" spans="1:13">
      <c r="A129" t="s">
        <v>65</v>
      </c>
      <c r="B129" t="s">
        <v>66</v>
      </c>
      <c r="C129">
        <v>0.25076017184042398</v>
      </c>
      <c r="D129" s="1">
        <v>6.1273655482807499E-8</v>
      </c>
      <c r="E129">
        <v>6.6698815793695104E-2</v>
      </c>
      <c r="F129">
        <v>0.126930395757374</v>
      </c>
      <c r="G129">
        <v>-2.9464991362328798</v>
      </c>
      <c r="H129">
        <v>3.2139331668185598E-3</v>
      </c>
      <c r="I129">
        <v>3.5515873015873001E-2</v>
      </c>
      <c r="J129">
        <v>0.44623812248054201</v>
      </c>
      <c r="K129" t="s">
        <v>27</v>
      </c>
      <c r="L129" t="s">
        <v>20</v>
      </c>
      <c r="M129">
        <v>2.9464991362328798</v>
      </c>
    </row>
    <row r="130" spans="1:13">
      <c r="A130" t="s">
        <v>29</v>
      </c>
      <c r="B130" t="s">
        <v>76</v>
      </c>
      <c r="C130">
        <v>-6.7819286011173305E-2</v>
      </c>
      <c r="D130">
        <v>0.14909879835206999</v>
      </c>
      <c r="E130">
        <v>0.12052322350033701</v>
      </c>
      <c r="F130">
        <v>5.6916289420028097E-3</v>
      </c>
      <c r="G130">
        <v>2.9404271901290699</v>
      </c>
      <c r="H130">
        <v>3.2776002172429102E-3</v>
      </c>
      <c r="I130">
        <v>3.5664682539682503E-2</v>
      </c>
      <c r="J130">
        <v>0.44623812248054201</v>
      </c>
      <c r="K130" t="s">
        <v>19</v>
      </c>
      <c r="L130" t="s">
        <v>23</v>
      </c>
      <c r="M130">
        <v>2.9404271901290699</v>
      </c>
    </row>
    <row r="131" spans="1:13">
      <c r="A131" t="s">
        <v>36</v>
      </c>
      <c r="B131" t="s">
        <v>22</v>
      </c>
      <c r="C131">
        <v>0.155050375990096</v>
      </c>
      <c r="D131">
        <v>9.1754549956624099E-4</v>
      </c>
      <c r="E131">
        <v>-3.2636367113029398E-2</v>
      </c>
      <c r="F131">
        <v>0.45554087248823999</v>
      </c>
      <c r="G131">
        <v>-2.93923871382581</v>
      </c>
      <c r="H131">
        <v>3.2901955654089802E-3</v>
      </c>
      <c r="I131">
        <v>3.5664682539682503E-2</v>
      </c>
      <c r="J131">
        <v>0.44623812248054201</v>
      </c>
      <c r="K131" t="s">
        <v>27</v>
      </c>
      <c r="L131" t="s">
        <v>20</v>
      </c>
      <c r="M131">
        <v>2.93923871382581</v>
      </c>
    </row>
    <row r="132" spans="1:13">
      <c r="A132" t="s">
        <v>21</v>
      </c>
      <c r="B132" t="s">
        <v>75</v>
      </c>
      <c r="C132">
        <v>-0.105816844744206</v>
      </c>
      <c r="D132">
        <v>2.4146717027420099E-2</v>
      </c>
      <c r="E132">
        <v>8.2439813493837E-2</v>
      </c>
      <c r="F132">
        <v>5.9073599510290502E-2</v>
      </c>
      <c r="G132">
        <v>2.93741467957505</v>
      </c>
      <c r="H132">
        <v>3.3096122701683898E-3</v>
      </c>
      <c r="I132">
        <v>3.5664682539682503E-2</v>
      </c>
      <c r="J132">
        <v>0.44623812248054201</v>
      </c>
      <c r="K132" t="s">
        <v>68</v>
      </c>
      <c r="L132" t="s">
        <v>23</v>
      </c>
      <c r="M132">
        <v>2.93741467957505</v>
      </c>
    </row>
    <row r="133" spans="1:13">
      <c r="A133" t="s">
        <v>64</v>
      </c>
      <c r="B133" t="s">
        <v>62</v>
      </c>
      <c r="C133">
        <v>0.42498899997079398</v>
      </c>
      <c r="D133">
        <v>0</v>
      </c>
      <c r="E133">
        <v>0.259170167315801</v>
      </c>
      <c r="F133" s="1">
        <v>1.6654702061913401E-9</v>
      </c>
      <c r="G133">
        <v>-2.9328209020303899</v>
      </c>
      <c r="H133">
        <v>3.35897595747469E-3</v>
      </c>
      <c r="I133">
        <v>3.5763888888888901E-2</v>
      </c>
      <c r="J133">
        <v>0.44623812248054201</v>
      </c>
      <c r="K133" t="s">
        <v>15</v>
      </c>
      <c r="L133" t="s">
        <v>16</v>
      </c>
      <c r="M133">
        <v>2.9328209020303899</v>
      </c>
    </row>
    <row r="134" spans="1:13">
      <c r="A134" t="s">
        <v>13</v>
      </c>
      <c r="B134" t="s">
        <v>22</v>
      </c>
      <c r="C134">
        <v>0.26799082555565801</v>
      </c>
      <c r="D134" s="1">
        <v>6.5977592278443403E-9</v>
      </c>
      <c r="E134">
        <v>8.5959921947590501E-2</v>
      </c>
      <c r="F134">
        <v>4.9005997280402197E-2</v>
      </c>
      <c r="G134">
        <v>-2.9324919649374199</v>
      </c>
      <c r="H134">
        <v>3.36253623439657E-3</v>
      </c>
      <c r="I134">
        <v>3.5813492063492103E-2</v>
      </c>
      <c r="J134">
        <v>0.44623812248054201</v>
      </c>
      <c r="K134" t="s">
        <v>15</v>
      </c>
      <c r="L134" t="s">
        <v>20</v>
      </c>
      <c r="M134">
        <v>2.9324919649374199</v>
      </c>
    </row>
    <row r="135" spans="1:13">
      <c r="A135" t="s">
        <v>28</v>
      </c>
      <c r="B135" t="s">
        <v>50</v>
      </c>
      <c r="C135">
        <v>-0.12495806167325001</v>
      </c>
      <c r="D135">
        <v>7.6843938241593097E-3</v>
      </c>
      <c r="E135">
        <v>6.2764515083211903E-2</v>
      </c>
      <c r="F135">
        <v>0.15097273305654599</v>
      </c>
      <c r="G135">
        <v>2.93150268070475</v>
      </c>
      <c r="H135">
        <v>3.3732645492140999E-3</v>
      </c>
      <c r="I135">
        <v>3.5863095238095201E-2</v>
      </c>
      <c r="J135">
        <v>0.44623812248054201</v>
      </c>
      <c r="K135" t="s">
        <v>68</v>
      </c>
      <c r="L135" t="s">
        <v>23</v>
      </c>
      <c r="M135">
        <v>2.93150268070475</v>
      </c>
    </row>
    <row r="136" spans="1:13">
      <c r="A136" t="s">
        <v>29</v>
      </c>
      <c r="B136" t="s">
        <v>57</v>
      </c>
      <c r="C136">
        <v>-8.5049869963352703E-2</v>
      </c>
      <c r="D136">
        <v>7.0223436629439195E-2</v>
      </c>
      <c r="E136">
        <v>0.102508146488614</v>
      </c>
      <c r="F136">
        <v>1.88062201548354E-2</v>
      </c>
      <c r="G136">
        <v>2.9262695672532901</v>
      </c>
      <c r="H136">
        <v>3.4305354134727302E-3</v>
      </c>
      <c r="I136">
        <v>3.6061507936507899E-2</v>
      </c>
      <c r="J136">
        <v>0.44623812248054201</v>
      </c>
      <c r="K136" t="s">
        <v>19</v>
      </c>
      <c r="L136" t="s">
        <v>23</v>
      </c>
      <c r="M136">
        <v>2.9262695672532901</v>
      </c>
    </row>
    <row r="137" spans="1:13">
      <c r="A137" t="s">
        <v>77</v>
      </c>
      <c r="B137" t="s">
        <v>72</v>
      </c>
      <c r="C137">
        <v>0.14066187040755401</v>
      </c>
      <c r="D137">
        <v>2.6662495353439999E-3</v>
      </c>
      <c r="E137">
        <v>-4.4950788577553899E-2</v>
      </c>
      <c r="F137">
        <v>0.30394197998804001</v>
      </c>
      <c r="G137">
        <v>-2.9022611031375001</v>
      </c>
      <c r="H137">
        <v>3.7047961067878101E-3</v>
      </c>
      <c r="I137">
        <v>3.7152777777777798E-2</v>
      </c>
      <c r="J137">
        <v>0.44623812248054201</v>
      </c>
      <c r="K137" t="s">
        <v>27</v>
      </c>
      <c r="L137" t="s">
        <v>23</v>
      </c>
      <c r="M137">
        <v>2.9022611031375001</v>
      </c>
    </row>
    <row r="138" spans="1:13">
      <c r="A138" t="s">
        <v>31</v>
      </c>
      <c r="B138" t="s">
        <v>49</v>
      </c>
      <c r="C138">
        <v>0.39808366372502402</v>
      </c>
      <c r="D138">
        <v>0</v>
      </c>
      <c r="E138">
        <v>0.54232029147933103</v>
      </c>
      <c r="F138">
        <v>0</v>
      </c>
      <c r="G138">
        <v>2.89425529280782</v>
      </c>
      <c r="H138">
        <v>3.8005901943061202E-3</v>
      </c>
      <c r="I138">
        <v>3.7400793650793601E-2</v>
      </c>
      <c r="J138">
        <v>0.44623812248054201</v>
      </c>
      <c r="K138" t="s">
        <v>15</v>
      </c>
      <c r="L138" t="s">
        <v>16</v>
      </c>
      <c r="M138">
        <v>2.89425529280782</v>
      </c>
    </row>
    <row r="139" spans="1:13">
      <c r="A139" t="s">
        <v>78</v>
      </c>
      <c r="B139" t="s">
        <v>22</v>
      </c>
      <c r="C139">
        <v>-7.8010499163747402E-2</v>
      </c>
      <c r="D139">
        <v>9.6886370659979001E-2</v>
      </c>
      <c r="E139">
        <v>0.10743244355148</v>
      </c>
      <c r="F139">
        <v>1.3783727243726901E-2</v>
      </c>
      <c r="G139">
        <v>2.89349020401345</v>
      </c>
      <c r="H139">
        <v>3.8098617481236302E-3</v>
      </c>
      <c r="I139">
        <v>3.7400793650793601E-2</v>
      </c>
      <c r="J139">
        <v>0.44623812248054201</v>
      </c>
      <c r="K139" t="s">
        <v>19</v>
      </c>
      <c r="L139" t="s">
        <v>23</v>
      </c>
      <c r="M139">
        <v>2.89349020401345</v>
      </c>
    </row>
    <row r="140" spans="1:13">
      <c r="A140" t="s">
        <v>21</v>
      </c>
      <c r="B140" t="s">
        <v>35</v>
      </c>
      <c r="C140">
        <v>-3.69103909939721E-2</v>
      </c>
      <c r="D140">
        <v>0.43271209516764902</v>
      </c>
      <c r="E140">
        <v>0.14733995756741899</v>
      </c>
      <c r="F140">
        <v>7.0806932980582704E-4</v>
      </c>
      <c r="G140">
        <v>2.8830600157065298</v>
      </c>
      <c r="H140">
        <v>3.9383239837451596E-3</v>
      </c>
      <c r="I140">
        <v>3.7549603174603201E-2</v>
      </c>
      <c r="J140">
        <v>0.44623812248054201</v>
      </c>
      <c r="K140" t="s">
        <v>19</v>
      </c>
      <c r="L140" t="s">
        <v>23</v>
      </c>
      <c r="M140">
        <v>2.8830600157065298</v>
      </c>
    </row>
    <row r="141" spans="1:13">
      <c r="A141" t="s">
        <v>52</v>
      </c>
      <c r="B141" t="s">
        <v>31</v>
      </c>
      <c r="C141">
        <v>0.18023012967532601</v>
      </c>
      <c r="D141">
        <v>1.12789446020001E-4</v>
      </c>
      <c r="E141">
        <v>-3.029571186355E-3</v>
      </c>
      <c r="F141">
        <v>0.94478991011345903</v>
      </c>
      <c r="G141">
        <v>-2.88154620679739</v>
      </c>
      <c r="H141">
        <v>3.95729207088295E-3</v>
      </c>
      <c r="I141">
        <v>3.7599206349206299E-2</v>
      </c>
      <c r="J141">
        <v>0.44623812248054201</v>
      </c>
      <c r="K141" t="s">
        <v>27</v>
      </c>
      <c r="L141" t="s">
        <v>16</v>
      </c>
      <c r="M141">
        <v>2.88154620679739</v>
      </c>
    </row>
    <row r="142" spans="1:13">
      <c r="A142" t="s">
        <v>79</v>
      </c>
      <c r="B142" t="s">
        <v>43</v>
      </c>
      <c r="C142">
        <v>0.19146668820104701</v>
      </c>
      <c r="D142" s="1">
        <v>4.0180497907327298E-5</v>
      </c>
      <c r="E142">
        <v>8.9012219329230504E-3</v>
      </c>
      <c r="F142">
        <v>0.83876729072314904</v>
      </c>
      <c r="G142">
        <v>-2.8769988457774001</v>
      </c>
      <c r="H142">
        <v>4.0147706382211304E-3</v>
      </c>
      <c r="I142">
        <v>3.7698412698412703E-2</v>
      </c>
      <c r="J142">
        <v>0.44623812248054201</v>
      </c>
      <c r="K142" t="s">
        <v>27</v>
      </c>
      <c r="L142" t="s">
        <v>20</v>
      </c>
      <c r="M142">
        <v>2.8769988457774001</v>
      </c>
    </row>
    <row r="143" spans="1:13">
      <c r="A143" t="s">
        <v>42</v>
      </c>
      <c r="B143" t="s">
        <v>59</v>
      </c>
      <c r="C143">
        <v>0.215448594434964</v>
      </c>
      <c r="D143" s="1">
        <v>3.6130872715922601E-6</v>
      </c>
      <c r="E143">
        <v>3.4243301953540597E-2</v>
      </c>
      <c r="F143">
        <v>0.43364350476959901</v>
      </c>
      <c r="G143">
        <v>-2.8717682675404501</v>
      </c>
      <c r="H143">
        <v>4.0818216448615299E-3</v>
      </c>
      <c r="I143">
        <v>3.7698412698412703E-2</v>
      </c>
      <c r="J143">
        <v>0.44623812248054201</v>
      </c>
      <c r="K143" t="s">
        <v>27</v>
      </c>
      <c r="L143" t="s">
        <v>20</v>
      </c>
      <c r="M143">
        <v>2.8717682675404501</v>
      </c>
    </row>
    <row r="144" spans="1:13">
      <c r="A144" t="s">
        <v>25</v>
      </c>
      <c r="B144" t="s">
        <v>71</v>
      </c>
      <c r="C144">
        <v>8.6565486266197506E-2</v>
      </c>
      <c r="D144">
        <v>6.5350849477523704E-2</v>
      </c>
      <c r="E144">
        <v>-9.6773459638916495E-2</v>
      </c>
      <c r="F144">
        <v>2.6603987912046101E-2</v>
      </c>
      <c r="G144">
        <v>-2.8599224728326802</v>
      </c>
      <c r="H144">
        <v>4.2374458537320202E-3</v>
      </c>
      <c r="I144">
        <v>3.8194444444444399E-2</v>
      </c>
      <c r="J144">
        <v>0.44623812248054201</v>
      </c>
      <c r="K144" t="s">
        <v>73</v>
      </c>
      <c r="L144" t="s">
        <v>20</v>
      </c>
      <c r="M144">
        <v>2.8599224728326802</v>
      </c>
    </row>
    <row r="145" spans="1:13">
      <c r="A145" t="s">
        <v>36</v>
      </c>
      <c r="B145" t="s">
        <v>44</v>
      </c>
      <c r="C145">
        <v>1.0311053179158799E-2</v>
      </c>
      <c r="D145">
        <v>0.82657167698966105</v>
      </c>
      <c r="E145">
        <v>0.19174376933564199</v>
      </c>
      <c r="F145" s="1">
        <v>9.6870116181868599E-6</v>
      </c>
      <c r="G145">
        <v>2.85954126896045</v>
      </c>
      <c r="H145">
        <v>4.2425421284930896E-3</v>
      </c>
      <c r="I145">
        <v>3.8194444444444399E-2</v>
      </c>
      <c r="J145">
        <v>0.44623812248054201</v>
      </c>
      <c r="K145" t="s">
        <v>19</v>
      </c>
      <c r="L145" t="s">
        <v>16</v>
      </c>
      <c r="M145">
        <v>2.85954126896045</v>
      </c>
    </row>
    <row r="146" spans="1:13">
      <c r="A146" t="s">
        <v>29</v>
      </c>
      <c r="B146" t="s">
        <v>50</v>
      </c>
      <c r="C146">
        <v>-0.15565432807832799</v>
      </c>
      <c r="D146">
        <v>8.7556390263077198E-4</v>
      </c>
      <c r="E146">
        <v>2.6609308255178401E-2</v>
      </c>
      <c r="F146">
        <v>0.54295515199410105</v>
      </c>
      <c r="G146">
        <v>2.8550325649250601</v>
      </c>
      <c r="H146">
        <v>4.3032416302784702E-3</v>
      </c>
      <c r="I146">
        <v>3.8293650793650803E-2</v>
      </c>
      <c r="J146">
        <v>0.44623812248054201</v>
      </c>
      <c r="K146" t="s">
        <v>68</v>
      </c>
      <c r="L146" t="s">
        <v>23</v>
      </c>
      <c r="M146">
        <v>2.8550325649250601</v>
      </c>
    </row>
    <row r="147" spans="1:13">
      <c r="A147" t="s">
        <v>28</v>
      </c>
      <c r="B147" t="s">
        <v>58</v>
      </c>
      <c r="C147">
        <v>-0.103455564956001</v>
      </c>
      <c r="D147">
        <v>2.7510506573894301E-2</v>
      </c>
      <c r="E147">
        <v>7.9166245299771898E-2</v>
      </c>
      <c r="F147">
        <v>6.9916940894108298E-2</v>
      </c>
      <c r="G147">
        <v>2.84902390050306</v>
      </c>
      <c r="H147">
        <v>4.3853585955049004E-3</v>
      </c>
      <c r="I147">
        <v>3.8343253968253999E-2</v>
      </c>
      <c r="J147">
        <v>0.44623812248054201</v>
      </c>
      <c r="K147" t="s">
        <v>68</v>
      </c>
      <c r="L147" t="s">
        <v>23</v>
      </c>
      <c r="M147">
        <v>2.84902390050306</v>
      </c>
    </row>
    <row r="148" spans="1:13">
      <c r="A148" t="s">
        <v>54</v>
      </c>
      <c r="B148" t="s">
        <v>57</v>
      </c>
      <c r="C148">
        <v>0.11793970856644</v>
      </c>
      <c r="D148">
        <v>1.19090241701063E-2</v>
      </c>
      <c r="E148">
        <v>-6.36441490705284E-2</v>
      </c>
      <c r="F148">
        <v>0.145317598326893</v>
      </c>
      <c r="G148">
        <v>-2.8344355935872501</v>
      </c>
      <c r="H148">
        <v>4.5906710526269403E-3</v>
      </c>
      <c r="I148">
        <v>3.8938492063492099E-2</v>
      </c>
      <c r="J148">
        <v>0.44623812248054201</v>
      </c>
      <c r="K148" t="s">
        <v>27</v>
      </c>
      <c r="L148" t="s">
        <v>23</v>
      </c>
      <c r="M148">
        <v>2.8344355935872501</v>
      </c>
    </row>
    <row r="149" spans="1:13">
      <c r="A149" t="s">
        <v>32</v>
      </c>
      <c r="B149" t="s">
        <v>50</v>
      </c>
      <c r="C149">
        <v>0.59017713472588396</v>
      </c>
      <c r="D149">
        <v>0</v>
      </c>
      <c r="E149">
        <v>0.46052953475116098</v>
      </c>
      <c r="F149">
        <v>0</v>
      </c>
      <c r="G149">
        <v>-2.7991762604062602</v>
      </c>
      <c r="H149">
        <v>5.1233162515047096E-3</v>
      </c>
      <c r="I149">
        <v>4.0029761904761901E-2</v>
      </c>
      <c r="J149">
        <v>0.44623812248054201</v>
      </c>
      <c r="K149" t="s">
        <v>15</v>
      </c>
      <c r="L149" t="s">
        <v>23</v>
      </c>
      <c r="M149">
        <v>2.7991762604062602</v>
      </c>
    </row>
    <row r="150" spans="1:13">
      <c r="A150" t="s">
        <v>62</v>
      </c>
      <c r="B150" t="s">
        <v>66</v>
      </c>
      <c r="C150">
        <v>0.24215875846790499</v>
      </c>
      <c r="D150" s="1">
        <v>1.7560751741640999E-7</v>
      </c>
      <c r="E150">
        <v>6.7448325840423706E-2</v>
      </c>
      <c r="F150">
        <v>0.122707149523522</v>
      </c>
      <c r="G150">
        <v>-2.7923401027040402</v>
      </c>
      <c r="H150">
        <v>5.2328323031040399E-3</v>
      </c>
      <c r="I150">
        <v>4.0277777777777801E-2</v>
      </c>
      <c r="J150">
        <v>0.44623812248054201</v>
      </c>
      <c r="K150" t="s">
        <v>27</v>
      </c>
      <c r="L150" t="s">
        <v>20</v>
      </c>
      <c r="M150">
        <v>2.7923401027040402</v>
      </c>
    </row>
    <row r="151" spans="1:13">
      <c r="A151" t="s">
        <v>70</v>
      </c>
      <c r="B151" t="s">
        <v>39</v>
      </c>
      <c r="C151">
        <v>0.14988571670249001</v>
      </c>
      <c r="D151">
        <v>1.36021025352884E-3</v>
      </c>
      <c r="E151">
        <v>0.31882262446547499</v>
      </c>
      <c r="F151" s="1">
        <v>7.21644966006352E-14</v>
      </c>
      <c r="G151">
        <v>2.7891863149159501</v>
      </c>
      <c r="H151">
        <v>5.2840656844331101E-3</v>
      </c>
      <c r="I151">
        <v>4.0426587301587297E-2</v>
      </c>
      <c r="J151">
        <v>0.44623812248054201</v>
      </c>
      <c r="K151" t="s">
        <v>15</v>
      </c>
      <c r="L151" t="s">
        <v>23</v>
      </c>
      <c r="M151">
        <v>2.7891863149159501</v>
      </c>
    </row>
    <row r="152" spans="1:13">
      <c r="A152" t="s">
        <v>13</v>
      </c>
      <c r="B152" t="s">
        <v>21</v>
      </c>
      <c r="C152">
        <v>0.29536077729560101</v>
      </c>
      <c r="D152" s="1">
        <v>1.3648815411215801E-10</v>
      </c>
      <c r="E152">
        <v>0.125021188605831</v>
      </c>
      <c r="F152">
        <v>4.1173060623540501E-3</v>
      </c>
      <c r="G152">
        <v>-2.7804462992656198</v>
      </c>
      <c r="H152">
        <v>5.4284237060259798E-3</v>
      </c>
      <c r="I152">
        <v>4.0674603174603197E-2</v>
      </c>
      <c r="J152">
        <v>0.44623812248054201</v>
      </c>
      <c r="K152" t="s">
        <v>15</v>
      </c>
      <c r="L152" t="s">
        <v>20</v>
      </c>
      <c r="M152">
        <v>2.7804462992656198</v>
      </c>
    </row>
    <row r="153" spans="1:13">
      <c r="A153" t="s">
        <v>29</v>
      </c>
      <c r="B153" t="s">
        <v>80</v>
      </c>
      <c r="C153">
        <v>-6.0214945470148801E-2</v>
      </c>
      <c r="D153">
        <v>0.20031953758021701</v>
      </c>
      <c r="E153">
        <v>0.117646047603958</v>
      </c>
      <c r="F153">
        <v>6.9639906363263603E-3</v>
      </c>
      <c r="G153">
        <v>2.7762571342386999</v>
      </c>
      <c r="H153">
        <v>5.4988700361470501E-3</v>
      </c>
      <c r="I153">
        <v>4.0823412698412699E-2</v>
      </c>
      <c r="J153">
        <v>0.44623812248054201</v>
      </c>
      <c r="K153" t="s">
        <v>19</v>
      </c>
      <c r="L153" t="s">
        <v>23</v>
      </c>
      <c r="M153">
        <v>2.7762571342386999</v>
      </c>
    </row>
    <row r="154" spans="1:13">
      <c r="A154" t="s">
        <v>42</v>
      </c>
      <c r="B154" t="s">
        <v>54</v>
      </c>
      <c r="C154">
        <v>0.18225627513152901</v>
      </c>
      <c r="D154" s="1">
        <v>9.4055246770974294E-5</v>
      </c>
      <c r="E154">
        <v>5.8963485117293499E-3</v>
      </c>
      <c r="F154">
        <v>0.89278466216253705</v>
      </c>
      <c r="G154">
        <v>-2.7752901957199101</v>
      </c>
      <c r="H154">
        <v>5.5152471375470996E-3</v>
      </c>
      <c r="I154">
        <v>4.0873015873015901E-2</v>
      </c>
      <c r="J154">
        <v>0.44623812248054201</v>
      </c>
      <c r="K154" t="s">
        <v>27</v>
      </c>
      <c r="L154" t="s">
        <v>20</v>
      </c>
      <c r="M154">
        <v>2.7752901957199101</v>
      </c>
    </row>
    <row r="155" spans="1:13">
      <c r="A155" t="s">
        <v>38</v>
      </c>
      <c r="B155" t="s">
        <v>76</v>
      </c>
      <c r="C155">
        <v>0.13906883069901099</v>
      </c>
      <c r="D155">
        <v>2.9833244727157601E-3</v>
      </c>
      <c r="E155">
        <v>-3.7384981882964199E-2</v>
      </c>
      <c r="F155">
        <v>0.39263161694250298</v>
      </c>
      <c r="G155">
        <v>-2.7591014211967302</v>
      </c>
      <c r="H155">
        <v>5.7960543541519596E-3</v>
      </c>
      <c r="I155">
        <v>4.1617063492063497E-2</v>
      </c>
      <c r="J155">
        <v>0.44623812248054201</v>
      </c>
      <c r="K155" t="s">
        <v>27</v>
      </c>
      <c r="L155" t="s">
        <v>20</v>
      </c>
      <c r="M155">
        <v>2.7591014211967302</v>
      </c>
    </row>
    <row r="156" spans="1:13">
      <c r="A156" t="s">
        <v>21</v>
      </c>
      <c r="B156" t="s">
        <v>78</v>
      </c>
      <c r="C156">
        <v>-0.10734784864961699</v>
      </c>
      <c r="D156">
        <v>2.2160916777803401E-2</v>
      </c>
      <c r="E156">
        <v>6.8909879704920907E-2</v>
      </c>
      <c r="F156">
        <v>0.11478740369758</v>
      </c>
      <c r="G156">
        <v>2.7498307368217501</v>
      </c>
      <c r="H156">
        <v>5.9626055972465796E-3</v>
      </c>
      <c r="I156">
        <v>4.2013888888888899E-2</v>
      </c>
      <c r="J156">
        <v>0.44623812248054201</v>
      </c>
      <c r="K156" t="s">
        <v>68</v>
      </c>
      <c r="L156" t="s">
        <v>23</v>
      </c>
      <c r="M156">
        <v>2.7498307368217501</v>
      </c>
    </row>
    <row r="157" spans="1:13">
      <c r="A157" t="s">
        <v>76</v>
      </c>
      <c r="B157" t="s">
        <v>22</v>
      </c>
      <c r="C157">
        <v>-9.41131611977198E-2</v>
      </c>
      <c r="D157">
        <v>4.5046798394257501E-2</v>
      </c>
      <c r="E157">
        <v>8.1252153398945398E-2</v>
      </c>
      <c r="F157">
        <v>6.2834597006148601E-2</v>
      </c>
      <c r="G157">
        <v>2.7349267943609501</v>
      </c>
      <c r="H157">
        <v>6.2394150577044401E-3</v>
      </c>
      <c r="I157">
        <v>4.2609126984126999E-2</v>
      </c>
      <c r="J157">
        <v>0.44623812248054201</v>
      </c>
      <c r="K157" t="s">
        <v>68</v>
      </c>
      <c r="L157" t="s">
        <v>23</v>
      </c>
      <c r="M157">
        <v>2.7349267943609501</v>
      </c>
    </row>
    <row r="158" spans="1:13">
      <c r="A158" t="s">
        <v>44</v>
      </c>
      <c r="B158" t="s">
        <v>70</v>
      </c>
      <c r="C158">
        <v>0.25694700723055203</v>
      </c>
      <c r="D158" s="1">
        <v>2.80400014318616E-8</v>
      </c>
      <c r="E158">
        <v>8.7953024669096797E-2</v>
      </c>
      <c r="F158">
        <v>4.3971902491157303E-2</v>
      </c>
      <c r="G158">
        <v>-2.7167553188136999</v>
      </c>
      <c r="H158">
        <v>6.5925325168163396E-3</v>
      </c>
      <c r="I158">
        <v>4.3105158730158702E-2</v>
      </c>
      <c r="J158">
        <v>0.44623812248054201</v>
      </c>
      <c r="K158" t="s">
        <v>15</v>
      </c>
      <c r="L158" t="s">
        <v>20</v>
      </c>
      <c r="M158">
        <v>2.7167553188136999</v>
      </c>
    </row>
    <row r="159" spans="1:13">
      <c r="A159" t="s">
        <v>31</v>
      </c>
      <c r="B159" t="s">
        <v>75</v>
      </c>
      <c r="C159">
        <v>0.13411326451748001</v>
      </c>
      <c r="D159">
        <v>4.2011001799764401E-3</v>
      </c>
      <c r="E159">
        <v>-3.9070103799349103E-2</v>
      </c>
      <c r="F159">
        <v>0.37163448963812401</v>
      </c>
      <c r="G159">
        <v>-2.7068026984570102</v>
      </c>
      <c r="H159">
        <v>6.7934618606051E-3</v>
      </c>
      <c r="I159">
        <v>4.3253968253968302E-2</v>
      </c>
      <c r="J159">
        <v>0.44623812248054201</v>
      </c>
      <c r="K159" t="s">
        <v>27</v>
      </c>
      <c r="L159" t="s">
        <v>20</v>
      </c>
      <c r="M159">
        <v>2.7068026984570102</v>
      </c>
    </row>
    <row r="160" spans="1:13">
      <c r="A160" t="s">
        <v>62</v>
      </c>
      <c r="B160" t="s">
        <v>37</v>
      </c>
      <c r="C160">
        <v>-2.4519778374717801E-2</v>
      </c>
      <c r="D160">
        <v>0.60230565064578201</v>
      </c>
      <c r="E160">
        <v>0.14829623608501999</v>
      </c>
      <c r="F160">
        <v>6.5282836375235597E-4</v>
      </c>
      <c r="G160">
        <v>2.7053479402434202</v>
      </c>
      <c r="H160">
        <v>6.8232879167119103E-3</v>
      </c>
      <c r="I160">
        <v>4.33035714285714E-2</v>
      </c>
      <c r="J160">
        <v>0.44623812248054201</v>
      </c>
      <c r="K160" t="s">
        <v>19</v>
      </c>
      <c r="L160" t="s">
        <v>16</v>
      </c>
      <c r="M160">
        <v>2.7053479402434202</v>
      </c>
    </row>
    <row r="161" spans="1:13">
      <c r="A161" t="s">
        <v>62</v>
      </c>
      <c r="B161" t="s">
        <v>55</v>
      </c>
      <c r="C161">
        <v>0.20919469634646801</v>
      </c>
      <c r="D161" s="1">
        <v>6.9599353680338496E-6</v>
      </c>
      <c r="E161">
        <v>3.9005139157699903E-2</v>
      </c>
      <c r="F161">
        <v>0.372430869590546</v>
      </c>
      <c r="G161">
        <v>-2.69572721448296</v>
      </c>
      <c r="H161">
        <v>7.0235158324939099E-3</v>
      </c>
      <c r="I161">
        <v>4.3501984126984097E-2</v>
      </c>
      <c r="J161">
        <v>0.44623812248054201</v>
      </c>
      <c r="K161" t="s">
        <v>27</v>
      </c>
      <c r="L161" t="s">
        <v>16</v>
      </c>
      <c r="M161">
        <v>2.69572721448296</v>
      </c>
    </row>
    <row r="162" spans="1:13">
      <c r="A162" t="s">
        <v>43</v>
      </c>
      <c r="B162" t="s">
        <v>59</v>
      </c>
      <c r="C162">
        <v>0.225749207364278</v>
      </c>
      <c r="D162" s="1">
        <v>1.1755540461067001E-6</v>
      </c>
      <c r="E162">
        <v>5.65908819651871E-2</v>
      </c>
      <c r="F162">
        <v>0.195455847914491</v>
      </c>
      <c r="G162">
        <v>-2.6918436962214098</v>
      </c>
      <c r="H162">
        <v>7.1058239165390901E-3</v>
      </c>
      <c r="I162">
        <v>4.3601190476190502E-2</v>
      </c>
      <c r="J162">
        <v>0.44623812248054201</v>
      </c>
      <c r="K162" t="s">
        <v>27</v>
      </c>
      <c r="L162" t="s">
        <v>23</v>
      </c>
      <c r="M162">
        <v>2.6918436962214098</v>
      </c>
    </row>
    <row r="163" spans="1:13">
      <c r="A163" t="s">
        <v>28</v>
      </c>
      <c r="B163" t="s">
        <v>41</v>
      </c>
      <c r="C163">
        <v>-5.94658316944979E-2</v>
      </c>
      <c r="D163">
        <v>0.20598561153502901</v>
      </c>
      <c r="E163">
        <v>0.112041535526215</v>
      </c>
      <c r="F163">
        <v>1.0194275306977901E-2</v>
      </c>
      <c r="G163">
        <v>2.6762198627358398</v>
      </c>
      <c r="H163">
        <v>7.4457782397860002E-3</v>
      </c>
      <c r="I163">
        <v>4.4196428571428602E-2</v>
      </c>
      <c r="J163">
        <v>0.44623812248054201</v>
      </c>
      <c r="K163" t="s">
        <v>19</v>
      </c>
      <c r="L163" t="s">
        <v>23</v>
      </c>
      <c r="M163">
        <v>2.6762198627358398</v>
      </c>
    </row>
    <row r="164" spans="1:13">
      <c r="A164" t="s">
        <v>29</v>
      </c>
      <c r="B164" t="s">
        <v>69</v>
      </c>
      <c r="C164">
        <v>-6.2722369275712495E-2</v>
      </c>
      <c r="D164">
        <v>0.182180144231367</v>
      </c>
      <c r="E164">
        <v>0.108710621325858</v>
      </c>
      <c r="F164">
        <v>1.2690935384033399E-2</v>
      </c>
      <c r="G164">
        <v>2.6746137099074798</v>
      </c>
      <c r="H164">
        <v>7.4815399891914802E-3</v>
      </c>
      <c r="I164">
        <v>4.42460317460317E-2</v>
      </c>
      <c r="J164">
        <v>0.44623812248054201</v>
      </c>
      <c r="K164" t="s">
        <v>19</v>
      </c>
      <c r="L164" t="s">
        <v>23</v>
      </c>
      <c r="M164">
        <v>2.6746137099074798</v>
      </c>
    </row>
    <row r="165" spans="1:13">
      <c r="A165" t="s">
        <v>31</v>
      </c>
      <c r="B165" t="s">
        <v>35</v>
      </c>
      <c r="C165">
        <v>0.191117994389326</v>
      </c>
      <c r="D165" s="1">
        <v>4.15262298871788E-5</v>
      </c>
      <c r="E165">
        <v>2.16810256969611E-2</v>
      </c>
      <c r="F165">
        <v>0.62014216239560105</v>
      </c>
      <c r="G165">
        <v>-2.67253122106316</v>
      </c>
      <c r="H165">
        <v>7.5281368843467004E-3</v>
      </c>
      <c r="I165">
        <v>4.4444444444444398E-2</v>
      </c>
      <c r="J165">
        <v>0.44623812248054201</v>
      </c>
      <c r="K165" t="s">
        <v>27</v>
      </c>
      <c r="L165" t="s">
        <v>20</v>
      </c>
      <c r="M165">
        <v>2.67253122106316</v>
      </c>
    </row>
    <row r="166" spans="1:13">
      <c r="A166" t="s">
        <v>55</v>
      </c>
      <c r="B166" t="s">
        <v>31</v>
      </c>
      <c r="C166">
        <v>0.60011822571290097</v>
      </c>
      <c r="D166">
        <v>0</v>
      </c>
      <c r="E166">
        <v>0.69880995437653304</v>
      </c>
      <c r="F166">
        <v>0</v>
      </c>
      <c r="G166">
        <v>2.66982638115481</v>
      </c>
      <c r="H166">
        <v>7.5890476801372597E-3</v>
      </c>
      <c r="I166">
        <v>4.4444444444444398E-2</v>
      </c>
      <c r="J166">
        <v>0.44623812248054201</v>
      </c>
      <c r="K166" t="s">
        <v>15</v>
      </c>
      <c r="L166" t="s">
        <v>16</v>
      </c>
      <c r="M166">
        <v>2.66982638115481</v>
      </c>
    </row>
    <row r="167" spans="1:13">
      <c r="A167" t="s">
        <v>33</v>
      </c>
      <c r="B167" t="s">
        <v>22</v>
      </c>
      <c r="C167">
        <v>-7.2810570499861199E-2</v>
      </c>
      <c r="D167">
        <v>0.121339711967061</v>
      </c>
      <c r="E167">
        <v>9.8367540992633298E-2</v>
      </c>
      <c r="F167">
        <v>2.4197423083183199E-2</v>
      </c>
      <c r="G167">
        <v>2.6696294443785402</v>
      </c>
      <c r="H167">
        <v>7.5934997442657403E-3</v>
      </c>
      <c r="I167">
        <v>4.4444444444444398E-2</v>
      </c>
      <c r="J167">
        <v>0.44623812248054201</v>
      </c>
      <c r="K167" t="s">
        <v>19</v>
      </c>
      <c r="L167" t="s">
        <v>23</v>
      </c>
      <c r="M167">
        <v>2.6696294443785402</v>
      </c>
    </row>
    <row r="168" spans="1:13">
      <c r="A168" t="s">
        <v>78</v>
      </c>
      <c r="B168" t="s">
        <v>40</v>
      </c>
      <c r="C168">
        <v>7.9856727347803594E-2</v>
      </c>
      <c r="D168">
        <v>8.92149152778621E-2</v>
      </c>
      <c r="E168">
        <v>0.24590750610586301</v>
      </c>
      <c r="F168" s="1">
        <v>1.13701035253655E-8</v>
      </c>
      <c r="G168">
        <v>2.6602773534759199</v>
      </c>
      <c r="H168">
        <v>7.8076328472383603E-3</v>
      </c>
      <c r="I168">
        <v>4.49900793650794E-2</v>
      </c>
      <c r="J168">
        <v>0.44623812248054201</v>
      </c>
      <c r="K168" t="s">
        <v>19</v>
      </c>
      <c r="L168" t="s">
        <v>23</v>
      </c>
      <c r="M168">
        <v>2.6602773534759199</v>
      </c>
    </row>
    <row r="169" spans="1:13">
      <c r="A169" t="s">
        <v>55</v>
      </c>
      <c r="B169" t="s">
        <v>43</v>
      </c>
      <c r="C169">
        <v>0.21853391836031699</v>
      </c>
      <c r="D169" s="1">
        <v>2.59577779115894E-6</v>
      </c>
      <c r="E169">
        <v>5.1675569028996199E-2</v>
      </c>
      <c r="F169">
        <v>0.23720425548725599</v>
      </c>
      <c r="G169">
        <v>-2.6504661856273799</v>
      </c>
      <c r="H169">
        <v>8.0380773100974506E-3</v>
      </c>
      <c r="I169">
        <v>4.5238095238095202E-2</v>
      </c>
      <c r="J169">
        <v>0.44623812248054201</v>
      </c>
      <c r="K169" t="s">
        <v>27</v>
      </c>
      <c r="L169" t="s">
        <v>20</v>
      </c>
      <c r="M169">
        <v>2.6504661856273799</v>
      </c>
    </row>
    <row r="170" spans="1:13">
      <c r="A170" t="s">
        <v>25</v>
      </c>
      <c r="B170" t="s">
        <v>32</v>
      </c>
      <c r="C170">
        <v>-7.5565202545231996E-2</v>
      </c>
      <c r="D170">
        <v>0.107846225331242</v>
      </c>
      <c r="E170">
        <v>9.4184251046002698E-2</v>
      </c>
      <c r="F170">
        <v>3.0952196729444999E-2</v>
      </c>
      <c r="G170">
        <v>2.6470350956148798</v>
      </c>
      <c r="H170">
        <v>8.12009253484779E-3</v>
      </c>
      <c r="I170">
        <v>4.5287698412698398E-2</v>
      </c>
      <c r="J170">
        <v>0.44623812248054201</v>
      </c>
      <c r="K170" t="s">
        <v>19</v>
      </c>
      <c r="L170" t="s">
        <v>20</v>
      </c>
      <c r="M170">
        <v>2.6470350956148798</v>
      </c>
    </row>
    <row r="171" spans="1:13">
      <c r="A171" t="s">
        <v>56</v>
      </c>
      <c r="B171" t="s">
        <v>41</v>
      </c>
      <c r="C171">
        <v>0.209470581757982</v>
      </c>
      <c r="D171" s="1">
        <v>6.7643135719386302E-6</v>
      </c>
      <c r="E171">
        <v>4.24298047092877E-2</v>
      </c>
      <c r="F171">
        <v>0.33189264635910698</v>
      </c>
      <c r="G171">
        <v>-2.6468564175976499</v>
      </c>
      <c r="H171">
        <v>8.1243840211734294E-3</v>
      </c>
      <c r="I171">
        <v>4.5287698412698398E-2</v>
      </c>
      <c r="J171">
        <v>0.44623812248054201</v>
      </c>
      <c r="K171" t="s">
        <v>27</v>
      </c>
      <c r="L171" t="s">
        <v>23</v>
      </c>
      <c r="M171">
        <v>2.6468564175976499</v>
      </c>
    </row>
    <row r="172" spans="1:13">
      <c r="A172" t="s">
        <v>36</v>
      </c>
      <c r="B172" t="s">
        <v>66</v>
      </c>
      <c r="C172">
        <v>-8.0592071604164706E-2</v>
      </c>
      <c r="D172">
        <v>8.6298574087749103E-2</v>
      </c>
      <c r="E172">
        <v>8.9129748343534598E-2</v>
      </c>
      <c r="F172">
        <v>4.1209523168396003E-2</v>
      </c>
      <c r="G172">
        <v>2.6464187561666699</v>
      </c>
      <c r="H172">
        <v>8.1349043457483502E-3</v>
      </c>
      <c r="I172">
        <v>4.53373015873016E-2</v>
      </c>
      <c r="J172">
        <v>0.44623812248054201</v>
      </c>
      <c r="K172" t="s">
        <v>19</v>
      </c>
      <c r="L172" t="s">
        <v>20</v>
      </c>
      <c r="M172">
        <v>2.6464187561666699</v>
      </c>
    </row>
    <row r="173" spans="1:13">
      <c r="A173" t="s">
        <v>26</v>
      </c>
      <c r="B173" t="s">
        <v>60</v>
      </c>
      <c r="C173">
        <v>-3.2145544312212102E-2</v>
      </c>
      <c r="D173">
        <v>0.494466360147928</v>
      </c>
      <c r="E173">
        <v>-0.19955256303668301</v>
      </c>
      <c r="F173" s="1">
        <v>4.0685477369351003E-6</v>
      </c>
      <c r="G173">
        <v>-2.6460416478814701</v>
      </c>
      <c r="H173">
        <v>8.1439788968789093E-3</v>
      </c>
      <c r="I173">
        <v>4.53373015873016E-2</v>
      </c>
      <c r="J173">
        <v>0.44623812248054201</v>
      </c>
      <c r="K173" t="s">
        <v>73</v>
      </c>
      <c r="L173" t="s">
        <v>20</v>
      </c>
      <c r="M173">
        <v>2.6460416478814701</v>
      </c>
    </row>
    <row r="174" spans="1:13">
      <c r="A174" t="s">
        <v>25</v>
      </c>
      <c r="B174" t="s">
        <v>81</v>
      </c>
      <c r="C174">
        <v>0.14236608767230999</v>
      </c>
      <c r="D174">
        <v>2.3612882085002301E-3</v>
      </c>
      <c r="E174">
        <v>-2.65136275197199E-2</v>
      </c>
      <c r="F174">
        <v>0.54440713804916296</v>
      </c>
      <c r="G174">
        <v>-2.6421488139859899</v>
      </c>
      <c r="H174">
        <v>8.2381850325948507E-3</v>
      </c>
      <c r="I174">
        <v>4.5486111111111102E-2</v>
      </c>
      <c r="J174">
        <v>0.44623812248054201</v>
      </c>
      <c r="K174" t="s">
        <v>27</v>
      </c>
      <c r="L174" t="s">
        <v>16</v>
      </c>
      <c r="M174">
        <v>2.6421488139859899</v>
      </c>
    </row>
    <row r="175" spans="1:13">
      <c r="A175" t="s">
        <v>39</v>
      </c>
      <c r="B175" t="s">
        <v>22</v>
      </c>
      <c r="C175">
        <v>-0.108387965555442</v>
      </c>
      <c r="D175">
        <v>2.0894003672866202E-2</v>
      </c>
      <c r="E175">
        <v>6.01790762425344E-2</v>
      </c>
      <c r="F175">
        <v>0.168562555919816</v>
      </c>
      <c r="G175">
        <v>2.6298243562780401</v>
      </c>
      <c r="H175">
        <v>8.5428993439331108E-3</v>
      </c>
      <c r="I175">
        <v>4.6031746031746E-2</v>
      </c>
      <c r="J175">
        <v>0.44623812248054201</v>
      </c>
      <c r="K175" t="s">
        <v>68</v>
      </c>
      <c r="L175" t="s">
        <v>23</v>
      </c>
      <c r="M175">
        <v>2.6298243562780401</v>
      </c>
    </row>
    <row r="176" spans="1:13">
      <c r="A176" t="s">
        <v>80</v>
      </c>
      <c r="B176" t="s">
        <v>22</v>
      </c>
      <c r="C176">
        <v>-9.6027654118757799E-2</v>
      </c>
      <c r="D176">
        <v>4.0837562043446698E-2</v>
      </c>
      <c r="E176">
        <v>7.2556867407573597E-2</v>
      </c>
      <c r="F176">
        <v>9.6771008661798302E-2</v>
      </c>
      <c r="G176">
        <v>2.62891831396345</v>
      </c>
      <c r="H176">
        <v>8.5656933600486204E-3</v>
      </c>
      <c r="I176">
        <v>4.6031746031746E-2</v>
      </c>
      <c r="J176">
        <v>0.44623812248054201</v>
      </c>
      <c r="K176" t="s">
        <v>68</v>
      </c>
      <c r="L176" t="s">
        <v>23</v>
      </c>
      <c r="M176">
        <v>2.62891831396345</v>
      </c>
    </row>
    <row r="177" spans="1:13">
      <c r="A177" t="s">
        <v>40</v>
      </c>
      <c r="B177" t="s">
        <v>39</v>
      </c>
      <c r="C177">
        <v>8.6463922345318106E-2</v>
      </c>
      <c r="D177">
        <v>6.5668443111679395E-2</v>
      </c>
      <c r="E177">
        <v>0.25018582607156897</v>
      </c>
      <c r="F177" s="1">
        <v>6.1920628624534402E-9</v>
      </c>
      <c r="G177">
        <v>2.6276990043747901</v>
      </c>
      <c r="H177">
        <v>8.59645430536027E-3</v>
      </c>
      <c r="I177">
        <v>4.6031746031746E-2</v>
      </c>
      <c r="J177">
        <v>0.44623812248054201</v>
      </c>
      <c r="K177" t="s">
        <v>19</v>
      </c>
      <c r="L177" t="s">
        <v>23</v>
      </c>
      <c r="M177">
        <v>2.6276990043747901</v>
      </c>
    </row>
    <row r="178" spans="1:13">
      <c r="A178" t="s">
        <v>65</v>
      </c>
      <c r="B178" t="s">
        <v>37</v>
      </c>
      <c r="C178">
        <v>-2.8980358318350299E-2</v>
      </c>
      <c r="D178">
        <v>0.53794761083326503</v>
      </c>
      <c r="E178">
        <v>0.138716777001057</v>
      </c>
      <c r="F178">
        <v>1.4413407941493699E-3</v>
      </c>
      <c r="G178">
        <v>2.6226396180684901</v>
      </c>
      <c r="H178">
        <v>8.7251510018890206E-3</v>
      </c>
      <c r="I178">
        <v>4.6378968253968297E-2</v>
      </c>
      <c r="J178">
        <v>0.44623812248054201</v>
      </c>
      <c r="K178" t="s">
        <v>19</v>
      </c>
      <c r="L178" t="s">
        <v>16</v>
      </c>
      <c r="M178">
        <v>2.6226396180684901</v>
      </c>
    </row>
    <row r="179" spans="1:13">
      <c r="A179" t="s">
        <v>13</v>
      </c>
      <c r="B179" t="s">
        <v>60</v>
      </c>
      <c r="C179">
        <v>-0.100626470626241</v>
      </c>
      <c r="D179">
        <v>3.20642558319231E-2</v>
      </c>
      <c r="E179">
        <v>6.7017252892156903E-2</v>
      </c>
      <c r="F179">
        <v>0.125122525411105</v>
      </c>
      <c r="G179">
        <v>2.6145608518210199</v>
      </c>
      <c r="H179">
        <v>8.9342244104967505E-3</v>
      </c>
      <c r="I179">
        <v>4.6676587301587302E-2</v>
      </c>
      <c r="J179">
        <v>0.44623812248054201</v>
      </c>
      <c r="K179" t="s">
        <v>68</v>
      </c>
      <c r="L179" t="s">
        <v>20</v>
      </c>
      <c r="M179">
        <v>2.6145608518210199</v>
      </c>
    </row>
    <row r="180" spans="1:13">
      <c r="A180" t="s">
        <v>36</v>
      </c>
      <c r="B180" t="s">
        <v>72</v>
      </c>
      <c r="C180">
        <v>-5.9021036198643101E-2</v>
      </c>
      <c r="D180">
        <v>0.20940433604890599</v>
      </c>
      <c r="E180">
        <v>0.10803802596447</v>
      </c>
      <c r="F180">
        <v>1.3256054439359E-2</v>
      </c>
      <c r="G180">
        <v>2.6062391780459899</v>
      </c>
      <c r="H180">
        <v>9.1542513504384894E-3</v>
      </c>
      <c r="I180">
        <v>4.7073412698412698E-2</v>
      </c>
      <c r="J180">
        <v>0.44623812248054201</v>
      </c>
      <c r="K180" t="s">
        <v>19</v>
      </c>
      <c r="L180" t="s">
        <v>20</v>
      </c>
      <c r="M180">
        <v>2.6062391780459899</v>
      </c>
    </row>
    <row r="181" spans="1:13">
      <c r="A181" t="s">
        <v>50</v>
      </c>
      <c r="B181" t="s">
        <v>41</v>
      </c>
      <c r="C181">
        <v>0.137325757145842</v>
      </c>
      <c r="D181">
        <v>3.3692424694202702E-3</v>
      </c>
      <c r="E181">
        <v>0.29637532547860601</v>
      </c>
      <c r="F181" s="1">
        <v>4.1804337769235604E-12</v>
      </c>
      <c r="G181">
        <v>2.6029916072052401</v>
      </c>
      <c r="H181">
        <v>9.2414215984015606E-3</v>
      </c>
      <c r="I181">
        <v>4.7271825396825402E-2</v>
      </c>
      <c r="J181">
        <v>0.44623812248054201</v>
      </c>
      <c r="K181" t="s">
        <v>15</v>
      </c>
      <c r="L181" t="s">
        <v>23</v>
      </c>
      <c r="M181">
        <v>2.6029916072052401</v>
      </c>
    </row>
    <row r="182" spans="1:13">
      <c r="A182" t="s">
        <v>65</v>
      </c>
      <c r="B182" t="s">
        <v>43</v>
      </c>
      <c r="C182">
        <v>0.29219621560963799</v>
      </c>
      <c r="D182" s="1">
        <v>2.18420836972655E-10</v>
      </c>
      <c r="E182">
        <v>0.133227288407571</v>
      </c>
      <c r="F182">
        <v>2.2208339846998501E-3</v>
      </c>
      <c r="G182">
        <v>-2.5967620220384098</v>
      </c>
      <c r="H182">
        <v>9.4107099117848696E-3</v>
      </c>
      <c r="I182">
        <v>4.7420634920634898E-2</v>
      </c>
      <c r="J182">
        <v>0.44623812248054201</v>
      </c>
      <c r="K182" t="s">
        <v>15</v>
      </c>
      <c r="L182" t="s">
        <v>20</v>
      </c>
      <c r="M182">
        <v>2.5967620220384098</v>
      </c>
    </row>
    <row r="183" spans="1:13">
      <c r="A183" t="s">
        <v>36</v>
      </c>
      <c r="B183" t="s">
        <v>60</v>
      </c>
      <c r="C183">
        <v>-8.70564057055635E-2</v>
      </c>
      <c r="D183">
        <v>6.3833478498806606E-2</v>
      </c>
      <c r="E183">
        <v>7.9377796362953695E-2</v>
      </c>
      <c r="F183">
        <v>6.9170117313834795E-2</v>
      </c>
      <c r="G183">
        <v>2.5949063384301798</v>
      </c>
      <c r="H183">
        <v>9.4616698782996698E-3</v>
      </c>
      <c r="I183">
        <v>4.74702380952381E-2</v>
      </c>
      <c r="J183">
        <v>0.44623812248054201</v>
      </c>
      <c r="K183" t="s">
        <v>82</v>
      </c>
      <c r="L183" t="s">
        <v>20</v>
      </c>
      <c r="M183">
        <v>2.5949063384301798</v>
      </c>
    </row>
    <row r="184" spans="1:13">
      <c r="A184" t="s">
        <v>62</v>
      </c>
      <c r="B184" t="s">
        <v>43</v>
      </c>
      <c r="C184">
        <v>0.26991875422033301</v>
      </c>
      <c r="D184" s="1">
        <v>5.0900998971314898E-9</v>
      </c>
      <c r="E184">
        <v>0.10958922660926</v>
      </c>
      <c r="F184">
        <v>1.19848116244121E-2</v>
      </c>
      <c r="G184">
        <v>-2.59370201422302</v>
      </c>
      <c r="H184">
        <v>9.4948740585343895E-3</v>
      </c>
      <c r="I184">
        <v>4.74702380952381E-2</v>
      </c>
      <c r="J184">
        <v>0.44623812248054201</v>
      </c>
      <c r="K184" t="s">
        <v>15</v>
      </c>
      <c r="L184" t="s">
        <v>20</v>
      </c>
      <c r="M184">
        <v>2.59370201422302</v>
      </c>
    </row>
    <row r="185" spans="1:13">
      <c r="A185" t="s">
        <v>42</v>
      </c>
      <c r="B185" t="s">
        <v>79</v>
      </c>
      <c r="C185">
        <v>0.15917314467980201</v>
      </c>
      <c r="D185">
        <v>6.6425639583878005E-4</v>
      </c>
      <c r="E185">
        <v>-6.0659696501254197E-3</v>
      </c>
      <c r="F185">
        <v>0.88971976668725505</v>
      </c>
      <c r="G185">
        <v>-2.5915121336064302</v>
      </c>
      <c r="H185">
        <v>9.5555171899303799E-3</v>
      </c>
      <c r="I185">
        <v>4.75694444444444E-2</v>
      </c>
      <c r="J185">
        <v>0.44623812248054201</v>
      </c>
      <c r="K185" t="s">
        <v>27</v>
      </c>
      <c r="L185" t="s">
        <v>16</v>
      </c>
      <c r="M185">
        <v>2.5915121336064302</v>
      </c>
    </row>
    <row r="186" spans="1:13">
      <c r="A186" t="s">
        <v>79</v>
      </c>
      <c r="B186" t="s">
        <v>33</v>
      </c>
      <c r="C186">
        <v>0.157420361352934</v>
      </c>
      <c r="D186">
        <v>7.6277230744903302E-4</v>
      </c>
      <c r="E186">
        <v>-7.4596181673387101E-3</v>
      </c>
      <c r="F186">
        <v>0.86460412049518598</v>
      </c>
      <c r="G186">
        <v>-2.5852260702176801</v>
      </c>
      <c r="H186">
        <v>9.7315166679122003E-3</v>
      </c>
      <c r="I186">
        <v>4.7966269841269803E-2</v>
      </c>
      <c r="J186">
        <v>0.44623812248054201</v>
      </c>
      <c r="K186" t="s">
        <v>27</v>
      </c>
      <c r="L186" t="s">
        <v>20</v>
      </c>
      <c r="M186">
        <v>2.5852260702176801</v>
      </c>
    </row>
    <row r="187" spans="1:13">
      <c r="A187" t="s">
        <v>66</v>
      </c>
      <c r="B187" t="s">
        <v>22</v>
      </c>
      <c r="C187">
        <v>-8.2483851326756993E-2</v>
      </c>
      <c r="D187">
        <v>7.9147546951118905E-2</v>
      </c>
      <c r="E187">
        <v>8.2504874330486505E-2</v>
      </c>
      <c r="F187">
        <v>5.8873071974002503E-2</v>
      </c>
      <c r="G187">
        <v>2.5722279848302501</v>
      </c>
      <c r="H187">
        <v>1.0104632616574899E-2</v>
      </c>
      <c r="I187">
        <v>4.8363095238095198E-2</v>
      </c>
      <c r="J187">
        <v>0.44623812248054201</v>
      </c>
      <c r="K187" t="s">
        <v>82</v>
      </c>
      <c r="L187" t="s">
        <v>23</v>
      </c>
      <c r="M187">
        <v>2.5722279848302501</v>
      </c>
    </row>
    <row r="188" spans="1:13">
      <c r="A188" t="s">
        <v>52</v>
      </c>
      <c r="B188" t="s">
        <v>35</v>
      </c>
      <c r="C188">
        <v>0.237551596602145</v>
      </c>
      <c r="D188" s="1">
        <v>3.0374135784327899E-7</v>
      </c>
      <c r="E188">
        <v>7.6939805179386395E-2</v>
      </c>
      <c r="F188">
        <v>7.8183925319902106E-2</v>
      </c>
      <c r="G188">
        <v>-2.5678878346427401</v>
      </c>
      <c r="H188">
        <v>1.0232025827072101E-2</v>
      </c>
      <c r="I188">
        <v>4.8462301587301602E-2</v>
      </c>
      <c r="J188">
        <v>0.44623812248054201</v>
      </c>
      <c r="K188" t="s">
        <v>27</v>
      </c>
      <c r="L188" t="s">
        <v>20</v>
      </c>
      <c r="M188">
        <v>2.5678878346427401</v>
      </c>
    </row>
    <row r="189" spans="1:13">
      <c r="A189" t="s">
        <v>24</v>
      </c>
      <c r="B189" t="s">
        <v>40</v>
      </c>
      <c r="C189">
        <v>-4.3676990885674803E-2</v>
      </c>
      <c r="D189">
        <v>0.35314035394535498</v>
      </c>
      <c r="E189">
        <v>0.12069659366046399</v>
      </c>
      <c r="F189">
        <v>5.6221034012040602E-3</v>
      </c>
      <c r="G189">
        <v>2.5664435529947598</v>
      </c>
      <c r="H189">
        <v>1.02747346972425E-2</v>
      </c>
      <c r="I189">
        <v>4.8462301587301602E-2</v>
      </c>
      <c r="J189">
        <v>0.44623812248054201</v>
      </c>
      <c r="K189" t="s">
        <v>19</v>
      </c>
      <c r="L189" t="s">
        <v>20</v>
      </c>
      <c r="M189">
        <v>2.5664435529947598</v>
      </c>
    </row>
    <row r="190" spans="1:13">
      <c r="A190" t="s">
        <v>42</v>
      </c>
      <c r="B190" t="s">
        <v>33</v>
      </c>
      <c r="C190">
        <v>0.177695782789762</v>
      </c>
      <c r="D190">
        <v>1.4117103975674899E-4</v>
      </c>
      <c r="E190">
        <v>1.4756536199470399E-2</v>
      </c>
      <c r="F190">
        <v>0.73587028008505195</v>
      </c>
      <c r="G190">
        <v>-2.5641424708397098</v>
      </c>
      <c r="H190">
        <v>1.03431078711636E-2</v>
      </c>
      <c r="I190">
        <v>4.8611111111111098E-2</v>
      </c>
      <c r="J190">
        <v>0.44623812248054201</v>
      </c>
      <c r="K190" t="s">
        <v>27</v>
      </c>
      <c r="L190" t="s">
        <v>20</v>
      </c>
      <c r="M190">
        <v>2.5641424708397098</v>
      </c>
    </row>
    <row r="191" spans="1:13">
      <c r="A191" t="s">
        <v>42</v>
      </c>
      <c r="B191" t="s">
        <v>35</v>
      </c>
      <c r="C191">
        <v>0.37495209163573301</v>
      </c>
      <c r="D191">
        <v>0</v>
      </c>
      <c r="E191">
        <v>0.22545195703205401</v>
      </c>
      <c r="F191" s="1">
        <v>1.7814816155592399E-7</v>
      </c>
      <c r="G191">
        <v>-2.5631400336114099</v>
      </c>
      <c r="H191">
        <v>1.0373020183745399E-2</v>
      </c>
      <c r="I191">
        <v>4.8611111111111098E-2</v>
      </c>
      <c r="J191">
        <v>0.44623812248054201</v>
      </c>
      <c r="K191" t="s">
        <v>15</v>
      </c>
      <c r="L191" t="s">
        <v>20</v>
      </c>
      <c r="M191">
        <v>2.5631400336114099</v>
      </c>
    </row>
    <row r="192" spans="1:13">
      <c r="A192" t="s">
        <v>61</v>
      </c>
      <c r="B192" t="s">
        <v>22</v>
      </c>
      <c r="C192">
        <v>-0.100425024480557</v>
      </c>
      <c r="D192">
        <v>3.2411745240686199E-2</v>
      </c>
      <c r="E192">
        <v>6.3513129349820396E-2</v>
      </c>
      <c r="F192">
        <v>0.14614951412775701</v>
      </c>
      <c r="G192">
        <v>2.5566558912676198</v>
      </c>
      <c r="H192">
        <v>1.0568370496413E-2</v>
      </c>
      <c r="I192">
        <v>4.89087301587302E-2</v>
      </c>
      <c r="J192">
        <v>0.44623812248054201</v>
      </c>
      <c r="K192" t="s">
        <v>68</v>
      </c>
      <c r="L192" t="s">
        <v>23</v>
      </c>
      <c r="M192">
        <v>2.5566558912676198</v>
      </c>
    </row>
    <row r="193" spans="1:13">
      <c r="A193" t="s">
        <v>52</v>
      </c>
      <c r="B193" t="s">
        <v>32</v>
      </c>
      <c r="C193">
        <v>0.14182386058409399</v>
      </c>
      <c r="D193">
        <v>2.4546765578525899E-3</v>
      </c>
      <c r="E193">
        <v>-2.0739931274430499E-2</v>
      </c>
      <c r="F193">
        <v>0.63540732944435496</v>
      </c>
      <c r="G193">
        <v>-2.5436810674113999</v>
      </c>
      <c r="H193">
        <v>1.0969118874936E-2</v>
      </c>
      <c r="I193">
        <v>4.9553571428571398E-2</v>
      </c>
      <c r="J193">
        <v>0.44623812248054201</v>
      </c>
      <c r="K193" t="s">
        <v>27</v>
      </c>
      <c r="L193" t="s">
        <v>20</v>
      </c>
      <c r="M193">
        <v>2.5436810674113999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5"/>
  <sheetViews>
    <sheetView workbookViewId="0">
      <selection activeCell="E2" sqref="E2:F61"/>
    </sheetView>
  </sheetViews>
  <sheetFormatPr defaultRowHeight="14.25"/>
  <cols>
    <col min="5" max="5" width="33.25" bestFit="1" customWidth="1"/>
  </cols>
  <sheetData>
    <row r="2" spans="1:6">
      <c r="A2" t="s">
        <v>13</v>
      </c>
      <c r="E2" t="s">
        <v>13</v>
      </c>
      <c r="F2">
        <f>COUNTIF(A:A,E2)</f>
        <v>11</v>
      </c>
    </row>
    <row r="3" spans="1:6">
      <c r="A3" t="s">
        <v>17</v>
      </c>
      <c r="E3" t="s">
        <v>17</v>
      </c>
      <c r="F3">
        <f t="shared" ref="F3:F61" si="0">COUNTIF(A:A,E3)</f>
        <v>1</v>
      </c>
    </row>
    <row r="4" spans="1:6">
      <c r="A4" t="s">
        <v>21</v>
      </c>
      <c r="E4" t="s">
        <v>21</v>
      </c>
      <c r="F4">
        <f t="shared" si="0"/>
        <v>21</v>
      </c>
    </row>
    <row r="5" spans="1:6">
      <c r="A5" t="s">
        <v>24</v>
      </c>
      <c r="E5" t="s">
        <v>24</v>
      </c>
      <c r="F5">
        <f t="shared" si="0"/>
        <v>9</v>
      </c>
    </row>
    <row r="6" spans="1:6">
      <c r="A6" t="s">
        <v>25</v>
      </c>
      <c r="E6" t="s">
        <v>25</v>
      </c>
      <c r="F6">
        <f t="shared" si="0"/>
        <v>10</v>
      </c>
    </row>
    <row r="7" spans="1:6">
      <c r="A7" t="s">
        <v>28</v>
      </c>
      <c r="E7" t="s">
        <v>28</v>
      </c>
      <c r="F7">
        <f t="shared" si="0"/>
        <v>11</v>
      </c>
    </row>
    <row r="8" spans="1:6">
      <c r="A8" t="s">
        <v>21</v>
      </c>
      <c r="E8" t="s">
        <v>30</v>
      </c>
      <c r="F8">
        <f t="shared" si="0"/>
        <v>4</v>
      </c>
    </row>
    <row r="9" spans="1:6">
      <c r="A9" t="s">
        <v>13</v>
      </c>
      <c r="E9" t="s">
        <v>32</v>
      </c>
      <c r="F9">
        <f t="shared" si="0"/>
        <v>8</v>
      </c>
    </row>
    <row r="10" spans="1:6">
      <c r="A10" t="s">
        <v>28</v>
      </c>
      <c r="E10" t="s">
        <v>29</v>
      </c>
      <c r="F10">
        <f t="shared" si="0"/>
        <v>14</v>
      </c>
    </row>
    <row r="11" spans="1:6">
      <c r="A11" t="s">
        <v>30</v>
      </c>
      <c r="E11" t="s">
        <v>34</v>
      </c>
      <c r="F11">
        <f t="shared" si="0"/>
        <v>5</v>
      </c>
    </row>
    <row r="12" spans="1:6">
      <c r="A12" t="s">
        <v>32</v>
      </c>
      <c r="E12" t="s">
        <v>36</v>
      </c>
      <c r="F12">
        <f t="shared" si="0"/>
        <v>13</v>
      </c>
    </row>
    <row r="13" spans="1:6">
      <c r="A13" t="s">
        <v>29</v>
      </c>
      <c r="E13" t="s">
        <v>37</v>
      </c>
      <c r="F13">
        <f t="shared" si="0"/>
        <v>7</v>
      </c>
    </row>
    <row r="14" spans="1:6">
      <c r="A14" t="s">
        <v>34</v>
      </c>
      <c r="E14" t="s">
        <v>38</v>
      </c>
      <c r="F14">
        <f t="shared" si="0"/>
        <v>4</v>
      </c>
    </row>
    <row r="15" spans="1:6">
      <c r="A15" t="s">
        <v>28</v>
      </c>
      <c r="E15" t="s">
        <v>40</v>
      </c>
      <c r="F15">
        <f t="shared" si="0"/>
        <v>8</v>
      </c>
    </row>
    <row r="16" spans="1:6">
      <c r="A16" t="s">
        <v>36</v>
      </c>
      <c r="E16" t="s">
        <v>42</v>
      </c>
      <c r="F16">
        <f t="shared" si="0"/>
        <v>11</v>
      </c>
    </row>
    <row r="17" spans="1:6">
      <c r="A17" t="s">
        <v>37</v>
      </c>
      <c r="E17" t="s">
        <v>44</v>
      </c>
      <c r="F17">
        <f t="shared" si="0"/>
        <v>13</v>
      </c>
    </row>
    <row r="18" spans="1:6">
      <c r="A18" t="s">
        <v>38</v>
      </c>
      <c r="E18" t="s">
        <v>47</v>
      </c>
      <c r="F18">
        <f t="shared" si="0"/>
        <v>1</v>
      </c>
    </row>
    <row r="19" spans="1:6">
      <c r="A19" t="s">
        <v>40</v>
      </c>
      <c r="E19" t="s">
        <v>46</v>
      </c>
      <c r="F19">
        <f t="shared" si="0"/>
        <v>6</v>
      </c>
    </row>
    <row r="20" spans="1:6">
      <c r="A20" t="s">
        <v>42</v>
      </c>
      <c r="E20" t="s">
        <v>53</v>
      </c>
      <c r="F20">
        <f t="shared" si="0"/>
        <v>1</v>
      </c>
    </row>
    <row r="21" spans="1:6">
      <c r="A21" t="s">
        <v>44</v>
      </c>
      <c r="E21" t="s">
        <v>55</v>
      </c>
      <c r="F21">
        <f t="shared" si="0"/>
        <v>9</v>
      </c>
    </row>
    <row r="22" spans="1:6">
      <c r="A22" t="s">
        <v>36</v>
      </c>
      <c r="E22" t="s">
        <v>56</v>
      </c>
      <c r="F22">
        <f t="shared" si="0"/>
        <v>2</v>
      </c>
    </row>
    <row r="23" spans="1:6">
      <c r="A23" t="s">
        <v>36</v>
      </c>
      <c r="E23" t="s">
        <v>43</v>
      </c>
      <c r="F23">
        <f t="shared" si="0"/>
        <v>11</v>
      </c>
    </row>
    <row r="24" spans="1:6">
      <c r="A24" t="s">
        <v>37</v>
      </c>
      <c r="E24" t="s">
        <v>57</v>
      </c>
      <c r="F24">
        <f t="shared" si="0"/>
        <v>5</v>
      </c>
    </row>
    <row r="25" spans="1:6">
      <c r="A25" t="s">
        <v>47</v>
      </c>
      <c r="E25" t="s">
        <v>35</v>
      </c>
      <c r="F25">
        <f t="shared" si="0"/>
        <v>15</v>
      </c>
    </row>
    <row r="26" spans="1:6">
      <c r="A26" t="s">
        <v>30</v>
      </c>
      <c r="E26" t="s">
        <v>62</v>
      </c>
      <c r="F26">
        <f t="shared" si="0"/>
        <v>8</v>
      </c>
    </row>
    <row r="27" spans="1:6">
      <c r="A27" t="s">
        <v>46</v>
      </c>
      <c r="E27" t="s">
        <v>64</v>
      </c>
      <c r="F27">
        <f t="shared" si="0"/>
        <v>6</v>
      </c>
    </row>
    <row r="28" spans="1:6">
      <c r="A28" t="s">
        <v>21</v>
      </c>
      <c r="E28" t="s">
        <v>52</v>
      </c>
      <c r="F28">
        <f t="shared" si="0"/>
        <v>9</v>
      </c>
    </row>
    <row r="29" spans="1:6">
      <c r="A29" t="s">
        <v>38</v>
      </c>
      <c r="E29" t="s">
        <v>45</v>
      </c>
      <c r="F29">
        <f t="shared" si="0"/>
        <v>4</v>
      </c>
    </row>
    <row r="30" spans="1:6">
      <c r="A30" t="s">
        <v>46</v>
      </c>
      <c r="E30" t="s">
        <v>65</v>
      </c>
      <c r="F30">
        <f t="shared" si="0"/>
        <v>8</v>
      </c>
    </row>
    <row r="31" spans="1:6">
      <c r="A31" t="s">
        <v>24</v>
      </c>
      <c r="E31" t="s">
        <v>66</v>
      </c>
      <c r="F31">
        <f t="shared" si="0"/>
        <v>7</v>
      </c>
    </row>
    <row r="32" spans="1:6">
      <c r="A32" t="s">
        <v>53</v>
      </c>
      <c r="E32" t="s">
        <v>39</v>
      </c>
      <c r="F32">
        <f t="shared" si="0"/>
        <v>7</v>
      </c>
    </row>
    <row r="33" spans="1:6">
      <c r="A33" t="s">
        <v>46</v>
      </c>
      <c r="E33" t="s">
        <v>58</v>
      </c>
      <c r="F33">
        <f t="shared" si="0"/>
        <v>4</v>
      </c>
    </row>
    <row r="34" spans="1:6">
      <c r="A34" t="s">
        <v>21</v>
      </c>
      <c r="E34" t="s">
        <v>70</v>
      </c>
      <c r="F34">
        <f t="shared" si="0"/>
        <v>6</v>
      </c>
    </row>
    <row r="35" spans="1:6">
      <c r="A35" t="s">
        <v>13</v>
      </c>
      <c r="E35" t="s">
        <v>49</v>
      </c>
      <c r="F35">
        <f t="shared" si="0"/>
        <v>5</v>
      </c>
    </row>
    <row r="36" spans="1:6">
      <c r="A36" t="s">
        <v>28</v>
      </c>
      <c r="E36" t="s">
        <v>71</v>
      </c>
      <c r="F36">
        <f t="shared" si="0"/>
        <v>2</v>
      </c>
    </row>
    <row r="37" spans="1:6">
      <c r="A37" t="s">
        <v>55</v>
      </c>
      <c r="E37" t="s">
        <v>69</v>
      </c>
      <c r="F37">
        <f t="shared" si="0"/>
        <v>3</v>
      </c>
    </row>
    <row r="38" spans="1:6">
      <c r="A38" t="s">
        <v>56</v>
      </c>
      <c r="E38" t="s">
        <v>72</v>
      </c>
      <c r="F38">
        <f t="shared" si="0"/>
        <v>3</v>
      </c>
    </row>
    <row r="39" spans="1:6">
      <c r="A39" t="s">
        <v>43</v>
      </c>
      <c r="E39" t="s">
        <v>33</v>
      </c>
      <c r="F39">
        <f t="shared" si="0"/>
        <v>8</v>
      </c>
    </row>
    <row r="40" spans="1:6">
      <c r="A40" t="s">
        <v>13</v>
      </c>
      <c r="E40" t="s">
        <v>22</v>
      </c>
      <c r="F40">
        <f t="shared" si="0"/>
        <v>22</v>
      </c>
    </row>
    <row r="41" spans="1:6">
      <c r="A41" t="s">
        <v>24</v>
      </c>
      <c r="E41" t="s">
        <v>59</v>
      </c>
      <c r="F41">
        <f t="shared" si="0"/>
        <v>7</v>
      </c>
    </row>
    <row r="42" spans="1:6">
      <c r="A42" t="s">
        <v>29</v>
      </c>
      <c r="E42" t="s">
        <v>54</v>
      </c>
      <c r="F42">
        <f t="shared" si="0"/>
        <v>5</v>
      </c>
    </row>
    <row r="43" spans="1:6">
      <c r="A43" t="s">
        <v>57</v>
      </c>
      <c r="E43" t="s">
        <v>67</v>
      </c>
      <c r="F43">
        <f t="shared" si="0"/>
        <v>4</v>
      </c>
    </row>
    <row r="44" spans="1:6">
      <c r="A44" t="s">
        <v>24</v>
      </c>
      <c r="E44" t="s">
        <v>77</v>
      </c>
      <c r="F44">
        <f t="shared" si="0"/>
        <v>1</v>
      </c>
    </row>
    <row r="45" spans="1:6">
      <c r="A45" t="s">
        <v>21</v>
      </c>
      <c r="E45" t="s">
        <v>31</v>
      </c>
      <c r="F45">
        <f t="shared" si="0"/>
        <v>6</v>
      </c>
    </row>
    <row r="46" spans="1:6">
      <c r="A46" t="s">
        <v>35</v>
      </c>
      <c r="E46" t="s">
        <v>78</v>
      </c>
      <c r="F46">
        <f t="shared" si="0"/>
        <v>3</v>
      </c>
    </row>
    <row r="47" spans="1:6">
      <c r="A47" t="s">
        <v>21</v>
      </c>
      <c r="E47" t="s">
        <v>79</v>
      </c>
      <c r="F47">
        <f t="shared" si="0"/>
        <v>3</v>
      </c>
    </row>
    <row r="48" spans="1:6">
      <c r="A48" t="s">
        <v>42</v>
      </c>
      <c r="E48" t="s">
        <v>76</v>
      </c>
      <c r="F48">
        <f t="shared" si="0"/>
        <v>3</v>
      </c>
    </row>
    <row r="49" spans="1:6">
      <c r="A49" t="s">
        <v>21</v>
      </c>
      <c r="E49" t="s">
        <v>26</v>
      </c>
      <c r="F49">
        <f t="shared" si="0"/>
        <v>7</v>
      </c>
    </row>
    <row r="50" spans="1:6">
      <c r="A50" t="s">
        <v>21</v>
      </c>
      <c r="E50" t="s">
        <v>80</v>
      </c>
      <c r="F50">
        <f t="shared" si="0"/>
        <v>2</v>
      </c>
    </row>
    <row r="51" spans="1:6">
      <c r="A51" t="s">
        <v>62</v>
      </c>
      <c r="E51" t="s">
        <v>50</v>
      </c>
      <c r="F51">
        <f t="shared" si="0"/>
        <v>14</v>
      </c>
    </row>
    <row r="52" spans="1:6">
      <c r="A52" t="s">
        <v>24</v>
      </c>
      <c r="E52" t="s">
        <v>61</v>
      </c>
      <c r="F52">
        <f t="shared" si="0"/>
        <v>3</v>
      </c>
    </row>
    <row r="53" spans="1:6">
      <c r="A53" t="s">
        <v>36</v>
      </c>
      <c r="E53" t="s">
        <v>14</v>
      </c>
      <c r="F53">
        <f t="shared" si="0"/>
        <v>2</v>
      </c>
    </row>
    <row r="54" spans="1:6">
      <c r="A54" t="s">
        <v>24</v>
      </c>
      <c r="E54" t="s">
        <v>18</v>
      </c>
      <c r="F54">
        <f t="shared" si="0"/>
        <v>1</v>
      </c>
    </row>
    <row r="55" spans="1:6">
      <c r="A55" t="s">
        <v>36</v>
      </c>
      <c r="E55" t="s">
        <v>41</v>
      </c>
      <c r="F55">
        <f t="shared" si="0"/>
        <v>8</v>
      </c>
    </row>
    <row r="56" spans="1:6">
      <c r="A56" t="s">
        <v>64</v>
      </c>
      <c r="E56" t="s">
        <v>48</v>
      </c>
      <c r="F56">
        <f t="shared" si="0"/>
        <v>1</v>
      </c>
    </row>
    <row r="57" spans="1:6">
      <c r="A57" t="s">
        <v>64</v>
      </c>
      <c r="E57" t="s">
        <v>60</v>
      </c>
      <c r="F57">
        <f t="shared" si="0"/>
        <v>5</v>
      </c>
    </row>
    <row r="58" spans="1:6">
      <c r="A58" t="s">
        <v>24</v>
      </c>
      <c r="E58" t="s">
        <v>63</v>
      </c>
      <c r="F58">
        <f t="shared" si="0"/>
        <v>2</v>
      </c>
    </row>
    <row r="59" spans="1:6">
      <c r="A59" t="s">
        <v>52</v>
      </c>
      <c r="E59" t="s">
        <v>74</v>
      </c>
      <c r="F59">
        <f t="shared" si="0"/>
        <v>1</v>
      </c>
    </row>
    <row r="60" spans="1:6">
      <c r="A60" t="s">
        <v>44</v>
      </c>
      <c r="E60" t="s">
        <v>75</v>
      </c>
      <c r="F60">
        <f t="shared" si="0"/>
        <v>3</v>
      </c>
    </row>
    <row r="61" spans="1:6">
      <c r="A61" t="s">
        <v>30</v>
      </c>
      <c r="E61" t="s">
        <v>81</v>
      </c>
      <c r="F61">
        <f t="shared" si="0"/>
        <v>1</v>
      </c>
    </row>
    <row r="62" spans="1:6">
      <c r="A62" t="s">
        <v>45</v>
      </c>
    </row>
    <row r="63" spans="1:6">
      <c r="A63" t="s">
        <v>44</v>
      </c>
    </row>
    <row r="64" spans="1:6">
      <c r="A64" t="s">
        <v>38</v>
      </c>
    </row>
    <row r="65" spans="1:1">
      <c r="A65" t="s">
        <v>36</v>
      </c>
    </row>
    <row r="66" spans="1:1">
      <c r="A66" t="s">
        <v>21</v>
      </c>
    </row>
    <row r="67" spans="1:1">
      <c r="A67" t="s">
        <v>42</v>
      </c>
    </row>
    <row r="68" spans="1:1">
      <c r="A68" t="s">
        <v>55</v>
      </c>
    </row>
    <row r="69" spans="1:1">
      <c r="A69" t="s">
        <v>36</v>
      </c>
    </row>
    <row r="70" spans="1:1">
      <c r="A70" t="s">
        <v>25</v>
      </c>
    </row>
    <row r="71" spans="1:1">
      <c r="A71" t="s">
        <v>42</v>
      </c>
    </row>
    <row r="72" spans="1:1">
      <c r="A72" t="s">
        <v>65</v>
      </c>
    </row>
    <row r="73" spans="1:1">
      <c r="A73" t="s">
        <v>44</v>
      </c>
    </row>
    <row r="74" spans="1:1">
      <c r="A74" t="s">
        <v>66</v>
      </c>
    </row>
    <row r="75" spans="1:1">
      <c r="A75" t="s">
        <v>28</v>
      </c>
    </row>
    <row r="76" spans="1:1">
      <c r="A76" t="s">
        <v>62</v>
      </c>
    </row>
    <row r="77" spans="1:1">
      <c r="A77" t="s">
        <v>39</v>
      </c>
    </row>
    <row r="78" spans="1:1">
      <c r="A78" t="s">
        <v>58</v>
      </c>
    </row>
    <row r="79" spans="1:1">
      <c r="A79" t="s">
        <v>21</v>
      </c>
    </row>
    <row r="80" spans="1:1">
      <c r="A80" t="s">
        <v>29</v>
      </c>
    </row>
    <row r="81" spans="1:1">
      <c r="A81" t="s">
        <v>37</v>
      </c>
    </row>
    <row r="82" spans="1:1">
      <c r="A82" t="s">
        <v>44</v>
      </c>
    </row>
    <row r="83" spans="1:1">
      <c r="A83" t="s">
        <v>65</v>
      </c>
    </row>
    <row r="84" spans="1:1">
      <c r="A84" t="s">
        <v>32</v>
      </c>
    </row>
    <row r="85" spans="1:1">
      <c r="A85" t="s">
        <v>21</v>
      </c>
    </row>
    <row r="86" spans="1:1">
      <c r="A86" t="s">
        <v>70</v>
      </c>
    </row>
    <row r="87" spans="1:1">
      <c r="A87" t="s">
        <v>21</v>
      </c>
    </row>
    <row r="88" spans="1:1">
      <c r="A88" t="s">
        <v>49</v>
      </c>
    </row>
    <row r="89" spans="1:1">
      <c r="A89" t="s">
        <v>71</v>
      </c>
    </row>
    <row r="90" spans="1:1">
      <c r="A90" t="s">
        <v>69</v>
      </c>
    </row>
    <row r="91" spans="1:1">
      <c r="A91" t="s">
        <v>72</v>
      </c>
    </row>
    <row r="92" spans="1:1">
      <c r="A92" t="s">
        <v>55</v>
      </c>
    </row>
    <row r="93" spans="1:1">
      <c r="A93" t="s">
        <v>64</v>
      </c>
    </row>
    <row r="94" spans="1:1">
      <c r="A94" t="s">
        <v>35</v>
      </c>
    </row>
    <row r="95" spans="1:1">
      <c r="A95" t="s">
        <v>44</v>
      </c>
    </row>
    <row r="96" spans="1:1">
      <c r="A96" t="s">
        <v>70</v>
      </c>
    </row>
    <row r="97" spans="1:1">
      <c r="A97" t="s">
        <v>25</v>
      </c>
    </row>
    <row r="98" spans="1:1">
      <c r="A98" t="s">
        <v>33</v>
      </c>
    </row>
    <row r="99" spans="1:1">
      <c r="A99" t="s">
        <v>64</v>
      </c>
    </row>
    <row r="100" spans="1:1">
      <c r="A100" t="s">
        <v>66</v>
      </c>
    </row>
    <row r="101" spans="1:1">
      <c r="A101" t="s">
        <v>36</v>
      </c>
    </row>
    <row r="102" spans="1:1">
      <c r="A102" t="s">
        <v>52</v>
      </c>
    </row>
    <row r="103" spans="1:1">
      <c r="A103" t="s">
        <v>37</v>
      </c>
    </row>
    <row r="104" spans="1:1">
      <c r="A104" t="s">
        <v>22</v>
      </c>
    </row>
    <row r="105" spans="1:1">
      <c r="A105" t="s">
        <v>65</v>
      </c>
    </row>
    <row r="106" spans="1:1">
      <c r="A106" t="s">
        <v>52</v>
      </c>
    </row>
    <row r="107" spans="1:1">
      <c r="A107" t="s">
        <v>57</v>
      </c>
    </row>
    <row r="108" spans="1:1">
      <c r="A108" t="s">
        <v>21</v>
      </c>
    </row>
    <row r="109" spans="1:1">
      <c r="A109" t="s">
        <v>59</v>
      </c>
    </row>
    <row r="110" spans="1:1">
      <c r="A110" t="s">
        <v>25</v>
      </c>
    </row>
    <row r="111" spans="1:1">
      <c r="A111" t="s">
        <v>64</v>
      </c>
    </row>
    <row r="112" spans="1:1">
      <c r="A112" t="s">
        <v>49</v>
      </c>
    </row>
    <row r="113" spans="1:1">
      <c r="A113" t="s">
        <v>52</v>
      </c>
    </row>
    <row r="114" spans="1:1">
      <c r="A114" t="s">
        <v>13</v>
      </c>
    </row>
    <row r="115" spans="1:1">
      <c r="A115" t="s">
        <v>54</v>
      </c>
    </row>
    <row r="116" spans="1:1">
      <c r="A116" t="s">
        <v>65</v>
      </c>
    </row>
    <row r="117" spans="1:1">
      <c r="A117" t="s">
        <v>34</v>
      </c>
    </row>
    <row r="118" spans="1:1">
      <c r="A118" t="s">
        <v>13</v>
      </c>
    </row>
    <row r="119" spans="1:1">
      <c r="A119" t="s">
        <v>70</v>
      </c>
    </row>
    <row r="120" spans="1:1">
      <c r="A120" t="s">
        <v>40</v>
      </c>
    </row>
    <row r="121" spans="1:1">
      <c r="A121" t="s">
        <v>34</v>
      </c>
    </row>
    <row r="122" spans="1:1">
      <c r="A122" t="s">
        <v>42</v>
      </c>
    </row>
    <row r="123" spans="1:1">
      <c r="A123" t="s">
        <v>67</v>
      </c>
    </row>
    <row r="124" spans="1:1">
      <c r="A124" t="s">
        <v>62</v>
      </c>
    </row>
    <row r="125" spans="1:1">
      <c r="A125" t="s">
        <v>21</v>
      </c>
    </row>
    <row r="126" spans="1:1">
      <c r="A126" t="s">
        <v>45</v>
      </c>
    </row>
    <row r="127" spans="1:1">
      <c r="A127" t="s">
        <v>29</v>
      </c>
    </row>
    <row r="128" spans="1:1">
      <c r="A128" t="s">
        <v>13</v>
      </c>
    </row>
    <row r="129" spans="1:1">
      <c r="A129" t="s">
        <v>65</v>
      </c>
    </row>
    <row r="130" spans="1:1">
      <c r="A130" t="s">
        <v>29</v>
      </c>
    </row>
    <row r="131" spans="1:1">
      <c r="A131" t="s">
        <v>36</v>
      </c>
    </row>
    <row r="132" spans="1:1">
      <c r="A132" t="s">
        <v>21</v>
      </c>
    </row>
    <row r="133" spans="1:1">
      <c r="A133" t="s">
        <v>64</v>
      </c>
    </row>
    <row r="134" spans="1:1">
      <c r="A134" t="s">
        <v>13</v>
      </c>
    </row>
    <row r="135" spans="1:1">
      <c r="A135" t="s">
        <v>28</v>
      </c>
    </row>
    <row r="136" spans="1:1">
      <c r="A136" t="s">
        <v>29</v>
      </c>
    </row>
    <row r="137" spans="1:1">
      <c r="A137" t="s">
        <v>77</v>
      </c>
    </row>
    <row r="138" spans="1:1">
      <c r="A138" t="s">
        <v>31</v>
      </c>
    </row>
    <row r="139" spans="1:1">
      <c r="A139" t="s">
        <v>78</v>
      </c>
    </row>
    <row r="140" spans="1:1">
      <c r="A140" t="s">
        <v>21</v>
      </c>
    </row>
    <row r="141" spans="1:1">
      <c r="A141" t="s">
        <v>52</v>
      </c>
    </row>
    <row r="142" spans="1:1">
      <c r="A142" t="s">
        <v>79</v>
      </c>
    </row>
    <row r="143" spans="1:1">
      <c r="A143" t="s">
        <v>42</v>
      </c>
    </row>
    <row r="144" spans="1:1">
      <c r="A144" t="s">
        <v>25</v>
      </c>
    </row>
    <row r="145" spans="1:1">
      <c r="A145" t="s">
        <v>36</v>
      </c>
    </row>
    <row r="146" spans="1:1">
      <c r="A146" t="s">
        <v>29</v>
      </c>
    </row>
    <row r="147" spans="1:1">
      <c r="A147" t="s">
        <v>28</v>
      </c>
    </row>
    <row r="148" spans="1:1">
      <c r="A148" t="s">
        <v>54</v>
      </c>
    </row>
    <row r="149" spans="1:1">
      <c r="A149" t="s">
        <v>32</v>
      </c>
    </row>
    <row r="150" spans="1:1">
      <c r="A150" t="s">
        <v>62</v>
      </c>
    </row>
    <row r="151" spans="1:1">
      <c r="A151" t="s">
        <v>70</v>
      </c>
    </row>
    <row r="152" spans="1:1">
      <c r="A152" t="s">
        <v>13</v>
      </c>
    </row>
    <row r="153" spans="1:1">
      <c r="A153" t="s">
        <v>29</v>
      </c>
    </row>
    <row r="154" spans="1:1">
      <c r="A154" t="s">
        <v>42</v>
      </c>
    </row>
    <row r="155" spans="1:1">
      <c r="A155" t="s">
        <v>38</v>
      </c>
    </row>
    <row r="156" spans="1:1">
      <c r="A156" t="s">
        <v>21</v>
      </c>
    </row>
    <row r="157" spans="1:1">
      <c r="A157" t="s">
        <v>76</v>
      </c>
    </row>
    <row r="158" spans="1:1">
      <c r="A158" t="s">
        <v>44</v>
      </c>
    </row>
    <row r="159" spans="1:1">
      <c r="A159" t="s">
        <v>31</v>
      </c>
    </row>
    <row r="160" spans="1:1">
      <c r="A160" t="s">
        <v>62</v>
      </c>
    </row>
    <row r="161" spans="1:1">
      <c r="A161" t="s">
        <v>62</v>
      </c>
    </row>
    <row r="162" spans="1:1">
      <c r="A162" t="s">
        <v>43</v>
      </c>
    </row>
    <row r="163" spans="1:1">
      <c r="A163" t="s">
        <v>28</v>
      </c>
    </row>
    <row r="164" spans="1:1">
      <c r="A164" t="s">
        <v>29</v>
      </c>
    </row>
    <row r="165" spans="1:1">
      <c r="A165" t="s">
        <v>31</v>
      </c>
    </row>
    <row r="166" spans="1:1">
      <c r="A166" t="s">
        <v>55</v>
      </c>
    </row>
    <row r="167" spans="1:1">
      <c r="A167" t="s">
        <v>33</v>
      </c>
    </row>
    <row r="168" spans="1:1">
      <c r="A168" t="s">
        <v>78</v>
      </c>
    </row>
    <row r="169" spans="1:1">
      <c r="A169" t="s">
        <v>55</v>
      </c>
    </row>
    <row r="170" spans="1:1">
      <c r="A170" t="s">
        <v>25</v>
      </c>
    </row>
    <row r="171" spans="1:1">
      <c r="A171" t="s">
        <v>56</v>
      </c>
    </row>
    <row r="172" spans="1:1">
      <c r="A172" t="s">
        <v>36</v>
      </c>
    </row>
    <row r="173" spans="1:1">
      <c r="A173" t="s">
        <v>26</v>
      </c>
    </row>
    <row r="174" spans="1:1">
      <c r="A174" t="s">
        <v>25</v>
      </c>
    </row>
    <row r="175" spans="1:1">
      <c r="A175" t="s">
        <v>39</v>
      </c>
    </row>
    <row r="176" spans="1:1">
      <c r="A176" t="s">
        <v>80</v>
      </c>
    </row>
    <row r="177" spans="1:1">
      <c r="A177" t="s">
        <v>40</v>
      </c>
    </row>
    <row r="178" spans="1:1">
      <c r="A178" t="s">
        <v>65</v>
      </c>
    </row>
    <row r="179" spans="1:1">
      <c r="A179" t="s">
        <v>13</v>
      </c>
    </row>
    <row r="180" spans="1:1">
      <c r="A180" t="s">
        <v>36</v>
      </c>
    </row>
    <row r="181" spans="1:1">
      <c r="A181" t="s">
        <v>50</v>
      </c>
    </row>
    <row r="182" spans="1:1">
      <c r="A182" t="s">
        <v>65</v>
      </c>
    </row>
    <row r="183" spans="1:1">
      <c r="A183" t="s">
        <v>36</v>
      </c>
    </row>
    <row r="184" spans="1:1">
      <c r="A184" t="s">
        <v>62</v>
      </c>
    </row>
    <row r="185" spans="1:1">
      <c r="A185" t="s">
        <v>42</v>
      </c>
    </row>
    <row r="186" spans="1:1">
      <c r="A186" t="s">
        <v>79</v>
      </c>
    </row>
    <row r="187" spans="1:1">
      <c r="A187" t="s">
        <v>66</v>
      </c>
    </row>
    <row r="188" spans="1:1">
      <c r="A188" t="s">
        <v>52</v>
      </c>
    </row>
    <row r="189" spans="1:1">
      <c r="A189" t="s">
        <v>24</v>
      </c>
    </row>
    <row r="190" spans="1:1">
      <c r="A190" t="s">
        <v>42</v>
      </c>
    </row>
    <row r="191" spans="1:1">
      <c r="A191" t="s">
        <v>42</v>
      </c>
    </row>
    <row r="192" spans="1:1">
      <c r="A192" t="s">
        <v>61</v>
      </c>
    </row>
    <row r="193" spans="1:1">
      <c r="A193" t="s">
        <v>52</v>
      </c>
    </row>
    <row r="194" spans="1:1">
      <c r="A194" t="s">
        <v>14</v>
      </c>
    </row>
    <row r="195" spans="1:1">
      <c r="A195" t="s">
        <v>18</v>
      </c>
    </row>
    <row r="196" spans="1:1">
      <c r="A196" t="s">
        <v>22</v>
      </c>
    </row>
    <row r="197" spans="1:1">
      <c r="A197" t="s">
        <v>14</v>
      </c>
    </row>
    <row r="198" spans="1:1">
      <c r="A198" t="s">
        <v>26</v>
      </c>
    </row>
    <row r="199" spans="1:1">
      <c r="A199" t="s">
        <v>29</v>
      </c>
    </row>
    <row r="200" spans="1:1">
      <c r="A200" t="s">
        <v>29</v>
      </c>
    </row>
    <row r="201" spans="1:1">
      <c r="A201" t="s">
        <v>24</v>
      </c>
    </row>
    <row r="202" spans="1:1">
      <c r="A202" t="s">
        <v>21</v>
      </c>
    </row>
    <row r="203" spans="1:1">
      <c r="A203" t="s">
        <v>31</v>
      </c>
    </row>
    <row r="204" spans="1:1">
      <c r="A204" t="s">
        <v>33</v>
      </c>
    </row>
    <row r="205" spans="1:1">
      <c r="A205" t="s">
        <v>22</v>
      </c>
    </row>
    <row r="206" spans="1:1">
      <c r="A206" t="s">
        <v>35</v>
      </c>
    </row>
    <row r="207" spans="1:1">
      <c r="A207" t="s">
        <v>22</v>
      </c>
    </row>
    <row r="208" spans="1:1">
      <c r="A208" t="s">
        <v>25</v>
      </c>
    </row>
    <row r="209" spans="1:1">
      <c r="A209" t="s">
        <v>28</v>
      </c>
    </row>
    <row r="210" spans="1:1">
      <c r="A210" t="s">
        <v>39</v>
      </c>
    </row>
    <row r="211" spans="1:1">
      <c r="A211" t="s">
        <v>41</v>
      </c>
    </row>
    <row r="212" spans="1:1">
      <c r="A212" t="s">
        <v>43</v>
      </c>
    </row>
    <row r="213" spans="1:1">
      <c r="A213" t="s">
        <v>45</v>
      </c>
    </row>
    <row r="214" spans="1:1">
      <c r="A214" t="s">
        <v>13</v>
      </c>
    </row>
    <row r="215" spans="1:1">
      <c r="A215" t="s">
        <v>28</v>
      </c>
    </row>
    <row r="216" spans="1:1">
      <c r="A216" t="s">
        <v>46</v>
      </c>
    </row>
    <row r="217" spans="1:1">
      <c r="A217" t="s">
        <v>48</v>
      </c>
    </row>
    <row r="218" spans="1:1">
      <c r="A218" t="s">
        <v>49</v>
      </c>
    </row>
    <row r="219" spans="1:1">
      <c r="A219" t="s">
        <v>21</v>
      </c>
    </row>
    <row r="220" spans="1:1">
      <c r="A220" t="s">
        <v>50</v>
      </c>
    </row>
    <row r="221" spans="1:1">
      <c r="A221" t="s">
        <v>52</v>
      </c>
    </row>
    <row r="222" spans="1:1">
      <c r="A222" t="s">
        <v>22</v>
      </c>
    </row>
    <row r="223" spans="1:1">
      <c r="A223" t="s">
        <v>37</v>
      </c>
    </row>
    <row r="224" spans="1:1">
      <c r="A224" t="s">
        <v>54</v>
      </c>
    </row>
    <row r="225" spans="1:1">
      <c r="A225" t="s">
        <v>29</v>
      </c>
    </row>
    <row r="226" spans="1:1">
      <c r="A226" t="s">
        <v>43</v>
      </c>
    </row>
    <row r="227" spans="1:1">
      <c r="A227" t="s">
        <v>28</v>
      </c>
    </row>
    <row r="228" spans="1:1">
      <c r="A228" t="s">
        <v>46</v>
      </c>
    </row>
    <row r="229" spans="1:1">
      <c r="A229" t="s">
        <v>35</v>
      </c>
    </row>
    <row r="230" spans="1:1">
      <c r="A230" t="s">
        <v>57</v>
      </c>
    </row>
    <row r="231" spans="1:1">
      <c r="A231" t="s">
        <v>33</v>
      </c>
    </row>
    <row r="232" spans="1:1">
      <c r="A232" t="s">
        <v>29</v>
      </c>
    </row>
    <row r="233" spans="1:1">
      <c r="A233" t="s">
        <v>25</v>
      </c>
    </row>
    <row r="234" spans="1:1">
      <c r="A234" t="s">
        <v>58</v>
      </c>
    </row>
    <row r="235" spans="1:1">
      <c r="A235" t="s">
        <v>22</v>
      </c>
    </row>
    <row r="236" spans="1:1">
      <c r="A236" t="s">
        <v>35</v>
      </c>
    </row>
    <row r="237" spans="1:1">
      <c r="A237" t="s">
        <v>32</v>
      </c>
    </row>
    <row r="238" spans="1:1">
      <c r="A238" t="s">
        <v>41</v>
      </c>
    </row>
    <row r="239" spans="1:1">
      <c r="A239" t="s">
        <v>59</v>
      </c>
    </row>
    <row r="240" spans="1:1">
      <c r="A240" t="s">
        <v>45</v>
      </c>
    </row>
    <row r="241" spans="1:1">
      <c r="A241" t="s">
        <v>60</v>
      </c>
    </row>
    <row r="242" spans="1:1">
      <c r="A242" t="s">
        <v>61</v>
      </c>
    </row>
    <row r="243" spans="1:1">
      <c r="A243" t="s">
        <v>26</v>
      </c>
    </row>
    <row r="244" spans="1:1">
      <c r="A244" t="s">
        <v>30</v>
      </c>
    </row>
    <row r="245" spans="1:1">
      <c r="A245" t="s">
        <v>50</v>
      </c>
    </row>
    <row r="246" spans="1:1">
      <c r="A246" t="s">
        <v>63</v>
      </c>
    </row>
    <row r="247" spans="1:1">
      <c r="A247" t="s">
        <v>29</v>
      </c>
    </row>
    <row r="248" spans="1:1">
      <c r="A248" t="s">
        <v>65</v>
      </c>
    </row>
    <row r="249" spans="1:1">
      <c r="A249" t="s">
        <v>59</v>
      </c>
    </row>
    <row r="250" spans="1:1">
      <c r="A250" t="s">
        <v>26</v>
      </c>
    </row>
    <row r="251" spans="1:1">
      <c r="A251" t="s">
        <v>55</v>
      </c>
    </row>
    <row r="252" spans="1:1">
      <c r="A252" t="s">
        <v>25</v>
      </c>
    </row>
    <row r="253" spans="1:1">
      <c r="A253" t="s">
        <v>35</v>
      </c>
    </row>
    <row r="254" spans="1:1">
      <c r="A254" t="s">
        <v>22</v>
      </c>
    </row>
    <row r="255" spans="1:1">
      <c r="A255" t="s">
        <v>35</v>
      </c>
    </row>
    <row r="256" spans="1:1">
      <c r="A256" t="s">
        <v>50</v>
      </c>
    </row>
    <row r="257" spans="1:1">
      <c r="A257" t="s">
        <v>26</v>
      </c>
    </row>
    <row r="258" spans="1:1">
      <c r="A258" t="s">
        <v>40</v>
      </c>
    </row>
    <row r="259" spans="1:1">
      <c r="A259" t="s">
        <v>52</v>
      </c>
    </row>
    <row r="260" spans="1:1">
      <c r="A260" t="s">
        <v>49</v>
      </c>
    </row>
    <row r="261" spans="1:1">
      <c r="A261" t="s">
        <v>46</v>
      </c>
    </row>
    <row r="262" spans="1:1">
      <c r="A262" t="s">
        <v>50</v>
      </c>
    </row>
    <row r="263" spans="1:1">
      <c r="A263" t="s">
        <v>66</v>
      </c>
    </row>
    <row r="264" spans="1:1">
      <c r="A264" t="s">
        <v>34</v>
      </c>
    </row>
    <row r="265" spans="1:1">
      <c r="A265" t="s">
        <v>43</v>
      </c>
    </row>
    <row r="266" spans="1:1">
      <c r="A266" t="s">
        <v>21</v>
      </c>
    </row>
    <row r="267" spans="1:1">
      <c r="A267" t="s">
        <v>59</v>
      </c>
    </row>
    <row r="268" spans="1:1">
      <c r="A268" t="s">
        <v>44</v>
      </c>
    </row>
    <row r="269" spans="1:1">
      <c r="A269" t="s">
        <v>50</v>
      </c>
    </row>
    <row r="270" spans="1:1">
      <c r="A270" t="s">
        <v>50</v>
      </c>
    </row>
    <row r="271" spans="1:1">
      <c r="A271" t="s">
        <v>58</v>
      </c>
    </row>
    <row r="272" spans="1:1">
      <c r="A272" t="s">
        <v>67</v>
      </c>
    </row>
    <row r="273" spans="1:1">
      <c r="A273" t="s">
        <v>26</v>
      </c>
    </row>
    <row r="274" spans="1:1">
      <c r="A274" t="s">
        <v>59</v>
      </c>
    </row>
    <row r="275" spans="1:1">
      <c r="A275" t="s">
        <v>44</v>
      </c>
    </row>
    <row r="276" spans="1:1">
      <c r="A276" t="s">
        <v>22</v>
      </c>
    </row>
    <row r="277" spans="1:1">
      <c r="A277" t="s">
        <v>69</v>
      </c>
    </row>
    <row r="278" spans="1:1">
      <c r="A278" t="s">
        <v>50</v>
      </c>
    </row>
    <row r="279" spans="1:1">
      <c r="A279" t="s">
        <v>70</v>
      </c>
    </row>
    <row r="280" spans="1:1">
      <c r="A280" t="s">
        <v>43</v>
      </c>
    </row>
    <row r="281" spans="1:1">
      <c r="A281" t="s">
        <v>22</v>
      </c>
    </row>
    <row r="282" spans="1:1">
      <c r="A282" t="s">
        <v>22</v>
      </c>
    </row>
    <row r="283" spans="1:1">
      <c r="A283" t="s">
        <v>60</v>
      </c>
    </row>
    <row r="284" spans="1:1">
      <c r="A284" t="s">
        <v>39</v>
      </c>
    </row>
    <row r="285" spans="1:1">
      <c r="A285" t="s">
        <v>35</v>
      </c>
    </row>
    <row r="286" spans="1:1">
      <c r="A286" t="s">
        <v>33</v>
      </c>
    </row>
    <row r="287" spans="1:1">
      <c r="A287" t="s">
        <v>33</v>
      </c>
    </row>
    <row r="288" spans="1:1">
      <c r="A288" t="s">
        <v>22</v>
      </c>
    </row>
    <row r="289" spans="1:1">
      <c r="A289" t="s">
        <v>67</v>
      </c>
    </row>
    <row r="290" spans="1:1">
      <c r="A290" t="s">
        <v>50</v>
      </c>
    </row>
    <row r="291" spans="1:1">
      <c r="A291" t="s">
        <v>42</v>
      </c>
    </row>
    <row r="292" spans="1:1">
      <c r="A292" t="s">
        <v>35</v>
      </c>
    </row>
    <row r="293" spans="1:1">
      <c r="A293" t="s">
        <v>32</v>
      </c>
    </row>
    <row r="294" spans="1:1">
      <c r="A294" t="s">
        <v>61</v>
      </c>
    </row>
    <row r="295" spans="1:1">
      <c r="A295" t="s">
        <v>35</v>
      </c>
    </row>
    <row r="296" spans="1:1">
      <c r="A296" t="s">
        <v>50</v>
      </c>
    </row>
    <row r="297" spans="1:1">
      <c r="A297" t="s">
        <v>55</v>
      </c>
    </row>
    <row r="298" spans="1:1">
      <c r="A298" t="s">
        <v>44</v>
      </c>
    </row>
    <row r="299" spans="1:1">
      <c r="A299" t="s">
        <v>41</v>
      </c>
    </row>
    <row r="300" spans="1:1">
      <c r="A300" t="s">
        <v>41</v>
      </c>
    </row>
    <row r="301" spans="1:1">
      <c r="A301" t="s">
        <v>22</v>
      </c>
    </row>
    <row r="302" spans="1:1">
      <c r="A302" t="s">
        <v>55</v>
      </c>
    </row>
    <row r="303" spans="1:1">
      <c r="A303" t="s">
        <v>44</v>
      </c>
    </row>
    <row r="304" spans="1:1">
      <c r="A304" t="s">
        <v>35</v>
      </c>
    </row>
    <row r="305" spans="1:1">
      <c r="A305" t="s">
        <v>39</v>
      </c>
    </row>
    <row r="306" spans="1:1">
      <c r="A306" t="s">
        <v>63</v>
      </c>
    </row>
    <row r="307" spans="1:1">
      <c r="A307" t="s">
        <v>32</v>
      </c>
    </row>
    <row r="308" spans="1:1">
      <c r="A308" t="s">
        <v>26</v>
      </c>
    </row>
    <row r="309" spans="1:1">
      <c r="A309" t="s">
        <v>43</v>
      </c>
    </row>
    <row r="310" spans="1:1">
      <c r="A310" t="s">
        <v>50</v>
      </c>
    </row>
    <row r="311" spans="1:1">
      <c r="A311" t="s">
        <v>40</v>
      </c>
    </row>
    <row r="312" spans="1:1">
      <c r="A312" t="s">
        <v>22</v>
      </c>
    </row>
    <row r="313" spans="1:1">
      <c r="A313" t="s">
        <v>74</v>
      </c>
    </row>
    <row r="314" spans="1:1">
      <c r="A314" t="s">
        <v>44</v>
      </c>
    </row>
    <row r="315" spans="1:1">
      <c r="A315" t="s">
        <v>41</v>
      </c>
    </row>
    <row r="316" spans="1:1">
      <c r="A316" t="s">
        <v>34</v>
      </c>
    </row>
    <row r="317" spans="1:1">
      <c r="A317" t="s">
        <v>54</v>
      </c>
    </row>
    <row r="318" spans="1:1">
      <c r="A318" t="s">
        <v>40</v>
      </c>
    </row>
    <row r="319" spans="1:1">
      <c r="A319" t="s">
        <v>75</v>
      </c>
    </row>
    <row r="320" spans="1:1">
      <c r="A320" t="s">
        <v>67</v>
      </c>
    </row>
    <row r="321" spans="1:1">
      <c r="A321" t="s">
        <v>66</v>
      </c>
    </row>
    <row r="322" spans="1:1">
      <c r="A322" t="s">
        <v>76</v>
      </c>
    </row>
    <row r="323" spans="1:1">
      <c r="A323" t="s">
        <v>22</v>
      </c>
    </row>
    <row r="324" spans="1:1">
      <c r="A324" t="s">
        <v>75</v>
      </c>
    </row>
    <row r="325" spans="1:1">
      <c r="A325" t="s">
        <v>62</v>
      </c>
    </row>
    <row r="326" spans="1:1">
      <c r="A326" t="s">
        <v>22</v>
      </c>
    </row>
    <row r="327" spans="1:1">
      <c r="A327" t="s">
        <v>50</v>
      </c>
    </row>
    <row r="328" spans="1:1">
      <c r="A328" t="s">
        <v>57</v>
      </c>
    </row>
    <row r="329" spans="1:1">
      <c r="A329" t="s">
        <v>72</v>
      </c>
    </row>
    <row r="330" spans="1:1">
      <c r="A330" t="s">
        <v>49</v>
      </c>
    </row>
    <row r="331" spans="1:1">
      <c r="A331" t="s">
        <v>22</v>
      </c>
    </row>
    <row r="332" spans="1:1">
      <c r="A332" t="s">
        <v>35</v>
      </c>
    </row>
    <row r="333" spans="1:1">
      <c r="A333" t="s">
        <v>31</v>
      </c>
    </row>
    <row r="334" spans="1:1">
      <c r="A334" t="s">
        <v>43</v>
      </c>
    </row>
    <row r="335" spans="1:1">
      <c r="A335" t="s">
        <v>59</v>
      </c>
    </row>
    <row r="336" spans="1:1">
      <c r="A336" t="s">
        <v>71</v>
      </c>
    </row>
    <row r="337" spans="1:1">
      <c r="A337" t="s">
        <v>44</v>
      </c>
    </row>
    <row r="338" spans="1:1">
      <c r="A338" t="s">
        <v>50</v>
      </c>
    </row>
    <row r="339" spans="1:1">
      <c r="A339" t="s">
        <v>58</v>
      </c>
    </row>
    <row r="340" spans="1:1">
      <c r="A340" t="s">
        <v>57</v>
      </c>
    </row>
    <row r="341" spans="1:1">
      <c r="A341" t="s">
        <v>50</v>
      </c>
    </row>
    <row r="342" spans="1:1">
      <c r="A342" t="s">
        <v>66</v>
      </c>
    </row>
    <row r="343" spans="1:1">
      <c r="A343" t="s">
        <v>39</v>
      </c>
    </row>
    <row r="344" spans="1:1">
      <c r="A344" t="s">
        <v>21</v>
      </c>
    </row>
    <row r="345" spans="1:1">
      <c r="A345" t="s">
        <v>80</v>
      </c>
    </row>
    <row r="346" spans="1:1">
      <c r="A346" t="s">
        <v>54</v>
      </c>
    </row>
    <row r="347" spans="1:1">
      <c r="A347" t="s">
        <v>76</v>
      </c>
    </row>
    <row r="348" spans="1:1">
      <c r="A348" t="s">
        <v>78</v>
      </c>
    </row>
    <row r="349" spans="1:1">
      <c r="A349" t="s">
        <v>22</v>
      </c>
    </row>
    <row r="350" spans="1:1">
      <c r="A350" t="s">
        <v>70</v>
      </c>
    </row>
    <row r="351" spans="1:1">
      <c r="A351" t="s">
        <v>75</v>
      </c>
    </row>
    <row r="352" spans="1:1">
      <c r="A352" t="s">
        <v>37</v>
      </c>
    </row>
    <row r="353" spans="1:1">
      <c r="A353" t="s">
        <v>55</v>
      </c>
    </row>
    <row r="354" spans="1:1">
      <c r="A354" t="s">
        <v>59</v>
      </c>
    </row>
    <row r="355" spans="1:1">
      <c r="A355" t="s">
        <v>41</v>
      </c>
    </row>
    <row r="356" spans="1:1">
      <c r="A356" t="s">
        <v>69</v>
      </c>
    </row>
    <row r="357" spans="1:1">
      <c r="A357" t="s">
        <v>35</v>
      </c>
    </row>
    <row r="358" spans="1:1">
      <c r="A358" t="s">
        <v>31</v>
      </c>
    </row>
    <row r="359" spans="1:1">
      <c r="A359" t="s">
        <v>22</v>
      </c>
    </row>
    <row r="360" spans="1:1">
      <c r="A360" t="s">
        <v>40</v>
      </c>
    </row>
    <row r="361" spans="1:1">
      <c r="A361" t="s">
        <v>43</v>
      </c>
    </row>
    <row r="362" spans="1:1">
      <c r="A362" t="s">
        <v>32</v>
      </c>
    </row>
    <row r="363" spans="1:1">
      <c r="A363" t="s">
        <v>41</v>
      </c>
    </row>
    <row r="364" spans="1:1">
      <c r="A364" t="s">
        <v>66</v>
      </c>
    </row>
    <row r="365" spans="1:1">
      <c r="A365" t="s">
        <v>60</v>
      </c>
    </row>
    <row r="366" spans="1:1">
      <c r="A366" t="s">
        <v>81</v>
      </c>
    </row>
    <row r="367" spans="1:1">
      <c r="A367" t="s">
        <v>22</v>
      </c>
    </row>
    <row r="368" spans="1:1">
      <c r="A368" t="s">
        <v>22</v>
      </c>
    </row>
    <row r="369" spans="1:1">
      <c r="A369" t="s">
        <v>39</v>
      </c>
    </row>
    <row r="370" spans="1:1">
      <c r="A370" t="s">
        <v>37</v>
      </c>
    </row>
    <row r="371" spans="1:1">
      <c r="A371" t="s">
        <v>60</v>
      </c>
    </row>
    <row r="372" spans="1:1">
      <c r="A372" t="s">
        <v>72</v>
      </c>
    </row>
    <row r="373" spans="1:1">
      <c r="A373" t="s">
        <v>41</v>
      </c>
    </row>
    <row r="374" spans="1:1">
      <c r="A374" t="s">
        <v>43</v>
      </c>
    </row>
    <row r="375" spans="1:1">
      <c r="A375" t="s">
        <v>60</v>
      </c>
    </row>
    <row r="376" spans="1:1">
      <c r="A376" t="s">
        <v>43</v>
      </c>
    </row>
    <row r="377" spans="1:1">
      <c r="A377" t="s">
        <v>79</v>
      </c>
    </row>
    <row r="378" spans="1:1">
      <c r="A378" t="s">
        <v>33</v>
      </c>
    </row>
    <row r="379" spans="1:1">
      <c r="A379" t="s">
        <v>22</v>
      </c>
    </row>
    <row r="380" spans="1:1">
      <c r="A380" t="s">
        <v>35</v>
      </c>
    </row>
    <row r="381" spans="1:1">
      <c r="A381" t="s">
        <v>40</v>
      </c>
    </row>
    <row r="382" spans="1:1">
      <c r="A382" t="s">
        <v>33</v>
      </c>
    </row>
    <row r="383" spans="1:1">
      <c r="A383" t="s">
        <v>35</v>
      </c>
    </row>
    <row r="384" spans="1:1">
      <c r="A384" t="s">
        <v>22</v>
      </c>
    </row>
    <row r="385" spans="1:1">
      <c r="A385" t="s">
        <v>32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D2" sqref="D2"/>
    </sheetView>
  </sheetViews>
  <sheetFormatPr defaultRowHeight="14.25"/>
  <cols>
    <col min="1" max="1" width="33.25" bestFit="1" customWidth="1"/>
    <col min="2" max="2" width="13" bestFit="1" customWidth="1"/>
    <col min="3" max="3" width="7.125" bestFit="1" customWidth="1"/>
    <col min="4" max="4" width="7.875" bestFit="1" customWidth="1"/>
    <col min="5" max="5" width="18.625" bestFit="1" customWidth="1"/>
    <col min="6" max="6" width="29.25" bestFit="1" customWidth="1"/>
    <col min="7" max="7" width="11.25" customWidth="1"/>
    <col min="8" max="8" width="19" bestFit="1" customWidth="1"/>
  </cols>
  <sheetData>
    <row r="1" spans="1:8">
      <c r="A1" t="s">
        <v>83</v>
      </c>
      <c r="B1" t="s">
        <v>89</v>
      </c>
      <c r="C1" t="s">
        <v>84</v>
      </c>
      <c r="D1" t="s">
        <v>95</v>
      </c>
      <c r="E1" t="s">
        <v>85</v>
      </c>
      <c r="F1" t="s">
        <v>93</v>
      </c>
      <c r="G1" t="s">
        <v>98</v>
      </c>
      <c r="H1" t="s">
        <v>100</v>
      </c>
    </row>
    <row r="2" spans="1:8">
      <c r="A2" t="s">
        <v>13</v>
      </c>
      <c r="B2" t="s">
        <v>96</v>
      </c>
      <c r="C2">
        <v>11</v>
      </c>
      <c r="D2" t="s">
        <v>90</v>
      </c>
      <c r="E2" t="s">
        <v>86</v>
      </c>
      <c r="F2" t="s">
        <v>13</v>
      </c>
      <c r="G2" t="str">
        <f>VLOOKUP(A2,'[1]manual-233-feature_name'!$A:$B,2,FALSE)</f>
        <v>Bacteria</v>
      </c>
      <c r="H2" t="s">
        <v>101</v>
      </c>
    </row>
    <row r="3" spans="1:8">
      <c r="A3" t="s">
        <v>17</v>
      </c>
      <c r="B3" t="s">
        <v>97</v>
      </c>
      <c r="C3">
        <v>1</v>
      </c>
      <c r="D3" t="s">
        <v>91</v>
      </c>
      <c r="E3" t="s">
        <v>87</v>
      </c>
      <c r="F3" t="s">
        <v>94</v>
      </c>
      <c r="G3" t="str">
        <f>VLOOKUP(A3,'[1]manual-233-feature_name'!$A:$B,2,FALSE)</f>
        <v>Bacteria</v>
      </c>
      <c r="H3" t="s">
        <v>102</v>
      </c>
    </row>
    <row r="4" spans="1:8">
      <c r="A4" t="s">
        <v>21</v>
      </c>
      <c r="B4" t="s">
        <v>96</v>
      </c>
      <c r="C4">
        <v>21</v>
      </c>
      <c r="D4" t="s">
        <v>90</v>
      </c>
      <c r="E4" t="s">
        <v>23</v>
      </c>
      <c r="F4" t="s">
        <v>21</v>
      </c>
      <c r="G4" t="str">
        <f>VLOOKUP(A4,'[1]manual-233-feature_name'!$A:$B,2,FALSE)</f>
        <v>Eukaryota</v>
      </c>
      <c r="H4" t="s">
        <v>103</v>
      </c>
    </row>
    <row r="5" spans="1:8">
      <c r="A5" t="s">
        <v>24</v>
      </c>
      <c r="B5" t="s">
        <v>96</v>
      </c>
      <c r="C5">
        <v>9</v>
      </c>
      <c r="D5" t="s">
        <v>92</v>
      </c>
      <c r="E5" t="s">
        <v>86</v>
      </c>
      <c r="F5" t="s">
        <v>24</v>
      </c>
      <c r="G5" t="str">
        <f>VLOOKUP(A5,'[1]manual-233-feature_name'!$A:$B,2,FALSE)</f>
        <v>Bacteria</v>
      </c>
      <c r="H5" t="s">
        <v>101</v>
      </c>
    </row>
    <row r="6" spans="1:8">
      <c r="A6" t="s">
        <v>25</v>
      </c>
      <c r="B6" t="s">
        <v>96</v>
      </c>
      <c r="C6">
        <v>10</v>
      </c>
      <c r="D6" t="s">
        <v>90</v>
      </c>
      <c r="E6" t="s">
        <v>86</v>
      </c>
      <c r="F6" t="s">
        <v>25</v>
      </c>
      <c r="G6" t="str">
        <f>VLOOKUP(A6,'[1]manual-233-feature_name'!$A:$B,2,FALSE)</f>
        <v>Bacteria</v>
      </c>
      <c r="H6" t="s">
        <v>101</v>
      </c>
    </row>
    <row r="7" spans="1:8">
      <c r="A7" t="s">
        <v>28</v>
      </c>
      <c r="B7" t="s">
        <v>96</v>
      </c>
      <c r="C7">
        <v>11</v>
      </c>
      <c r="D7" t="s">
        <v>90</v>
      </c>
      <c r="E7" t="s">
        <v>23</v>
      </c>
      <c r="F7" t="s">
        <v>28</v>
      </c>
      <c r="G7" t="str">
        <f>VLOOKUP(A7,'[1]manual-233-feature_name'!$A:$B,2,FALSE)</f>
        <v>Eukaryota</v>
      </c>
      <c r="H7" t="s">
        <v>103</v>
      </c>
    </row>
    <row r="8" spans="1:8">
      <c r="A8" t="s">
        <v>30</v>
      </c>
      <c r="B8" t="s">
        <v>96</v>
      </c>
      <c r="C8">
        <v>4</v>
      </c>
      <c r="D8" t="s">
        <v>91</v>
      </c>
      <c r="E8" t="s">
        <v>86</v>
      </c>
      <c r="F8" t="s">
        <v>30</v>
      </c>
      <c r="G8" t="str">
        <f>VLOOKUP(A8,'[1]manual-233-feature_name'!$A:$B,2,FALSE)</f>
        <v>Bacteria</v>
      </c>
      <c r="H8" t="s">
        <v>101</v>
      </c>
    </row>
    <row r="9" spans="1:8">
      <c r="A9" t="s">
        <v>32</v>
      </c>
      <c r="B9" t="s">
        <v>97</v>
      </c>
      <c r="C9">
        <v>8</v>
      </c>
      <c r="D9" t="s">
        <v>92</v>
      </c>
      <c r="E9" t="s">
        <v>23</v>
      </c>
      <c r="F9" t="s">
        <v>94</v>
      </c>
      <c r="G9" t="str">
        <f>VLOOKUP(A9,'[1]manual-233-feature_name'!$A:$B,2,FALSE)</f>
        <v>Eukaryota</v>
      </c>
      <c r="H9" t="s">
        <v>104</v>
      </c>
    </row>
    <row r="10" spans="1:8">
      <c r="A10" t="s">
        <v>29</v>
      </c>
      <c r="B10" t="s">
        <v>96</v>
      </c>
      <c r="C10">
        <v>14</v>
      </c>
      <c r="D10" t="s">
        <v>90</v>
      </c>
      <c r="E10" t="s">
        <v>23</v>
      </c>
      <c r="F10" t="s">
        <v>29</v>
      </c>
      <c r="G10" t="str">
        <f>VLOOKUP(A10,'[1]manual-233-feature_name'!$A:$B,2,FALSE)</f>
        <v>Eukaryota</v>
      </c>
      <c r="H10" t="s">
        <v>103</v>
      </c>
    </row>
    <row r="11" spans="1:8">
      <c r="A11" t="s">
        <v>34</v>
      </c>
      <c r="B11" t="s">
        <v>97</v>
      </c>
      <c r="C11">
        <v>5</v>
      </c>
      <c r="D11" t="s">
        <v>92</v>
      </c>
      <c r="E11" t="s">
        <v>88</v>
      </c>
      <c r="F11" t="s">
        <v>34</v>
      </c>
      <c r="G11" t="str">
        <f>VLOOKUP(A11,'[1]manual-233-feature_name'!$A:$B,2,FALSE)</f>
        <v>Bacteria</v>
      </c>
      <c r="H11" t="s">
        <v>102</v>
      </c>
    </row>
    <row r="12" spans="1:8">
      <c r="A12" t="s">
        <v>36</v>
      </c>
      <c r="B12" t="s">
        <v>96</v>
      </c>
      <c r="C12">
        <v>13</v>
      </c>
      <c r="D12" t="s">
        <v>90</v>
      </c>
      <c r="E12" t="s">
        <v>86</v>
      </c>
      <c r="F12" t="s">
        <v>36</v>
      </c>
      <c r="G12" t="str">
        <f>VLOOKUP(A12,'[1]manual-233-feature_name'!$A:$B,2,FALSE)</f>
        <v>Bacteria</v>
      </c>
      <c r="H12" t="s">
        <v>101</v>
      </c>
    </row>
    <row r="13" spans="1:8">
      <c r="A13" t="s">
        <v>37</v>
      </c>
      <c r="B13" t="s">
        <v>96</v>
      </c>
      <c r="C13">
        <v>7</v>
      </c>
      <c r="D13" t="s">
        <v>92</v>
      </c>
      <c r="E13" t="s">
        <v>86</v>
      </c>
      <c r="F13" t="s">
        <v>37</v>
      </c>
      <c r="G13" t="str">
        <f>VLOOKUP(A13,'[1]manual-233-feature_name'!$A:$B,2,FALSE)</f>
        <v>Bacteria</v>
      </c>
      <c r="H13" t="s">
        <v>101</v>
      </c>
    </row>
    <row r="14" spans="1:8">
      <c r="A14" t="s">
        <v>38</v>
      </c>
      <c r="B14" t="s">
        <v>97</v>
      </c>
      <c r="C14">
        <v>4</v>
      </c>
      <c r="D14" t="s">
        <v>91</v>
      </c>
      <c r="E14" t="s">
        <v>87</v>
      </c>
      <c r="F14" t="s">
        <v>94</v>
      </c>
      <c r="G14" t="str">
        <f>VLOOKUP(A14,'[1]manual-233-feature_name'!$A:$B,2,FALSE)</f>
        <v>Bacteria</v>
      </c>
      <c r="H14" t="s">
        <v>102</v>
      </c>
    </row>
    <row r="15" spans="1:8">
      <c r="A15" t="s">
        <v>40</v>
      </c>
      <c r="B15" t="s">
        <v>97</v>
      </c>
      <c r="C15">
        <v>8</v>
      </c>
      <c r="D15" t="s">
        <v>92</v>
      </c>
      <c r="E15" t="s">
        <v>23</v>
      </c>
      <c r="F15" t="s">
        <v>94</v>
      </c>
      <c r="G15" t="str">
        <f>VLOOKUP(A15,'[1]manual-233-feature_name'!$A:$B,2,FALSE)</f>
        <v>Eukaryota</v>
      </c>
      <c r="H15" t="s">
        <v>104</v>
      </c>
    </row>
    <row r="16" spans="1:8">
      <c r="A16" t="s">
        <v>42</v>
      </c>
      <c r="B16" t="s">
        <v>97</v>
      </c>
      <c r="C16">
        <v>11</v>
      </c>
      <c r="D16" t="s">
        <v>90</v>
      </c>
      <c r="E16" t="s">
        <v>87</v>
      </c>
      <c r="F16" t="s">
        <v>42</v>
      </c>
      <c r="G16" t="str">
        <f>VLOOKUP(A16,'[1]manual-233-feature_name'!$A:$B,2,FALSE)</f>
        <v>Bacteria</v>
      </c>
      <c r="H16" t="s">
        <v>102</v>
      </c>
    </row>
    <row r="17" spans="1:8">
      <c r="A17" t="s">
        <v>44</v>
      </c>
      <c r="B17" t="s">
        <v>97</v>
      </c>
      <c r="C17">
        <v>13</v>
      </c>
      <c r="D17" t="s">
        <v>90</v>
      </c>
      <c r="E17" t="s">
        <v>87</v>
      </c>
      <c r="F17" t="s">
        <v>44</v>
      </c>
      <c r="G17" t="str">
        <f>VLOOKUP(A17,'[1]manual-233-feature_name'!$A:$B,2,FALSE)</f>
        <v>Bacteria</v>
      </c>
      <c r="H17" t="s">
        <v>102</v>
      </c>
    </row>
    <row r="18" spans="1:8">
      <c r="A18" t="s">
        <v>47</v>
      </c>
      <c r="B18" t="s">
        <v>97</v>
      </c>
      <c r="C18">
        <v>1</v>
      </c>
      <c r="D18" t="s">
        <v>91</v>
      </c>
      <c r="E18" t="s">
        <v>87</v>
      </c>
      <c r="F18" t="s">
        <v>94</v>
      </c>
      <c r="G18" t="str">
        <f>VLOOKUP(A18,'[1]manual-233-feature_name'!$A:$B,2,FALSE)</f>
        <v>Bacteria</v>
      </c>
      <c r="H18" t="s">
        <v>102</v>
      </c>
    </row>
    <row r="19" spans="1:8">
      <c r="A19" t="s">
        <v>46</v>
      </c>
      <c r="B19" t="s">
        <v>96</v>
      </c>
      <c r="C19">
        <v>6</v>
      </c>
      <c r="D19" t="s">
        <v>92</v>
      </c>
      <c r="E19" t="s">
        <v>23</v>
      </c>
      <c r="F19" t="s">
        <v>94</v>
      </c>
      <c r="G19" t="str">
        <f>VLOOKUP(A19,'[1]manual-233-feature_name'!$A:$B,2,FALSE)</f>
        <v>Eukaryota</v>
      </c>
      <c r="H19" t="s">
        <v>103</v>
      </c>
    </row>
    <row r="20" spans="1:8">
      <c r="A20" t="s">
        <v>53</v>
      </c>
      <c r="B20" t="s">
        <v>97</v>
      </c>
      <c r="C20">
        <v>1</v>
      </c>
      <c r="D20" t="s">
        <v>91</v>
      </c>
      <c r="E20" t="s">
        <v>88</v>
      </c>
      <c r="F20" t="s">
        <v>53</v>
      </c>
      <c r="G20" t="str">
        <f>VLOOKUP(A20,'[1]manual-233-feature_name'!$A:$B,2,FALSE)</f>
        <v>Bacteria</v>
      </c>
      <c r="H20" t="s">
        <v>102</v>
      </c>
    </row>
    <row r="21" spans="1:8">
      <c r="A21" t="s">
        <v>55</v>
      </c>
      <c r="B21" t="s">
        <v>97</v>
      </c>
      <c r="C21">
        <v>9</v>
      </c>
      <c r="D21" t="s">
        <v>92</v>
      </c>
      <c r="E21" t="s">
        <v>86</v>
      </c>
      <c r="F21" t="s">
        <v>55</v>
      </c>
      <c r="G21" t="str">
        <f>VLOOKUP(A21,'[1]manual-233-feature_name'!$A:$B,2,FALSE)</f>
        <v>Bacteria</v>
      </c>
      <c r="H21" t="s">
        <v>102</v>
      </c>
    </row>
    <row r="22" spans="1:8">
      <c r="A22" t="s">
        <v>56</v>
      </c>
      <c r="B22" t="s">
        <v>97</v>
      </c>
      <c r="C22">
        <v>2</v>
      </c>
      <c r="D22" t="s">
        <v>91</v>
      </c>
      <c r="E22" t="s">
        <v>23</v>
      </c>
      <c r="F22" t="s">
        <v>94</v>
      </c>
      <c r="G22" t="str">
        <f>VLOOKUP(A22,'[1]manual-233-feature_name'!$A:$B,2,FALSE)</f>
        <v>Eukaryota</v>
      </c>
      <c r="H22" t="s">
        <v>104</v>
      </c>
    </row>
    <row r="23" spans="1:8">
      <c r="A23" t="s">
        <v>43</v>
      </c>
      <c r="B23" t="s">
        <v>97</v>
      </c>
      <c r="C23">
        <v>11</v>
      </c>
      <c r="D23" t="s">
        <v>90</v>
      </c>
      <c r="E23" t="s">
        <v>23</v>
      </c>
      <c r="F23" t="s">
        <v>43</v>
      </c>
      <c r="G23" t="str">
        <f>VLOOKUP(A23,'[1]manual-233-feature_name'!$A:$B,2,FALSE)</f>
        <v>Eukaryota</v>
      </c>
      <c r="H23" t="s">
        <v>104</v>
      </c>
    </row>
    <row r="24" spans="1:8">
      <c r="A24" t="s">
        <v>57</v>
      </c>
      <c r="B24" t="s">
        <v>96</v>
      </c>
      <c r="C24">
        <v>5</v>
      </c>
      <c r="D24" t="s">
        <v>92</v>
      </c>
      <c r="E24" t="s">
        <v>23</v>
      </c>
      <c r="F24" t="s">
        <v>94</v>
      </c>
      <c r="G24" t="str">
        <f>VLOOKUP(A24,'[1]manual-233-feature_name'!$A:$B,2,FALSE)</f>
        <v>Eukaryota</v>
      </c>
      <c r="H24" t="s">
        <v>103</v>
      </c>
    </row>
    <row r="25" spans="1:8">
      <c r="A25" t="s">
        <v>35</v>
      </c>
      <c r="B25" t="s">
        <v>97</v>
      </c>
      <c r="C25">
        <v>15</v>
      </c>
      <c r="D25" t="s">
        <v>90</v>
      </c>
      <c r="E25" t="s">
        <v>23</v>
      </c>
      <c r="F25" t="s">
        <v>35</v>
      </c>
      <c r="G25" t="str">
        <f>VLOOKUP(A25,'[1]manual-233-feature_name'!$A:$B,2,FALSE)</f>
        <v>Eukaryota</v>
      </c>
      <c r="H25" t="s">
        <v>104</v>
      </c>
    </row>
    <row r="26" spans="1:8">
      <c r="A26" t="s">
        <v>62</v>
      </c>
      <c r="B26" t="s">
        <v>97</v>
      </c>
      <c r="C26">
        <v>8</v>
      </c>
      <c r="D26" t="s">
        <v>92</v>
      </c>
      <c r="E26" t="s">
        <v>87</v>
      </c>
      <c r="F26" t="s">
        <v>94</v>
      </c>
      <c r="G26" t="str">
        <f>VLOOKUP(A26,'[1]manual-233-feature_name'!$A:$B,2,FALSE)</f>
        <v>Bacteria</v>
      </c>
      <c r="H26" t="s">
        <v>102</v>
      </c>
    </row>
    <row r="27" spans="1:8">
      <c r="A27" t="s">
        <v>64</v>
      </c>
      <c r="B27" t="s">
        <v>97</v>
      </c>
      <c r="C27">
        <v>6</v>
      </c>
      <c r="D27" t="s">
        <v>92</v>
      </c>
      <c r="E27" t="s">
        <v>86</v>
      </c>
      <c r="F27" t="s">
        <v>64</v>
      </c>
      <c r="G27" t="str">
        <f>VLOOKUP(A27,'[1]manual-233-feature_name'!$A:$B,2,FALSE)</f>
        <v>Bacteria</v>
      </c>
      <c r="H27" t="s">
        <v>102</v>
      </c>
    </row>
    <row r="28" spans="1:8">
      <c r="A28" t="s">
        <v>52</v>
      </c>
      <c r="B28" t="s">
        <v>97</v>
      </c>
      <c r="C28">
        <v>9</v>
      </c>
      <c r="D28" t="s">
        <v>92</v>
      </c>
      <c r="E28" t="s">
        <v>88</v>
      </c>
      <c r="F28" t="s">
        <v>52</v>
      </c>
      <c r="G28" t="str">
        <f>VLOOKUP(A28,'[1]manual-233-feature_name'!$A:$B,2,FALSE)</f>
        <v>Bacteria</v>
      </c>
      <c r="H28" t="s">
        <v>102</v>
      </c>
    </row>
    <row r="29" spans="1:8">
      <c r="A29" t="s">
        <v>45</v>
      </c>
      <c r="B29" t="s">
        <v>97</v>
      </c>
      <c r="C29">
        <v>4</v>
      </c>
      <c r="D29" t="s">
        <v>91</v>
      </c>
      <c r="E29" t="s">
        <v>87</v>
      </c>
      <c r="F29" t="s">
        <v>94</v>
      </c>
      <c r="G29" t="str">
        <f>VLOOKUP(A29,'[1]manual-233-feature_name'!$A:$B,2,FALSE)</f>
        <v>Bacteria</v>
      </c>
      <c r="H29" t="s">
        <v>102</v>
      </c>
    </row>
    <row r="30" spans="1:8">
      <c r="A30" t="s">
        <v>65</v>
      </c>
      <c r="B30" t="s">
        <v>97</v>
      </c>
      <c r="C30">
        <v>8</v>
      </c>
      <c r="D30" t="s">
        <v>92</v>
      </c>
      <c r="E30" t="s">
        <v>87</v>
      </c>
      <c r="F30" t="s">
        <v>94</v>
      </c>
      <c r="G30" t="str">
        <f>VLOOKUP(A30,'[1]manual-233-feature_name'!$A:$B,2,FALSE)</f>
        <v>Bacteria</v>
      </c>
      <c r="H30" t="s">
        <v>102</v>
      </c>
    </row>
    <row r="31" spans="1:8">
      <c r="A31" t="s">
        <v>66</v>
      </c>
      <c r="B31" t="s">
        <v>97</v>
      </c>
      <c r="C31">
        <v>7</v>
      </c>
      <c r="D31" t="s">
        <v>92</v>
      </c>
      <c r="E31" t="s">
        <v>23</v>
      </c>
      <c r="F31" t="s">
        <v>94</v>
      </c>
      <c r="G31" t="str">
        <f>VLOOKUP(A31,'[1]manual-233-feature_name'!$A:$B,2,FALSE)</f>
        <v>Eukaryota</v>
      </c>
      <c r="H31" t="s">
        <v>104</v>
      </c>
    </row>
    <row r="32" spans="1:8">
      <c r="A32" t="s">
        <v>39</v>
      </c>
      <c r="B32" t="s">
        <v>97</v>
      </c>
      <c r="C32">
        <v>7</v>
      </c>
      <c r="D32" t="s">
        <v>92</v>
      </c>
      <c r="E32" t="s">
        <v>23</v>
      </c>
      <c r="F32" t="s">
        <v>94</v>
      </c>
      <c r="G32" t="str">
        <f>VLOOKUP(A32,'[1]manual-233-feature_name'!$A:$B,2,FALSE)</f>
        <v>Eukaryota</v>
      </c>
      <c r="H32" t="s">
        <v>104</v>
      </c>
    </row>
    <row r="33" spans="1:8">
      <c r="A33" t="s">
        <v>58</v>
      </c>
      <c r="B33" t="s">
        <v>97</v>
      </c>
      <c r="C33">
        <v>4</v>
      </c>
      <c r="D33" t="s">
        <v>91</v>
      </c>
      <c r="E33" t="s">
        <v>23</v>
      </c>
      <c r="F33" t="s">
        <v>94</v>
      </c>
      <c r="G33" t="str">
        <f>VLOOKUP(A33,'[1]manual-233-feature_name'!$A:$B,2,FALSE)</f>
        <v>Eukaryota</v>
      </c>
      <c r="H33" t="s">
        <v>104</v>
      </c>
    </row>
    <row r="34" spans="1:8">
      <c r="A34" t="s">
        <v>70</v>
      </c>
      <c r="B34" t="s">
        <v>97</v>
      </c>
      <c r="C34">
        <v>6</v>
      </c>
      <c r="D34" t="s">
        <v>92</v>
      </c>
      <c r="E34" t="s">
        <v>23</v>
      </c>
      <c r="F34" t="s">
        <v>94</v>
      </c>
      <c r="G34" t="str">
        <f>VLOOKUP(A34,'[1]manual-233-feature_name'!$A:$B,2,FALSE)</f>
        <v>Eukaryota</v>
      </c>
      <c r="H34" t="s">
        <v>104</v>
      </c>
    </row>
    <row r="35" spans="1:8">
      <c r="A35" t="s">
        <v>49</v>
      </c>
      <c r="B35" t="s">
        <v>96</v>
      </c>
      <c r="C35">
        <v>5</v>
      </c>
      <c r="D35" t="s">
        <v>92</v>
      </c>
      <c r="E35" t="s">
        <v>87</v>
      </c>
      <c r="F35" t="s">
        <v>94</v>
      </c>
      <c r="G35" t="str">
        <f>VLOOKUP(A35,'[1]manual-233-feature_name'!$A:$B,2,FALSE)</f>
        <v>Bacteria</v>
      </c>
      <c r="H35" t="s">
        <v>101</v>
      </c>
    </row>
    <row r="36" spans="1:8">
      <c r="A36" t="s">
        <v>71</v>
      </c>
      <c r="B36" t="s">
        <v>96</v>
      </c>
      <c r="C36">
        <v>2</v>
      </c>
      <c r="D36" t="s">
        <v>91</v>
      </c>
      <c r="E36" t="s">
        <v>23</v>
      </c>
      <c r="F36" t="s">
        <v>94</v>
      </c>
      <c r="G36" t="str">
        <f>VLOOKUP(A36,'[1]manual-233-feature_name'!$A:$B,2,FALSE)</f>
        <v>Eukaryota</v>
      </c>
      <c r="H36" t="s">
        <v>103</v>
      </c>
    </row>
    <row r="37" spans="1:8">
      <c r="A37" t="s">
        <v>69</v>
      </c>
      <c r="B37" t="s">
        <v>97</v>
      </c>
      <c r="C37">
        <v>3</v>
      </c>
      <c r="D37" t="s">
        <v>91</v>
      </c>
      <c r="E37" t="s">
        <v>23</v>
      </c>
      <c r="F37" t="s">
        <v>94</v>
      </c>
      <c r="G37" t="str">
        <f>VLOOKUP(A37,'[1]manual-233-feature_name'!$A:$B,2,FALSE)</f>
        <v>Eukaryota</v>
      </c>
      <c r="H37" t="s">
        <v>104</v>
      </c>
    </row>
    <row r="38" spans="1:8">
      <c r="A38" t="s">
        <v>72</v>
      </c>
      <c r="B38" t="s">
        <v>97</v>
      </c>
      <c r="C38">
        <v>3</v>
      </c>
      <c r="D38" t="s">
        <v>91</v>
      </c>
      <c r="E38" t="s">
        <v>23</v>
      </c>
      <c r="F38" t="s">
        <v>94</v>
      </c>
      <c r="G38" t="str">
        <f>VLOOKUP(A38,'[1]manual-233-feature_name'!$A:$B,2,FALSE)</f>
        <v>Eukaryota</v>
      </c>
      <c r="H38" t="s">
        <v>104</v>
      </c>
    </row>
    <row r="39" spans="1:8">
      <c r="A39" t="s">
        <v>33</v>
      </c>
      <c r="B39" t="s">
        <v>97</v>
      </c>
      <c r="C39">
        <v>8</v>
      </c>
      <c r="D39" t="s">
        <v>92</v>
      </c>
      <c r="E39" t="s">
        <v>23</v>
      </c>
      <c r="F39" t="s">
        <v>94</v>
      </c>
      <c r="G39" t="str">
        <f>VLOOKUP(A39,'[1]manual-233-feature_name'!$A:$B,2,FALSE)</f>
        <v>Eukaryota</v>
      </c>
      <c r="H39" t="s">
        <v>104</v>
      </c>
    </row>
    <row r="40" spans="1:8">
      <c r="A40" t="s">
        <v>22</v>
      </c>
      <c r="B40" t="s">
        <v>96</v>
      </c>
      <c r="C40">
        <v>22</v>
      </c>
      <c r="D40" t="s">
        <v>90</v>
      </c>
      <c r="E40" t="s">
        <v>23</v>
      </c>
      <c r="F40" t="s">
        <v>22</v>
      </c>
      <c r="G40" t="str">
        <f>VLOOKUP(A40,'[1]manual-233-feature_name'!$A:$B,2,FALSE)</f>
        <v>Eukaryota</v>
      </c>
      <c r="H40" t="s">
        <v>103</v>
      </c>
    </row>
    <row r="41" spans="1:8">
      <c r="A41" t="s">
        <v>59</v>
      </c>
      <c r="B41" t="s">
        <v>96</v>
      </c>
      <c r="C41">
        <v>7</v>
      </c>
      <c r="D41" t="s">
        <v>92</v>
      </c>
      <c r="E41" t="s">
        <v>23</v>
      </c>
      <c r="F41" t="s">
        <v>94</v>
      </c>
      <c r="G41" t="str">
        <f>VLOOKUP(A41,'[1]manual-233-feature_name'!$A:$B,2,FALSE)</f>
        <v>Eukaryota</v>
      </c>
      <c r="H41" t="s">
        <v>103</v>
      </c>
    </row>
    <row r="42" spans="1:8">
      <c r="A42" t="s">
        <v>54</v>
      </c>
      <c r="B42" t="s">
        <v>97</v>
      </c>
      <c r="C42">
        <v>5</v>
      </c>
      <c r="D42" t="s">
        <v>92</v>
      </c>
      <c r="E42" t="s">
        <v>23</v>
      </c>
      <c r="F42" t="s">
        <v>94</v>
      </c>
      <c r="G42" t="str">
        <f>VLOOKUP(A42,'[1]manual-233-feature_name'!$A:$B,2,FALSE)</f>
        <v>Eukaryota</v>
      </c>
      <c r="H42" t="s">
        <v>104</v>
      </c>
    </row>
    <row r="43" spans="1:8">
      <c r="A43" t="s">
        <v>67</v>
      </c>
      <c r="B43" t="s">
        <v>96</v>
      </c>
      <c r="C43">
        <v>4</v>
      </c>
      <c r="D43" t="s">
        <v>91</v>
      </c>
      <c r="E43" t="s">
        <v>23</v>
      </c>
      <c r="F43" t="s">
        <v>94</v>
      </c>
      <c r="G43" t="str">
        <f>VLOOKUP(A43,'[1]manual-233-feature_name'!$A:$B,2,FALSE)</f>
        <v>Eukaryota</v>
      </c>
      <c r="H43" t="s">
        <v>103</v>
      </c>
    </row>
    <row r="44" spans="1:8">
      <c r="A44" t="s">
        <v>77</v>
      </c>
      <c r="B44" t="s">
        <v>97</v>
      </c>
      <c r="C44">
        <v>1</v>
      </c>
      <c r="D44" t="s">
        <v>91</v>
      </c>
      <c r="E44" t="s">
        <v>23</v>
      </c>
      <c r="F44" t="s">
        <v>94</v>
      </c>
      <c r="G44" t="str">
        <f>VLOOKUP(A44,'[1]manual-233-feature_name'!$A:$B,2,FALSE)</f>
        <v>Eukaryota</v>
      </c>
      <c r="H44" t="s">
        <v>104</v>
      </c>
    </row>
    <row r="45" spans="1:8">
      <c r="A45" t="s">
        <v>31</v>
      </c>
      <c r="B45" t="s">
        <v>97</v>
      </c>
      <c r="C45">
        <v>6</v>
      </c>
      <c r="D45" t="s">
        <v>92</v>
      </c>
      <c r="E45" t="s">
        <v>87</v>
      </c>
      <c r="F45" t="s">
        <v>94</v>
      </c>
      <c r="G45" t="str">
        <f>VLOOKUP(A45,'[1]manual-233-feature_name'!$A:$B,2,FALSE)</f>
        <v>Bacteria</v>
      </c>
      <c r="H45" t="s">
        <v>102</v>
      </c>
    </row>
    <row r="46" spans="1:8">
      <c r="A46" t="s">
        <v>78</v>
      </c>
      <c r="B46" t="s">
        <v>97</v>
      </c>
      <c r="C46">
        <v>3</v>
      </c>
      <c r="D46" t="s">
        <v>91</v>
      </c>
      <c r="E46" t="s">
        <v>23</v>
      </c>
      <c r="F46" t="s">
        <v>94</v>
      </c>
      <c r="G46" t="str">
        <f>VLOOKUP(A46,'[1]manual-233-feature_name'!$A:$B,2,FALSE)</f>
        <v>Eukaryota</v>
      </c>
      <c r="H46" t="s">
        <v>104</v>
      </c>
    </row>
    <row r="47" spans="1:8">
      <c r="A47" t="s">
        <v>79</v>
      </c>
      <c r="B47" t="s">
        <v>97</v>
      </c>
      <c r="C47">
        <v>3</v>
      </c>
      <c r="D47" t="s">
        <v>91</v>
      </c>
      <c r="E47" t="s">
        <v>88</v>
      </c>
      <c r="F47" t="s">
        <v>79</v>
      </c>
      <c r="G47" t="str">
        <f>VLOOKUP(A47,'[1]manual-233-feature_name'!$A:$B,2,FALSE)</f>
        <v>Bacteria</v>
      </c>
      <c r="H47" t="s">
        <v>102</v>
      </c>
    </row>
    <row r="48" spans="1:8">
      <c r="A48" t="s">
        <v>76</v>
      </c>
      <c r="B48" t="s">
        <v>96</v>
      </c>
      <c r="C48">
        <v>3</v>
      </c>
      <c r="D48" t="s">
        <v>91</v>
      </c>
      <c r="E48" t="s">
        <v>23</v>
      </c>
      <c r="F48" t="s">
        <v>94</v>
      </c>
      <c r="G48" t="str">
        <f>VLOOKUP(A48,'[1]manual-233-feature_name'!$A:$B,2,FALSE)</f>
        <v>Eukaryota</v>
      </c>
      <c r="H48" t="s">
        <v>103</v>
      </c>
    </row>
    <row r="49" spans="1:8">
      <c r="A49" t="s">
        <v>26</v>
      </c>
      <c r="B49" t="s">
        <v>96</v>
      </c>
      <c r="C49">
        <v>7</v>
      </c>
      <c r="D49" t="s">
        <v>92</v>
      </c>
      <c r="E49" t="s">
        <v>86</v>
      </c>
      <c r="F49" t="s">
        <v>26</v>
      </c>
      <c r="G49" t="str">
        <f>VLOOKUP(A49,'[1]manual-233-feature_name'!$A:$B,2,FALSE)</f>
        <v>Bacteria</v>
      </c>
      <c r="H49" t="s">
        <v>101</v>
      </c>
    </row>
    <row r="50" spans="1:8">
      <c r="A50" t="s">
        <v>80</v>
      </c>
      <c r="B50" t="s">
        <v>97</v>
      </c>
      <c r="C50">
        <v>2</v>
      </c>
      <c r="D50" t="s">
        <v>91</v>
      </c>
      <c r="E50" t="s">
        <v>23</v>
      </c>
      <c r="F50" t="s">
        <v>94</v>
      </c>
      <c r="G50" t="s">
        <v>23</v>
      </c>
      <c r="H50" t="s">
        <v>104</v>
      </c>
    </row>
    <row r="51" spans="1:8">
      <c r="A51" t="s">
        <v>50</v>
      </c>
      <c r="B51" t="s">
        <v>97</v>
      </c>
      <c r="C51">
        <v>14</v>
      </c>
      <c r="D51" t="s">
        <v>90</v>
      </c>
      <c r="E51" t="s">
        <v>23</v>
      </c>
      <c r="F51" t="s">
        <v>50</v>
      </c>
      <c r="G51" t="str">
        <f>VLOOKUP(A51,'[1]manual-233-feature_name'!$A:$B,2,FALSE)</f>
        <v>Eukaryota</v>
      </c>
      <c r="H51" t="s">
        <v>104</v>
      </c>
    </row>
    <row r="52" spans="1:8">
      <c r="A52" t="s">
        <v>61</v>
      </c>
      <c r="B52" t="s">
        <v>97</v>
      </c>
      <c r="C52">
        <v>3</v>
      </c>
      <c r="D52" t="s">
        <v>91</v>
      </c>
      <c r="E52" t="s">
        <v>23</v>
      </c>
      <c r="F52" t="s">
        <v>94</v>
      </c>
      <c r="G52" t="str">
        <f>VLOOKUP(A52,'[1]manual-233-feature_name'!$A:$B,2,FALSE)</f>
        <v>Eukaryota</v>
      </c>
      <c r="H52" t="s">
        <v>104</v>
      </c>
    </row>
    <row r="53" spans="1:8">
      <c r="A53" t="s">
        <v>14</v>
      </c>
      <c r="B53" t="s">
        <v>96</v>
      </c>
      <c r="C53">
        <v>2</v>
      </c>
      <c r="D53" t="s">
        <v>91</v>
      </c>
      <c r="E53" t="s">
        <v>86</v>
      </c>
      <c r="F53" t="s">
        <v>14</v>
      </c>
      <c r="G53" t="str">
        <f>VLOOKUP(A53,'[1]manual-233-feature_name'!$A:$B,2,FALSE)</f>
        <v>Bacteria</v>
      </c>
      <c r="H53" t="s">
        <v>101</v>
      </c>
    </row>
    <row r="54" spans="1:8">
      <c r="A54" t="s">
        <v>18</v>
      </c>
      <c r="B54" t="s">
        <v>97</v>
      </c>
      <c r="C54">
        <v>1</v>
      </c>
      <c r="D54" t="s">
        <v>91</v>
      </c>
      <c r="E54" t="s">
        <v>23</v>
      </c>
      <c r="G54" t="str">
        <f>VLOOKUP(A54,'[1]manual-233-feature_name'!$A:$B,2,FALSE)</f>
        <v>Eukaryota</v>
      </c>
      <c r="H54" t="s">
        <v>104</v>
      </c>
    </row>
    <row r="55" spans="1:8">
      <c r="A55" t="s">
        <v>41</v>
      </c>
      <c r="B55" t="s">
        <v>97</v>
      </c>
      <c r="C55">
        <v>8</v>
      </c>
      <c r="D55" t="s">
        <v>92</v>
      </c>
      <c r="E55" t="s">
        <v>23</v>
      </c>
      <c r="G55" t="str">
        <f>VLOOKUP(A55,'[1]manual-233-feature_name'!$A:$B,2,FALSE)</f>
        <v>Eukaryota</v>
      </c>
      <c r="H55" t="s">
        <v>104</v>
      </c>
    </row>
    <row r="56" spans="1:8">
      <c r="A56" t="s">
        <v>48</v>
      </c>
      <c r="B56" t="s">
        <v>97</v>
      </c>
      <c r="C56">
        <v>1</v>
      </c>
      <c r="D56" t="s">
        <v>91</v>
      </c>
      <c r="E56" t="s">
        <v>23</v>
      </c>
      <c r="G56" t="str">
        <f>VLOOKUP(A56,'[1]manual-233-feature_name'!$A:$B,2,FALSE)</f>
        <v>Eukaryota</v>
      </c>
      <c r="H56" t="s">
        <v>104</v>
      </c>
    </row>
    <row r="57" spans="1:8">
      <c r="A57" t="s">
        <v>60</v>
      </c>
      <c r="B57" t="s">
        <v>97</v>
      </c>
      <c r="C57">
        <v>5</v>
      </c>
      <c r="D57" t="s">
        <v>92</v>
      </c>
      <c r="E57" t="s">
        <v>23</v>
      </c>
      <c r="G57" t="str">
        <f>VLOOKUP(A57,'[1]manual-233-feature_name'!$A:$B,2,FALSE)</f>
        <v>Eukaryota</v>
      </c>
      <c r="H57" t="s">
        <v>104</v>
      </c>
    </row>
    <row r="58" spans="1:8">
      <c r="A58" t="s">
        <v>63</v>
      </c>
      <c r="B58" t="s">
        <v>97</v>
      </c>
      <c r="C58">
        <v>2</v>
      </c>
      <c r="D58" t="s">
        <v>91</v>
      </c>
      <c r="E58" t="s">
        <v>87</v>
      </c>
      <c r="G58" t="str">
        <f>VLOOKUP(A58,'[1]manual-233-feature_name'!$A:$B,2,FALSE)</f>
        <v>Bacteria</v>
      </c>
      <c r="H58" t="s">
        <v>102</v>
      </c>
    </row>
    <row r="59" spans="1:8">
      <c r="A59" t="s">
        <v>74</v>
      </c>
      <c r="B59" t="s">
        <v>96</v>
      </c>
      <c r="C59">
        <v>1</v>
      </c>
      <c r="D59" t="s">
        <v>91</v>
      </c>
      <c r="E59" t="s">
        <v>87</v>
      </c>
      <c r="G59" t="str">
        <f>VLOOKUP(A59,'[1]manual-233-feature_name'!$A:$B,2,FALSE)</f>
        <v>Bacteria</v>
      </c>
      <c r="H59" t="s">
        <v>101</v>
      </c>
    </row>
    <row r="60" spans="1:8">
      <c r="A60" t="s">
        <v>75</v>
      </c>
      <c r="B60" t="s">
        <v>97</v>
      </c>
      <c r="C60">
        <v>3</v>
      </c>
      <c r="D60" t="s">
        <v>91</v>
      </c>
      <c r="E60" t="s">
        <v>23</v>
      </c>
      <c r="G60" t="str">
        <f>VLOOKUP(A60,'[1]manual-233-feature_name'!$A:$B,2,FALSE)</f>
        <v>Eukaryota</v>
      </c>
      <c r="H60" t="s">
        <v>104</v>
      </c>
    </row>
    <row r="61" spans="1:8">
      <c r="A61" t="s">
        <v>81</v>
      </c>
      <c r="B61" t="s">
        <v>97</v>
      </c>
      <c r="C61">
        <v>1</v>
      </c>
      <c r="D61" t="s">
        <v>91</v>
      </c>
      <c r="E61" t="s">
        <v>87</v>
      </c>
      <c r="G61" t="s">
        <v>99</v>
      </c>
      <c r="H61" t="s">
        <v>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N12" sqref="N12"/>
    </sheetView>
  </sheetViews>
  <sheetFormatPr defaultRowHeight="14.25"/>
  <cols>
    <col min="1" max="1" width="33.25" bestFit="1" customWidth="1"/>
    <col min="2" max="2" width="11.25" customWidth="1"/>
    <col min="5" max="5" width="18.625" bestFit="1" customWidth="1"/>
    <col min="6" max="6" width="29.25" bestFit="1" customWidth="1"/>
  </cols>
  <sheetData>
    <row r="1" spans="1:8">
      <c r="A1" t="s">
        <v>105</v>
      </c>
      <c r="B1" t="s">
        <v>89</v>
      </c>
      <c r="C1" t="s">
        <v>84</v>
      </c>
      <c r="D1" t="s">
        <v>95</v>
      </c>
      <c r="E1" t="s">
        <v>85</v>
      </c>
      <c r="F1" t="s">
        <v>93</v>
      </c>
      <c r="G1" t="s">
        <v>98</v>
      </c>
      <c r="H1" t="s">
        <v>100</v>
      </c>
    </row>
    <row r="2" spans="1:8">
      <c r="A2" t="s">
        <v>13</v>
      </c>
      <c r="B2" t="str">
        <f>VLOOKUP(A2, 'manual-60-feature_name'!A:B,2,FALSE)</f>
        <v>Enriched</v>
      </c>
      <c r="C2">
        <v>7</v>
      </c>
      <c r="D2" t="str">
        <f>IF(C2&gt;=10,"rank1",IF(C2&gt;=5,"rank2", "rank3"))</f>
        <v>rank2</v>
      </c>
      <c r="E2" t="str">
        <f>VLOOKUP(A2, 'manual-60-feature_name'!A:E,5,FALSE)</f>
        <v>Potential Pathogens</v>
      </c>
      <c r="F2" t="str">
        <f>IF(AND(E2="Eukaryota",D2&lt;&gt;"rank3"),A2,IF(AND(E2&lt;&gt;"Eukaryota",OR(E2&lt;&gt;"none",D2="rank1")),A2,""))</f>
        <v>Parvimonas micra</v>
      </c>
      <c r="G2" t="str">
        <f>VLOOKUP(A2, 'manual-60-feature_name'!A:H,7,FALSE)</f>
        <v>Bacteria</v>
      </c>
      <c r="H2" t="str">
        <f>IF(AND(G2="Bacteria",B2="Enriched"),"Bac_En",IF(AND(G2="Bacteria",B2&lt;&gt;"Enriched"),"Bac_De",IF(AND(G2&lt;&gt;"Bacteria",B2&lt;&gt;"Enriched"),"Euk_De","Euk_En")))</f>
        <v>Bac_En</v>
      </c>
    </row>
    <row r="3" spans="1:8">
      <c r="A3" t="s">
        <v>17</v>
      </c>
      <c r="B3" t="str">
        <f>VLOOKUP(A3, 'manual-60-feature_name'!A:B,2,FALSE)</f>
        <v>Depleted</v>
      </c>
      <c r="C3">
        <v>1</v>
      </c>
      <c r="D3" t="str">
        <f t="shared" ref="D3:D54" si="0">IF(C3&gt;=10,"rank1",IF(C3&gt;=5,"rank2", "rank3"))</f>
        <v>rank3</v>
      </c>
      <c r="E3" t="str">
        <f>VLOOKUP(A3, 'manual-60-feature_name'!A:E,5,FALSE)</f>
        <v>none</v>
      </c>
      <c r="F3" t="str">
        <f t="shared" ref="F3:F54" si="1">IF(AND(E3="Eukaryota",D3&lt;&gt;"rank3"),A3,IF(AND(E3&lt;&gt;"Eukaryota",OR(E3&lt;&gt;"none",D3="rank1")),A3,""))</f>
        <v/>
      </c>
      <c r="G3" t="str">
        <f>VLOOKUP(A3, 'manual-60-feature_name'!A:H,7,FALSE)</f>
        <v>Bacteria</v>
      </c>
      <c r="H3" t="str">
        <f t="shared" ref="H3:H54" si="2">IF(AND(G3="Bacteria",B3="Enriched"),"Bac_En",IF(AND(G3="Bacteria",B3&lt;&gt;"Enriched"),"Bac_De",IF(AND(G3&lt;&gt;"Bacteria",B3&lt;&gt;"Enriched"),"Euk_De","Euk_En")))</f>
        <v>Bac_De</v>
      </c>
    </row>
    <row r="4" spans="1:8">
      <c r="A4" t="s">
        <v>21</v>
      </c>
      <c r="B4" t="str">
        <f>VLOOKUP(A4, 'manual-60-feature_name'!A:B,2,FALSE)</f>
        <v>Enriched</v>
      </c>
      <c r="C4">
        <v>16</v>
      </c>
      <c r="D4" t="str">
        <f t="shared" si="0"/>
        <v>rank1</v>
      </c>
      <c r="E4" t="str">
        <f>VLOOKUP(A4, 'manual-60-feature_name'!A:E,5,FALSE)</f>
        <v>Eukaryota</v>
      </c>
      <c r="F4" t="str">
        <f t="shared" si="1"/>
        <v>Erysiphe pulchra</v>
      </c>
      <c r="G4" t="str">
        <f>VLOOKUP(A4, 'manual-60-feature_name'!A:H,7,FALSE)</f>
        <v>Eukaryota</v>
      </c>
      <c r="H4" t="str">
        <f t="shared" si="2"/>
        <v>Euk_En</v>
      </c>
    </row>
    <row r="5" spans="1:8">
      <c r="A5" t="s">
        <v>24</v>
      </c>
      <c r="B5" t="str">
        <f>VLOOKUP(A5, 'manual-60-feature_name'!A:B,2,FALSE)</f>
        <v>Enriched</v>
      </c>
      <c r="C5">
        <v>8</v>
      </c>
      <c r="D5" t="str">
        <f t="shared" si="0"/>
        <v>rank2</v>
      </c>
      <c r="E5" t="str">
        <f>VLOOKUP(A5, 'manual-60-feature_name'!A:E,5,FALSE)</f>
        <v>Potential Pathogens</v>
      </c>
      <c r="F5" t="str">
        <f t="shared" si="1"/>
        <v>Gemella morbillorum</v>
      </c>
      <c r="G5" t="str">
        <f>VLOOKUP(A5, 'manual-60-feature_name'!A:H,7,FALSE)</f>
        <v>Bacteria</v>
      </c>
      <c r="H5" t="str">
        <f t="shared" si="2"/>
        <v>Bac_En</v>
      </c>
    </row>
    <row r="6" spans="1:8">
      <c r="A6" t="s">
        <v>25</v>
      </c>
      <c r="B6" t="str">
        <f>VLOOKUP(A6, 'manual-60-feature_name'!A:B,2,FALSE)</f>
        <v>Enriched</v>
      </c>
      <c r="C6">
        <v>7</v>
      </c>
      <c r="D6" t="str">
        <f t="shared" si="0"/>
        <v>rank2</v>
      </c>
      <c r="E6" t="str">
        <f>VLOOKUP(A6, 'manual-60-feature_name'!A:E,5,FALSE)</f>
        <v>Potential Pathogens</v>
      </c>
      <c r="F6" t="str">
        <f t="shared" si="1"/>
        <v>Fusobacterium periodonticum</v>
      </c>
      <c r="G6" t="str">
        <f>VLOOKUP(A6, 'manual-60-feature_name'!A:H,7,FALSE)</f>
        <v>Bacteria</v>
      </c>
      <c r="H6" t="str">
        <f t="shared" si="2"/>
        <v>Bac_En</v>
      </c>
    </row>
    <row r="7" spans="1:8">
      <c r="A7" t="s">
        <v>28</v>
      </c>
      <c r="B7" t="str">
        <f>VLOOKUP(A7, 'manual-60-feature_name'!A:B,2,FALSE)</f>
        <v>Enriched</v>
      </c>
      <c r="C7">
        <v>8</v>
      </c>
      <c r="D7" t="str">
        <f t="shared" si="0"/>
        <v>rank2</v>
      </c>
      <c r="E7" t="str">
        <f>VLOOKUP(A7, 'manual-60-feature_name'!A:E,5,FALSE)</f>
        <v>Eukaryota</v>
      </c>
      <c r="F7" t="str">
        <f t="shared" si="1"/>
        <v>Aspergillus rambellii</v>
      </c>
      <c r="G7" t="str">
        <f>VLOOKUP(A7, 'manual-60-feature_name'!A:H,7,FALSE)</f>
        <v>Eukaryota</v>
      </c>
      <c r="H7" t="str">
        <f t="shared" si="2"/>
        <v>Euk_En</v>
      </c>
    </row>
    <row r="8" spans="1:8">
      <c r="A8" t="s">
        <v>30</v>
      </c>
      <c r="B8" t="str">
        <f>VLOOKUP(A8, 'manual-60-feature_name'!A:B,2,FALSE)</f>
        <v>Enriched</v>
      </c>
      <c r="C8">
        <v>4</v>
      </c>
      <c r="D8" t="str">
        <f t="shared" si="0"/>
        <v>rank3</v>
      </c>
      <c r="E8" t="str">
        <f>VLOOKUP(A8, 'manual-60-feature_name'!A:E,5,FALSE)</f>
        <v>Potential Pathogens</v>
      </c>
      <c r="F8" t="str">
        <f t="shared" si="1"/>
        <v>Streptococcus anginosus</v>
      </c>
      <c r="G8" t="str">
        <f>VLOOKUP(A8, 'manual-60-feature_name'!A:H,7,FALSE)</f>
        <v>Bacteria</v>
      </c>
      <c r="H8" t="str">
        <f t="shared" si="2"/>
        <v>Bac_En</v>
      </c>
    </row>
    <row r="9" spans="1:8">
      <c r="A9" t="s">
        <v>32</v>
      </c>
      <c r="B9" t="str">
        <f>VLOOKUP(A9, 'manual-60-feature_name'!A:B,2,FALSE)</f>
        <v>Depleted</v>
      </c>
      <c r="C9">
        <v>5</v>
      </c>
      <c r="D9" t="str">
        <f t="shared" si="0"/>
        <v>rank2</v>
      </c>
      <c r="E9" t="str">
        <f>VLOOKUP(A9, 'manual-60-feature_name'!A:E,5,FALSE)</f>
        <v>Eukaryota</v>
      </c>
      <c r="F9" t="str">
        <f t="shared" si="1"/>
        <v>Rhizophagus clarus</v>
      </c>
      <c r="G9" t="str">
        <f>VLOOKUP(A9, 'manual-60-feature_name'!A:H,7,FALSE)</f>
        <v>Eukaryota</v>
      </c>
      <c r="H9" t="str">
        <f t="shared" si="2"/>
        <v>Euk_De</v>
      </c>
    </row>
    <row r="10" spans="1:8">
      <c r="A10" t="s">
        <v>29</v>
      </c>
      <c r="B10" t="str">
        <f>VLOOKUP(A10, 'manual-60-feature_name'!A:B,2,FALSE)</f>
        <v>Enriched</v>
      </c>
      <c r="C10">
        <v>8</v>
      </c>
      <c r="D10" t="str">
        <f t="shared" si="0"/>
        <v>rank2</v>
      </c>
      <c r="E10" t="str">
        <f>VLOOKUP(A10, 'manual-60-feature_name'!A:E,5,FALSE)</f>
        <v>Eukaryota</v>
      </c>
      <c r="F10" t="str">
        <f t="shared" si="1"/>
        <v>Sphaerulina musiva</v>
      </c>
      <c r="G10" t="str">
        <f>VLOOKUP(A10, 'manual-60-feature_name'!A:H,7,FALSE)</f>
        <v>Eukaryota</v>
      </c>
      <c r="H10" t="str">
        <f t="shared" si="2"/>
        <v>Euk_En</v>
      </c>
    </row>
    <row r="11" spans="1:8">
      <c r="A11" t="s">
        <v>34</v>
      </c>
      <c r="B11" t="str">
        <f>VLOOKUP(A11, 'manual-60-feature_name'!A:B,2,FALSE)</f>
        <v>Depleted</v>
      </c>
      <c r="C11">
        <v>5</v>
      </c>
      <c r="D11" t="str">
        <f t="shared" si="0"/>
        <v>rank2</v>
      </c>
      <c r="E11" t="str">
        <f>VLOOKUP(A11, 'manual-60-feature_name'!A:E,5,FALSE)</f>
        <v>Potential Probiotic</v>
      </c>
      <c r="F11" t="str">
        <f t="shared" si="1"/>
        <v>Streptococcus thermophilus</v>
      </c>
      <c r="G11" t="str">
        <f>VLOOKUP(A11, 'manual-60-feature_name'!A:H,7,FALSE)</f>
        <v>Bacteria</v>
      </c>
      <c r="H11" t="str">
        <f t="shared" si="2"/>
        <v>Bac_De</v>
      </c>
    </row>
    <row r="12" spans="1:8">
      <c r="A12" t="s">
        <v>36</v>
      </c>
      <c r="B12" t="str">
        <f>VLOOKUP(A12, 'manual-60-feature_name'!A:B,2,FALSE)</f>
        <v>Enriched</v>
      </c>
      <c r="C12">
        <v>8</v>
      </c>
      <c r="D12" t="str">
        <f t="shared" si="0"/>
        <v>rank2</v>
      </c>
      <c r="E12" t="str">
        <f>VLOOKUP(A12, 'manual-60-feature_name'!A:E,5,FALSE)</f>
        <v>Potential Pathogens</v>
      </c>
      <c r="F12" t="str">
        <f t="shared" si="1"/>
        <v>Fusobacterium nucleatum</v>
      </c>
      <c r="G12" t="str">
        <f>VLOOKUP(A12, 'manual-60-feature_name'!A:H,7,FALSE)</f>
        <v>Bacteria</v>
      </c>
      <c r="H12" t="str">
        <f t="shared" si="2"/>
        <v>Bac_En</v>
      </c>
    </row>
    <row r="13" spans="1:8">
      <c r="A13" t="s">
        <v>37</v>
      </c>
      <c r="B13" t="str">
        <f>VLOOKUP(A13, 'manual-60-feature_name'!A:B,2,FALSE)</f>
        <v>Enriched</v>
      </c>
      <c r="C13">
        <v>5</v>
      </c>
      <c r="D13" t="str">
        <f t="shared" si="0"/>
        <v>rank2</v>
      </c>
      <c r="E13" t="str">
        <f>VLOOKUP(A13, 'manual-60-feature_name'!A:E,5,FALSE)</f>
        <v>Potential Pathogens</v>
      </c>
      <c r="F13" t="str">
        <f t="shared" si="1"/>
        <v>Dialister pneumosintes</v>
      </c>
      <c r="G13" t="str">
        <f>VLOOKUP(A13, 'manual-60-feature_name'!A:H,7,FALSE)</f>
        <v>Bacteria</v>
      </c>
      <c r="H13" t="str">
        <f t="shared" si="2"/>
        <v>Bac_En</v>
      </c>
    </row>
    <row r="14" spans="1:8">
      <c r="A14" t="s">
        <v>38</v>
      </c>
      <c r="B14" t="str">
        <f>VLOOKUP(A14, 'manual-60-feature_name'!A:B,2,FALSE)</f>
        <v>Depleted</v>
      </c>
      <c r="C14">
        <v>3</v>
      </c>
      <c r="D14" t="str">
        <f t="shared" si="0"/>
        <v>rank3</v>
      </c>
      <c r="E14" t="str">
        <f>VLOOKUP(A14, 'manual-60-feature_name'!A:E,5,FALSE)</f>
        <v>none</v>
      </c>
      <c r="F14" t="str">
        <f t="shared" si="1"/>
        <v/>
      </c>
      <c r="G14" t="str">
        <f>VLOOKUP(A14, 'manual-60-feature_name'!A:H,7,FALSE)</f>
        <v>Bacteria</v>
      </c>
      <c r="H14" t="str">
        <f t="shared" si="2"/>
        <v>Bac_De</v>
      </c>
    </row>
    <row r="15" spans="1:8">
      <c r="A15" t="s">
        <v>40</v>
      </c>
      <c r="B15" t="str">
        <f>VLOOKUP(A15, 'manual-60-feature_name'!A:B,2,FALSE)</f>
        <v>Depleted</v>
      </c>
      <c r="C15">
        <v>4</v>
      </c>
      <c r="D15" t="str">
        <f t="shared" si="0"/>
        <v>rank3</v>
      </c>
      <c r="E15" t="str">
        <f>VLOOKUP(A15, 'manual-60-feature_name'!A:E,5,FALSE)</f>
        <v>Eukaryota</v>
      </c>
      <c r="F15" t="str">
        <f t="shared" si="1"/>
        <v/>
      </c>
      <c r="G15" t="str">
        <f>VLOOKUP(A15, 'manual-60-feature_name'!A:H,7,FALSE)</f>
        <v>Eukaryota</v>
      </c>
      <c r="H15" t="str">
        <f t="shared" si="2"/>
        <v>Euk_De</v>
      </c>
    </row>
    <row r="16" spans="1:8">
      <c r="A16" t="s">
        <v>42</v>
      </c>
      <c r="B16" t="str">
        <f>VLOOKUP(A16, 'manual-60-feature_name'!A:B,2,FALSE)</f>
        <v>Depleted</v>
      </c>
      <c r="C16">
        <v>6</v>
      </c>
      <c r="D16" t="str">
        <f t="shared" si="0"/>
        <v>rank2</v>
      </c>
      <c r="E16" t="str">
        <f>VLOOKUP(A16, 'manual-60-feature_name'!A:E,5,FALSE)</f>
        <v>none</v>
      </c>
      <c r="F16" t="str">
        <f t="shared" si="1"/>
        <v/>
      </c>
      <c r="G16" t="str">
        <f>VLOOKUP(A16, 'manual-60-feature_name'!A:H,7,FALSE)</f>
        <v>Bacteria</v>
      </c>
      <c r="H16" t="str">
        <f t="shared" si="2"/>
        <v>Bac_De</v>
      </c>
    </row>
    <row r="17" spans="1:8">
      <c r="A17" t="s">
        <v>44</v>
      </c>
      <c r="B17" t="str">
        <f>VLOOKUP(A17, 'manual-60-feature_name'!A:B,2,FALSE)</f>
        <v>Depleted</v>
      </c>
      <c r="C17">
        <v>11</v>
      </c>
      <c r="D17" t="str">
        <f t="shared" si="0"/>
        <v>rank1</v>
      </c>
      <c r="E17" t="str">
        <f>VLOOKUP(A17, 'manual-60-feature_name'!A:E,5,FALSE)</f>
        <v>none</v>
      </c>
      <c r="F17" t="str">
        <f t="shared" si="1"/>
        <v>Clostridium beijerinckii</v>
      </c>
      <c r="G17" t="str">
        <f>VLOOKUP(A17, 'manual-60-feature_name'!A:H,7,FALSE)</f>
        <v>Bacteria</v>
      </c>
      <c r="H17" t="str">
        <f t="shared" si="2"/>
        <v>Bac_De</v>
      </c>
    </row>
    <row r="18" spans="1:8">
      <c r="A18" t="s">
        <v>47</v>
      </c>
      <c r="B18" t="str">
        <f>VLOOKUP(A18, 'manual-60-feature_name'!A:B,2,FALSE)</f>
        <v>Depleted</v>
      </c>
      <c r="C18">
        <v>1</v>
      </c>
      <c r="D18" t="str">
        <f t="shared" si="0"/>
        <v>rank3</v>
      </c>
      <c r="E18" t="str">
        <f>VLOOKUP(A18, 'manual-60-feature_name'!A:E,5,FALSE)</f>
        <v>none</v>
      </c>
      <c r="F18" t="str">
        <f t="shared" si="1"/>
        <v/>
      </c>
      <c r="G18" t="str">
        <f>VLOOKUP(A18, 'manual-60-feature_name'!A:H,7,FALSE)</f>
        <v>Bacteria</v>
      </c>
      <c r="H18" t="str">
        <f t="shared" si="2"/>
        <v>Bac_De</v>
      </c>
    </row>
    <row r="19" spans="1:8">
      <c r="A19" t="s">
        <v>46</v>
      </c>
      <c r="B19" t="str">
        <f>VLOOKUP(A19, 'manual-60-feature_name'!A:B,2,FALSE)</f>
        <v>Enriched</v>
      </c>
      <c r="C19">
        <v>6</v>
      </c>
      <c r="D19" t="str">
        <f t="shared" si="0"/>
        <v>rank2</v>
      </c>
      <c r="E19" t="str">
        <f>VLOOKUP(A19, 'manual-60-feature_name'!A:E,5,FALSE)</f>
        <v>Eukaryota</v>
      </c>
      <c r="F19" t="str">
        <f t="shared" si="1"/>
        <v>Moniliophthora perniciosa</v>
      </c>
      <c r="G19" t="str">
        <f>VLOOKUP(A19, 'manual-60-feature_name'!A:H,7,FALSE)</f>
        <v>Eukaryota</v>
      </c>
      <c r="H19" t="str">
        <f t="shared" si="2"/>
        <v>Euk_En</v>
      </c>
    </row>
    <row r="20" spans="1:8">
      <c r="A20" t="s">
        <v>53</v>
      </c>
      <c r="B20" t="str">
        <f>VLOOKUP(A20, 'manual-60-feature_name'!A:B,2,FALSE)</f>
        <v>Depleted</v>
      </c>
      <c r="C20">
        <v>1</v>
      </c>
      <c r="D20" t="str">
        <f t="shared" si="0"/>
        <v>rank3</v>
      </c>
      <c r="E20" t="str">
        <f>VLOOKUP(A20, 'manual-60-feature_name'!A:E,5,FALSE)</f>
        <v>Potential Probiotic</v>
      </c>
      <c r="F20" t="str">
        <f t="shared" si="1"/>
        <v>Roseburia intestinalis</v>
      </c>
      <c r="G20" t="str">
        <f>VLOOKUP(A20, 'manual-60-feature_name'!A:H,7,FALSE)</f>
        <v>Bacteria</v>
      </c>
      <c r="H20" t="str">
        <f t="shared" si="2"/>
        <v>Bac_De</v>
      </c>
    </row>
    <row r="21" spans="1:8">
      <c r="A21" t="s">
        <v>55</v>
      </c>
      <c r="B21" t="str">
        <f>VLOOKUP(A21, 'manual-60-feature_name'!A:B,2,FALSE)</f>
        <v>Depleted</v>
      </c>
      <c r="C21">
        <v>6</v>
      </c>
      <c r="D21" t="str">
        <f t="shared" si="0"/>
        <v>rank2</v>
      </c>
      <c r="E21" t="str">
        <f>VLOOKUP(A21, 'manual-60-feature_name'!A:E,5,FALSE)</f>
        <v>Potential Pathogens</v>
      </c>
      <c r="F21" t="str">
        <f t="shared" si="1"/>
        <v>Streptococcus salivarius</v>
      </c>
      <c r="G21" t="str">
        <f>VLOOKUP(A21, 'manual-60-feature_name'!A:H,7,FALSE)</f>
        <v>Bacteria</v>
      </c>
      <c r="H21" t="str">
        <f t="shared" si="2"/>
        <v>Bac_De</v>
      </c>
    </row>
    <row r="22" spans="1:8">
      <c r="A22" t="s">
        <v>56</v>
      </c>
      <c r="B22" t="str">
        <f>VLOOKUP(A22, 'manual-60-feature_name'!A:B,2,FALSE)</f>
        <v>Depleted</v>
      </c>
      <c r="C22">
        <v>1</v>
      </c>
      <c r="D22" t="str">
        <f t="shared" si="0"/>
        <v>rank3</v>
      </c>
      <c r="E22" t="str">
        <f>VLOOKUP(A22, 'manual-60-feature_name'!A:E,5,FALSE)</f>
        <v>Eukaryota</v>
      </c>
      <c r="F22" t="str">
        <f t="shared" si="1"/>
        <v/>
      </c>
      <c r="G22" t="str">
        <f>VLOOKUP(A22, 'manual-60-feature_name'!A:H,7,FALSE)</f>
        <v>Eukaryota</v>
      </c>
      <c r="H22" t="str">
        <f t="shared" si="2"/>
        <v>Euk_De</v>
      </c>
    </row>
    <row r="23" spans="1:8">
      <c r="A23" t="s">
        <v>43</v>
      </c>
      <c r="B23" t="str">
        <f>VLOOKUP(A23, 'manual-60-feature_name'!A:B,2,FALSE)</f>
        <v>Depleted</v>
      </c>
      <c r="C23">
        <v>6</v>
      </c>
      <c r="D23" t="str">
        <f t="shared" si="0"/>
        <v>rank2</v>
      </c>
      <c r="E23" t="str">
        <f>VLOOKUP(A23, 'manual-60-feature_name'!A:E,5,FALSE)</f>
        <v>Eukaryota</v>
      </c>
      <c r="F23" t="str">
        <f t="shared" si="1"/>
        <v>Albugo candida</v>
      </c>
      <c r="G23" t="str">
        <f>VLOOKUP(A23, 'manual-60-feature_name'!A:H,7,FALSE)</f>
        <v>Eukaryota</v>
      </c>
      <c r="H23" t="str">
        <f t="shared" si="2"/>
        <v>Euk_De</v>
      </c>
    </row>
    <row r="24" spans="1:8">
      <c r="A24" t="s">
        <v>57</v>
      </c>
      <c r="B24" t="str">
        <f>VLOOKUP(A24, 'manual-60-feature_name'!A:B,2,FALSE)</f>
        <v>Enriched</v>
      </c>
      <c r="C24">
        <v>3</v>
      </c>
      <c r="D24" t="str">
        <f t="shared" si="0"/>
        <v>rank3</v>
      </c>
      <c r="E24" t="str">
        <f>VLOOKUP(A24, 'manual-60-feature_name'!A:E,5,FALSE)</f>
        <v>Eukaryota</v>
      </c>
      <c r="F24" t="str">
        <f t="shared" si="1"/>
        <v/>
      </c>
      <c r="G24" t="str">
        <f>VLOOKUP(A24, 'manual-60-feature_name'!A:H,7,FALSE)</f>
        <v>Eukaryota</v>
      </c>
      <c r="H24" t="str">
        <f t="shared" si="2"/>
        <v>Euk_En</v>
      </c>
    </row>
    <row r="25" spans="1:8">
      <c r="A25" t="s">
        <v>35</v>
      </c>
      <c r="B25" t="str">
        <f>VLOOKUP(A25, 'manual-60-feature_name'!A:B,2,FALSE)</f>
        <v>Depleted</v>
      </c>
      <c r="C25">
        <v>11</v>
      </c>
      <c r="D25" t="str">
        <f t="shared" si="0"/>
        <v>rank1</v>
      </c>
      <c r="E25" t="str">
        <f>VLOOKUP(A25, 'manual-60-feature_name'!A:E,5,FALSE)</f>
        <v>Eukaryota</v>
      </c>
      <c r="F25" t="str">
        <f t="shared" si="1"/>
        <v>Pichia kudriavzevii</v>
      </c>
      <c r="G25" t="str">
        <f>VLOOKUP(A25, 'manual-60-feature_name'!A:H,7,FALSE)</f>
        <v>Eukaryota</v>
      </c>
      <c r="H25" t="str">
        <f t="shared" si="2"/>
        <v>Euk_De</v>
      </c>
    </row>
    <row r="26" spans="1:8">
      <c r="A26" t="s">
        <v>62</v>
      </c>
      <c r="B26" t="str">
        <f>VLOOKUP(A26, 'manual-60-feature_name'!A:B,2,FALSE)</f>
        <v>Depleted</v>
      </c>
      <c r="C26">
        <v>3</v>
      </c>
      <c r="D26" t="str">
        <f t="shared" si="0"/>
        <v>rank3</v>
      </c>
      <c r="E26" t="str">
        <f>VLOOKUP(A26, 'manual-60-feature_name'!A:E,5,FALSE)</f>
        <v>none</v>
      </c>
      <c r="F26" t="str">
        <f t="shared" si="1"/>
        <v/>
      </c>
      <c r="G26" t="str">
        <f>VLOOKUP(A26, 'manual-60-feature_name'!A:H,7,FALSE)</f>
        <v>Bacteria</v>
      </c>
      <c r="H26" t="str">
        <f t="shared" si="2"/>
        <v>Bac_De</v>
      </c>
    </row>
    <row r="27" spans="1:8">
      <c r="A27" t="s">
        <v>64</v>
      </c>
      <c r="B27" t="str">
        <f>VLOOKUP(A27, 'manual-60-feature_name'!A:B,2,FALSE)</f>
        <v>Depleted</v>
      </c>
      <c r="C27">
        <v>5</v>
      </c>
      <c r="D27" t="str">
        <f t="shared" si="0"/>
        <v>rank2</v>
      </c>
      <c r="E27" t="str">
        <f>VLOOKUP(A27, 'manual-60-feature_name'!A:E,5,FALSE)</f>
        <v>Potential Pathogens</v>
      </c>
      <c r="F27" t="str">
        <f t="shared" si="1"/>
        <v>Anaerostipes hadrus</v>
      </c>
      <c r="G27" t="str">
        <f>VLOOKUP(A27, 'manual-60-feature_name'!A:H,7,FALSE)</f>
        <v>Bacteria</v>
      </c>
      <c r="H27" t="str">
        <f t="shared" si="2"/>
        <v>Bac_De</v>
      </c>
    </row>
    <row r="28" spans="1:8">
      <c r="A28" t="s">
        <v>52</v>
      </c>
      <c r="B28" t="str">
        <f>VLOOKUP(A28, 'manual-60-feature_name'!A:B,2,FALSE)</f>
        <v>Depleted</v>
      </c>
      <c r="C28">
        <v>6</v>
      </c>
      <c r="D28" t="str">
        <f t="shared" si="0"/>
        <v>rank2</v>
      </c>
      <c r="E28" t="str">
        <f>VLOOKUP(A28, 'manual-60-feature_name'!A:E,5,FALSE)</f>
        <v>Potential Probiotic</v>
      </c>
      <c r="F28" t="str">
        <f t="shared" si="1"/>
        <v>[Eubacterium] eligens</v>
      </c>
      <c r="G28" t="str">
        <f>VLOOKUP(A28, 'manual-60-feature_name'!A:H,7,FALSE)</f>
        <v>Bacteria</v>
      </c>
      <c r="H28" t="str">
        <f t="shared" si="2"/>
        <v>Bac_De</v>
      </c>
    </row>
    <row r="29" spans="1:8">
      <c r="A29" t="s">
        <v>45</v>
      </c>
      <c r="B29" t="str">
        <f>VLOOKUP(A29, 'manual-60-feature_name'!A:B,2,FALSE)</f>
        <v>Depleted</v>
      </c>
      <c r="C29">
        <v>3</v>
      </c>
      <c r="D29" t="str">
        <f t="shared" si="0"/>
        <v>rank3</v>
      </c>
      <c r="E29" t="str">
        <f>VLOOKUP(A29, 'manual-60-feature_name'!A:E,5,FALSE)</f>
        <v>none</v>
      </c>
      <c r="F29" t="str">
        <f t="shared" si="1"/>
        <v/>
      </c>
      <c r="G29" t="str">
        <f>VLOOKUP(A29, 'manual-60-feature_name'!A:H,7,FALSE)</f>
        <v>Bacteria</v>
      </c>
      <c r="H29" t="str">
        <f t="shared" si="2"/>
        <v>Bac_De</v>
      </c>
    </row>
    <row r="30" spans="1:8">
      <c r="A30" t="s">
        <v>65</v>
      </c>
      <c r="B30" t="str">
        <f>VLOOKUP(A30, 'manual-60-feature_name'!A:B,2,FALSE)</f>
        <v>Depleted</v>
      </c>
      <c r="C30">
        <v>5</v>
      </c>
      <c r="D30" t="str">
        <f t="shared" si="0"/>
        <v>rank2</v>
      </c>
      <c r="E30" t="str">
        <f>VLOOKUP(A30, 'manual-60-feature_name'!A:E,5,FALSE)</f>
        <v>none</v>
      </c>
      <c r="F30" t="str">
        <f t="shared" si="1"/>
        <v/>
      </c>
      <c r="G30" t="str">
        <f>VLOOKUP(A30, 'manual-60-feature_name'!A:H,7,FALSE)</f>
        <v>Bacteria</v>
      </c>
      <c r="H30" t="str">
        <f t="shared" si="2"/>
        <v>Bac_De</v>
      </c>
    </row>
    <row r="31" spans="1:8">
      <c r="A31" t="s">
        <v>66</v>
      </c>
      <c r="B31" t="str">
        <f>VLOOKUP(A31, 'manual-60-feature_name'!A:B,2,FALSE)</f>
        <v>Depleted</v>
      </c>
      <c r="C31">
        <v>3</v>
      </c>
      <c r="D31" t="str">
        <f t="shared" si="0"/>
        <v>rank3</v>
      </c>
      <c r="E31" t="str">
        <f>VLOOKUP(A31, 'manual-60-feature_name'!A:E,5,FALSE)</f>
        <v>Eukaryota</v>
      </c>
      <c r="F31" t="str">
        <f t="shared" si="1"/>
        <v/>
      </c>
      <c r="G31" t="str">
        <f>VLOOKUP(A31, 'manual-60-feature_name'!A:H,7,FALSE)</f>
        <v>Eukaryota</v>
      </c>
      <c r="H31" t="str">
        <f t="shared" si="2"/>
        <v>Euk_De</v>
      </c>
    </row>
    <row r="32" spans="1:8">
      <c r="A32" t="s">
        <v>39</v>
      </c>
      <c r="B32" t="str">
        <f>VLOOKUP(A32, 'manual-60-feature_name'!A:B,2,FALSE)</f>
        <v>Depleted</v>
      </c>
      <c r="C32">
        <v>4</v>
      </c>
      <c r="D32" t="str">
        <f t="shared" si="0"/>
        <v>rank3</v>
      </c>
      <c r="E32" t="str">
        <f>VLOOKUP(A32, 'manual-60-feature_name'!A:E,5,FALSE)</f>
        <v>Eukaryota</v>
      </c>
      <c r="F32" t="str">
        <f t="shared" si="1"/>
        <v/>
      </c>
      <c r="G32" t="str">
        <f>VLOOKUP(A32, 'manual-60-feature_name'!A:H,7,FALSE)</f>
        <v>Eukaryota</v>
      </c>
      <c r="H32" t="str">
        <f t="shared" si="2"/>
        <v>Euk_De</v>
      </c>
    </row>
    <row r="33" spans="1:8">
      <c r="A33" t="s">
        <v>58</v>
      </c>
      <c r="B33" t="str">
        <f>VLOOKUP(A33, 'manual-60-feature_name'!A:B,2,FALSE)</f>
        <v>Depleted</v>
      </c>
      <c r="C33">
        <v>3</v>
      </c>
      <c r="D33" t="str">
        <f t="shared" si="0"/>
        <v>rank3</v>
      </c>
      <c r="E33" t="str">
        <f>VLOOKUP(A33, 'manual-60-feature_name'!A:E,5,FALSE)</f>
        <v>Eukaryota</v>
      </c>
      <c r="F33" t="str">
        <f t="shared" si="1"/>
        <v/>
      </c>
      <c r="G33" t="str">
        <f>VLOOKUP(A33, 'manual-60-feature_name'!A:H,7,FALSE)</f>
        <v>Eukaryota</v>
      </c>
      <c r="H33" t="str">
        <f t="shared" si="2"/>
        <v>Euk_De</v>
      </c>
    </row>
    <row r="34" spans="1:8">
      <c r="A34" t="s">
        <v>70</v>
      </c>
      <c r="B34" t="str">
        <f>VLOOKUP(A34, 'manual-60-feature_name'!A:B,2,FALSE)</f>
        <v>Depleted</v>
      </c>
      <c r="C34">
        <v>4</v>
      </c>
      <c r="D34" t="str">
        <f t="shared" si="0"/>
        <v>rank3</v>
      </c>
      <c r="E34" t="str">
        <f>VLOOKUP(A34, 'manual-60-feature_name'!A:E,5,FALSE)</f>
        <v>Eukaryota</v>
      </c>
      <c r="F34" t="str">
        <f t="shared" si="1"/>
        <v/>
      </c>
      <c r="G34" t="str">
        <f>VLOOKUP(A34, 'manual-60-feature_name'!A:H,7,FALSE)</f>
        <v>Eukaryota</v>
      </c>
      <c r="H34" t="str">
        <f t="shared" si="2"/>
        <v>Euk_De</v>
      </c>
    </row>
    <row r="35" spans="1:8">
      <c r="A35" t="s">
        <v>49</v>
      </c>
      <c r="B35" t="str">
        <f>VLOOKUP(A35, 'manual-60-feature_name'!A:B,2,FALSE)</f>
        <v>Enriched</v>
      </c>
      <c r="C35">
        <v>4</v>
      </c>
      <c r="D35" t="str">
        <f t="shared" si="0"/>
        <v>rank3</v>
      </c>
      <c r="E35" t="str">
        <f>VLOOKUP(A35, 'manual-60-feature_name'!A:E,5,FALSE)</f>
        <v>none</v>
      </c>
      <c r="F35" t="str">
        <f t="shared" si="1"/>
        <v/>
      </c>
      <c r="G35" t="str">
        <f>VLOOKUP(A35, 'manual-60-feature_name'!A:H,7,FALSE)</f>
        <v>Bacteria</v>
      </c>
      <c r="H35" t="str">
        <f t="shared" si="2"/>
        <v>Bac_En</v>
      </c>
    </row>
    <row r="36" spans="1:8">
      <c r="A36" t="s">
        <v>71</v>
      </c>
      <c r="B36" t="str">
        <f>VLOOKUP(A36, 'manual-60-feature_name'!A:B,2,FALSE)</f>
        <v>Enriched</v>
      </c>
      <c r="C36">
        <v>1</v>
      </c>
      <c r="D36" t="str">
        <f t="shared" si="0"/>
        <v>rank3</v>
      </c>
      <c r="E36" t="str">
        <f>VLOOKUP(A36, 'manual-60-feature_name'!A:E,5,FALSE)</f>
        <v>Eukaryota</v>
      </c>
      <c r="F36" t="str">
        <f t="shared" si="1"/>
        <v/>
      </c>
      <c r="G36" t="str">
        <f>VLOOKUP(A36, 'manual-60-feature_name'!A:H,7,FALSE)</f>
        <v>Eukaryota</v>
      </c>
      <c r="H36" t="str">
        <f t="shared" si="2"/>
        <v>Euk_En</v>
      </c>
    </row>
    <row r="37" spans="1:8">
      <c r="A37" t="s">
        <v>69</v>
      </c>
      <c r="B37" t="str">
        <f>VLOOKUP(A37, 'manual-60-feature_name'!A:B,2,FALSE)</f>
        <v>Depleted</v>
      </c>
      <c r="C37">
        <v>2</v>
      </c>
      <c r="D37" t="str">
        <f t="shared" si="0"/>
        <v>rank3</v>
      </c>
      <c r="E37" t="str">
        <f>VLOOKUP(A37, 'manual-60-feature_name'!A:E,5,FALSE)</f>
        <v>Eukaryota</v>
      </c>
      <c r="F37" t="str">
        <f t="shared" si="1"/>
        <v/>
      </c>
      <c r="G37" t="str">
        <f>VLOOKUP(A37, 'manual-60-feature_name'!A:H,7,FALSE)</f>
        <v>Eukaryota</v>
      </c>
      <c r="H37" t="str">
        <f t="shared" si="2"/>
        <v>Euk_De</v>
      </c>
    </row>
    <row r="38" spans="1:8">
      <c r="A38" t="s">
        <v>72</v>
      </c>
      <c r="B38" t="str">
        <f>VLOOKUP(A38, 'manual-60-feature_name'!A:B,2,FALSE)</f>
        <v>Depleted</v>
      </c>
      <c r="C38">
        <v>1</v>
      </c>
      <c r="D38" t="str">
        <f t="shared" si="0"/>
        <v>rank3</v>
      </c>
      <c r="E38" t="str">
        <f>VLOOKUP(A38, 'manual-60-feature_name'!A:E,5,FALSE)</f>
        <v>Eukaryota</v>
      </c>
      <c r="F38" t="str">
        <f t="shared" si="1"/>
        <v/>
      </c>
      <c r="G38" t="str">
        <f>VLOOKUP(A38, 'manual-60-feature_name'!A:H,7,FALSE)</f>
        <v>Eukaryota</v>
      </c>
      <c r="H38" t="str">
        <f t="shared" si="2"/>
        <v>Euk_De</v>
      </c>
    </row>
    <row r="39" spans="1:8">
      <c r="A39" t="s">
        <v>33</v>
      </c>
      <c r="B39" t="str">
        <f>VLOOKUP(A39, 'manual-60-feature_name'!A:B,2,FALSE)</f>
        <v>Depleted</v>
      </c>
      <c r="C39">
        <v>5</v>
      </c>
      <c r="D39" t="str">
        <f t="shared" si="0"/>
        <v>rank2</v>
      </c>
      <c r="E39" t="str">
        <f>VLOOKUP(A39, 'manual-60-feature_name'!A:E,5,FALSE)</f>
        <v>Eukaryota</v>
      </c>
      <c r="F39" t="str">
        <f t="shared" si="1"/>
        <v>Naumovozyma dairenensis</v>
      </c>
      <c r="G39" t="str">
        <f>VLOOKUP(A39, 'manual-60-feature_name'!A:H,7,FALSE)</f>
        <v>Eukaryota</v>
      </c>
      <c r="H39" t="str">
        <f t="shared" si="2"/>
        <v>Euk_De</v>
      </c>
    </row>
    <row r="40" spans="1:8">
      <c r="A40" t="s">
        <v>22</v>
      </c>
      <c r="B40" t="str">
        <f>VLOOKUP(A40, 'manual-60-feature_name'!A:B,2,FALSE)</f>
        <v>Enriched</v>
      </c>
      <c r="C40">
        <v>13</v>
      </c>
      <c r="D40" t="str">
        <f t="shared" si="0"/>
        <v>rank1</v>
      </c>
      <c r="E40" t="str">
        <f>VLOOKUP(A40, 'manual-60-feature_name'!A:E,5,FALSE)</f>
        <v>Eukaryota</v>
      </c>
      <c r="F40" t="str">
        <f t="shared" si="1"/>
        <v>Thielaviopsis punctulata</v>
      </c>
      <c r="G40" t="str">
        <f>VLOOKUP(A40, 'manual-60-feature_name'!A:H,7,FALSE)</f>
        <v>Eukaryota</v>
      </c>
      <c r="H40" t="str">
        <f t="shared" si="2"/>
        <v>Euk_En</v>
      </c>
    </row>
    <row r="41" spans="1:8">
      <c r="A41" t="s">
        <v>59</v>
      </c>
      <c r="B41" t="str">
        <f>VLOOKUP(A41, 'manual-60-feature_name'!A:B,2,FALSE)</f>
        <v>Enriched</v>
      </c>
      <c r="C41">
        <v>5</v>
      </c>
      <c r="D41" t="str">
        <f t="shared" si="0"/>
        <v>rank2</v>
      </c>
      <c r="E41" t="str">
        <f>VLOOKUP(A41, 'manual-60-feature_name'!A:E,5,FALSE)</f>
        <v>Eukaryota</v>
      </c>
      <c r="F41" t="str">
        <f t="shared" si="1"/>
        <v>Aspergillus ochraceoroseus</v>
      </c>
      <c r="G41" t="str">
        <f>VLOOKUP(A41, 'manual-60-feature_name'!A:H,7,FALSE)</f>
        <v>Eukaryota</v>
      </c>
      <c r="H41" t="str">
        <f t="shared" si="2"/>
        <v>Euk_En</v>
      </c>
    </row>
    <row r="42" spans="1:8">
      <c r="A42" t="s">
        <v>54</v>
      </c>
      <c r="B42" t="str">
        <f>VLOOKUP(A42, 'manual-60-feature_name'!A:B,2,FALSE)</f>
        <v>Depleted</v>
      </c>
      <c r="C42">
        <v>2</v>
      </c>
      <c r="D42" t="str">
        <f t="shared" si="0"/>
        <v>rank3</v>
      </c>
      <c r="E42" t="str">
        <f>VLOOKUP(A42, 'manual-60-feature_name'!A:E,5,FALSE)</f>
        <v>Eukaryota</v>
      </c>
      <c r="F42" t="str">
        <f t="shared" si="1"/>
        <v/>
      </c>
      <c r="G42" t="str">
        <f>VLOOKUP(A42, 'manual-60-feature_name'!A:H,7,FALSE)</f>
        <v>Eukaryota</v>
      </c>
      <c r="H42" t="str">
        <f t="shared" si="2"/>
        <v>Euk_De</v>
      </c>
    </row>
    <row r="43" spans="1:8">
      <c r="A43" t="s">
        <v>67</v>
      </c>
      <c r="B43" t="str">
        <f>VLOOKUP(A43, 'manual-60-feature_name'!A:B,2,FALSE)</f>
        <v>Enriched</v>
      </c>
      <c r="C43">
        <v>3</v>
      </c>
      <c r="D43" t="str">
        <f t="shared" si="0"/>
        <v>rank3</v>
      </c>
      <c r="E43" t="str">
        <f>VLOOKUP(A43, 'manual-60-feature_name'!A:E,5,FALSE)</f>
        <v>Eukaryota</v>
      </c>
      <c r="F43" t="str">
        <f t="shared" si="1"/>
        <v/>
      </c>
      <c r="G43" t="str">
        <f>VLOOKUP(A43, 'manual-60-feature_name'!A:H,7,FALSE)</f>
        <v>Eukaryota</v>
      </c>
      <c r="H43" t="str">
        <f t="shared" si="2"/>
        <v>Euk_En</v>
      </c>
    </row>
    <row r="44" spans="1:8">
      <c r="A44" t="s">
        <v>14</v>
      </c>
      <c r="B44" t="str">
        <f>VLOOKUP(A44, 'manual-60-feature_name'!A:B,2,FALSE)</f>
        <v>Enriched</v>
      </c>
      <c r="C44">
        <v>2</v>
      </c>
      <c r="D44" t="str">
        <f t="shared" si="0"/>
        <v>rank3</v>
      </c>
      <c r="E44" t="str">
        <f>VLOOKUP(A44, 'manual-60-feature_name'!A:E,5,FALSE)</f>
        <v>Potential Pathogens</v>
      </c>
      <c r="F44" t="str">
        <f t="shared" si="1"/>
        <v>Porphyromonas asaccharolytica</v>
      </c>
      <c r="G44" t="str">
        <f>VLOOKUP(A44, 'manual-60-feature_name'!A:H,7,FALSE)</f>
        <v>Bacteria</v>
      </c>
      <c r="H44" t="str">
        <f t="shared" si="2"/>
        <v>Bac_En</v>
      </c>
    </row>
    <row r="45" spans="1:8">
      <c r="A45" t="s">
        <v>18</v>
      </c>
      <c r="B45" t="str">
        <f>VLOOKUP(A45, 'manual-60-feature_name'!A:B,2,FALSE)</f>
        <v>Depleted</v>
      </c>
      <c r="C45">
        <v>1</v>
      </c>
      <c r="D45" t="str">
        <f t="shared" si="0"/>
        <v>rank3</v>
      </c>
      <c r="E45" t="str">
        <f>VLOOKUP(A45, 'manual-60-feature_name'!A:E,5,FALSE)</f>
        <v>Eukaryota</v>
      </c>
      <c r="F45" t="str">
        <f t="shared" si="1"/>
        <v/>
      </c>
      <c r="G45" t="str">
        <f>VLOOKUP(A45, 'manual-60-feature_name'!A:H,7,FALSE)</f>
        <v>Eukaryota</v>
      </c>
      <c r="H45" t="str">
        <f t="shared" si="2"/>
        <v>Euk_De</v>
      </c>
    </row>
    <row r="46" spans="1:8">
      <c r="A46" t="s">
        <v>26</v>
      </c>
      <c r="B46" t="str">
        <f>VLOOKUP(A46, 'manual-60-feature_name'!A:B,2,FALSE)</f>
        <v>Enriched</v>
      </c>
      <c r="C46">
        <v>6</v>
      </c>
      <c r="D46" t="str">
        <f t="shared" si="0"/>
        <v>rank2</v>
      </c>
      <c r="E46" t="str">
        <f>VLOOKUP(A46, 'manual-60-feature_name'!A:E,5,FALSE)</f>
        <v>Potential Pathogens</v>
      </c>
      <c r="F46" t="str">
        <f t="shared" si="1"/>
        <v>Prevotella intermedia</v>
      </c>
      <c r="G46" t="str">
        <f>VLOOKUP(A46, 'manual-60-feature_name'!A:H,7,FALSE)</f>
        <v>Bacteria</v>
      </c>
      <c r="H46" t="str">
        <f t="shared" si="2"/>
        <v>Bac_En</v>
      </c>
    </row>
    <row r="47" spans="1:8">
      <c r="A47" t="s">
        <v>31</v>
      </c>
      <c r="B47" t="str">
        <f>VLOOKUP(A47, 'manual-60-feature_name'!A:B,2,FALSE)</f>
        <v>Depleted</v>
      </c>
      <c r="C47">
        <v>1</v>
      </c>
      <c r="D47" t="str">
        <f t="shared" si="0"/>
        <v>rank3</v>
      </c>
      <c r="E47" t="str">
        <f>VLOOKUP(A47, 'manual-60-feature_name'!A:E,5,FALSE)</f>
        <v>none</v>
      </c>
      <c r="F47" t="str">
        <f t="shared" si="1"/>
        <v/>
      </c>
      <c r="G47" t="str">
        <f>VLOOKUP(A47, 'manual-60-feature_name'!A:H,7,FALSE)</f>
        <v>Bacteria</v>
      </c>
      <c r="H47" t="str">
        <f t="shared" si="2"/>
        <v>Bac_De</v>
      </c>
    </row>
    <row r="48" spans="1:8">
      <c r="A48" t="s">
        <v>41</v>
      </c>
      <c r="B48" t="str">
        <f>VLOOKUP(A48, 'manual-60-feature_name'!A:B,2,FALSE)</f>
        <v>Depleted</v>
      </c>
      <c r="C48">
        <v>5</v>
      </c>
      <c r="D48" t="str">
        <f t="shared" si="0"/>
        <v>rank2</v>
      </c>
      <c r="E48" t="str">
        <f>VLOOKUP(A48, 'manual-60-feature_name'!A:E,5,FALSE)</f>
        <v>Eukaryota</v>
      </c>
      <c r="F48" t="str">
        <f t="shared" si="1"/>
        <v>Choanephora cucurbitarum</v>
      </c>
      <c r="G48" t="str">
        <f>VLOOKUP(A48, 'manual-60-feature_name'!A:H,7,FALSE)</f>
        <v>Eukaryota</v>
      </c>
      <c r="H48" t="str">
        <f t="shared" si="2"/>
        <v>Euk_De</v>
      </c>
    </row>
    <row r="49" spans="1:8">
      <c r="A49" t="s">
        <v>48</v>
      </c>
      <c r="B49" t="str">
        <f>VLOOKUP(A49, 'manual-60-feature_name'!A:B,2,FALSE)</f>
        <v>Depleted</v>
      </c>
      <c r="C49">
        <v>1</v>
      </c>
      <c r="D49" t="str">
        <f t="shared" si="0"/>
        <v>rank3</v>
      </c>
      <c r="E49" t="str">
        <f>VLOOKUP(A49, 'manual-60-feature_name'!A:E,5,FALSE)</f>
        <v>Eukaryota</v>
      </c>
      <c r="F49" t="str">
        <f t="shared" si="1"/>
        <v/>
      </c>
      <c r="G49" t="str">
        <f>VLOOKUP(A49, 'manual-60-feature_name'!A:H,7,FALSE)</f>
        <v>Eukaryota</v>
      </c>
      <c r="H49" t="str">
        <f t="shared" si="2"/>
        <v>Euk_De</v>
      </c>
    </row>
    <row r="50" spans="1:8">
      <c r="A50" t="s">
        <v>50</v>
      </c>
      <c r="B50" t="str">
        <f>VLOOKUP(A50, 'manual-60-feature_name'!A:B,2,FALSE)</f>
        <v>Depleted</v>
      </c>
      <c r="C50">
        <v>10</v>
      </c>
      <c r="D50" t="str">
        <f t="shared" si="0"/>
        <v>rank1</v>
      </c>
      <c r="E50" t="str">
        <f>VLOOKUP(A50, 'manual-60-feature_name'!A:E,5,FALSE)</f>
        <v>Eukaryota</v>
      </c>
      <c r="F50" t="str">
        <f t="shared" si="1"/>
        <v>Edhazardia aedis</v>
      </c>
      <c r="G50" t="str">
        <f>VLOOKUP(A50, 'manual-60-feature_name'!A:H,7,FALSE)</f>
        <v>Eukaryota</v>
      </c>
      <c r="H50" t="str">
        <f t="shared" si="2"/>
        <v>Euk_De</v>
      </c>
    </row>
    <row r="51" spans="1:8">
      <c r="A51" t="s">
        <v>60</v>
      </c>
      <c r="B51" t="str">
        <f>VLOOKUP(A51, 'manual-60-feature_name'!A:B,2,FALSE)</f>
        <v>Depleted</v>
      </c>
      <c r="C51">
        <v>2</v>
      </c>
      <c r="D51" t="str">
        <f t="shared" si="0"/>
        <v>rank3</v>
      </c>
      <c r="E51" t="str">
        <f>VLOOKUP(A51, 'manual-60-feature_name'!A:E,5,FALSE)</f>
        <v>Eukaryota</v>
      </c>
      <c r="F51" t="str">
        <f t="shared" si="1"/>
        <v/>
      </c>
      <c r="G51" t="str">
        <f>VLOOKUP(A51, 'manual-60-feature_name'!A:H,7,FALSE)</f>
        <v>Eukaryota</v>
      </c>
      <c r="H51" t="str">
        <f t="shared" si="2"/>
        <v>Euk_De</v>
      </c>
    </row>
    <row r="52" spans="1:8">
      <c r="A52" t="s">
        <v>61</v>
      </c>
      <c r="B52" t="str">
        <f>VLOOKUP(A52, 'manual-60-feature_name'!A:B,2,FALSE)</f>
        <v>Depleted</v>
      </c>
      <c r="C52">
        <v>2</v>
      </c>
      <c r="D52" t="str">
        <f t="shared" si="0"/>
        <v>rank3</v>
      </c>
      <c r="E52" t="str">
        <f>VLOOKUP(A52, 'manual-60-feature_name'!A:E,5,FALSE)</f>
        <v>Eukaryota</v>
      </c>
      <c r="F52" t="str">
        <f t="shared" si="1"/>
        <v/>
      </c>
      <c r="G52" t="str">
        <f>VLOOKUP(A52, 'manual-60-feature_name'!A:H,7,FALSE)</f>
        <v>Eukaryota</v>
      </c>
      <c r="H52" t="str">
        <f t="shared" si="2"/>
        <v>Euk_De</v>
      </c>
    </row>
    <row r="53" spans="1:8">
      <c r="A53" t="s">
        <v>63</v>
      </c>
      <c r="B53" t="str">
        <f>VLOOKUP(A53, 'manual-60-feature_name'!A:B,2,FALSE)</f>
        <v>Depleted</v>
      </c>
      <c r="C53">
        <v>2</v>
      </c>
      <c r="D53" t="str">
        <f t="shared" si="0"/>
        <v>rank3</v>
      </c>
      <c r="E53" t="str">
        <f>VLOOKUP(A53, 'manual-60-feature_name'!A:E,5,FALSE)</f>
        <v>none</v>
      </c>
      <c r="F53" t="str">
        <f t="shared" si="1"/>
        <v/>
      </c>
      <c r="G53" t="str">
        <f>VLOOKUP(A53, 'manual-60-feature_name'!A:H,7,FALSE)</f>
        <v>Bacteria</v>
      </c>
      <c r="H53" t="str">
        <f t="shared" si="2"/>
        <v>Bac_De</v>
      </c>
    </row>
    <row r="54" spans="1:8">
      <c r="A54" t="s">
        <v>74</v>
      </c>
      <c r="B54" t="str">
        <f>VLOOKUP(A54, 'manual-60-feature_name'!A:B,2,FALSE)</f>
        <v>Enriched</v>
      </c>
      <c r="C54">
        <v>1</v>
      </c>
      <c r="D54" t="str">
        <f t="shared" si="0"/>
        <v>rank3</v>
      </c>
      <c r="E54" t="str">
        <f>VLOOKUP(A54, 'manual-60-feature_name'!A:E,5,FALSE)</f>
        <v>none</v>
      </c>
      <c r="F54" t="str">
        <f t="shared" si="1"/>
        <v/>
      </c>
      <c r="G54" t="str">
        <f>VLOOKUP(A54, 'manual-60-feature_name'!A:H,7,FALSE)</f>
        <v>Bacteria</v>
      </c>
      <c r="H54" t="str">
        <f t="shared" si="2"/>
        <v>Bac_En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2021-08-16-melt-correlation-DGC</vt:lpstr>
      <vt:lpstr>Sheet1</vt:lpstr>
      <vt:lpstr>manual-60-feature_name</vt:lpstr>
      <vt:lpstr>manual-cutoff3-feature_name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Yufeng Lin</cp:lastModifiedBy>
  <dcterms:created xsi:type="dcterms:W3CDTF">2021-08-16T10:22:49Z</dcterms:created>
  <dcterms:modified xsi:type="dcterms:W3CDTF">2021-08-17T01:13:01Z</dcterms:modified>
</cp:coreProperties>
</file>