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H18" i="1" l="1"/>
  <c r="H19" i="1"/>
  <c r="H20" i="1"/>
  <c r="H21" i="1"/>
  <c r="H17" i="1"/>
  <c r="H27" i="1" l="1"/>
  <c r="A17" i="1"/>
  <c r="H31" i="1" l="1"/>
  <c r="H28" i="1"/>
  <c r="H29" i="1" s="1"/>
  <c r="A18" i="1"/>
  <c r="A19" i="1" s="1"/>
  <c r="A20" i="1" s="1"/>
  <c r="A21" i="1" s="1"/>
  <c r="H30" i="1" l="1"/>
  <c r="C33" i="1" s="1"/>
  <c r="H34" i="1" l="1"/>
  <c r="F7" i="1" s="1"/>
  <c r="A25" i="1"/>
  <c r="A26" i="1" s="1"/>
  <c r="D33" i="1" l="1"/>
  <c r="G33" i="1" s="1"/>
  <c r="E33" i="1" l="1"/>
  <c r="F33" i="1" s="1"/>
  <c r="H32" i="1" s="1"/>
</calcChain>
</file>

<file path=xl/sharedStrings.xml><?xml version="1.0" encoding="utf-8"?>
<sst xmlns="http://schemas.openxmlformats.org/spreadsheetml/2006/main" count="40" uniqueCount="34">
  <si>
    <t>Sector-200, Noida, U.P.</t>
  </si>
  <si>
    <t>Uttar Pradesh</t>
  </si>
  <si>
    <t>Phone : 8888888888</t>
  </si>
  <si>
    <t>GSTIN : 6969696969696969</t>
  </si>
  <si>
    <t>SL NO.</t>
  </si>
  <si>
    <t>DESCRIPTION</t>
  </si>
  <si>
    <t>QTY.</t>
  </si>
  <si>
    <t>HSN NO.</t>
  </si>
  <si>
    <t>RATE</t>
  </si>
  <si>
    <t>TOTAL</t>
  </si>
  <si>
    <t>ITEM NAME 1</t>
  </si>
  <si>
    <t>ITEM NAME 2</t>
  </si>
  <si>
    <t>ITEM NAME 3</t>
  </si>
  <si>
    <t>ITEM NAME 4</t>
  </si>
  <si>
    <t>ITEM NAME 5</t>
  </si>
  <si>
    <t>PAYABLE AMOUNT</t>
  </si>
  <si>
    <t xml:space="preserve">Note: - </t>
  </si>
  <si>
    <t>Authorized Sign.</t>
  </si>
  <si>
    <t>2. Please inclue Include the Invoice number in your payment notes.</t>
  </si>
  <si>
    <t>DISCOUNT</t>
  </si>
  <si>
    <t>TAXABLE AMOUNT</t>
  </si>
  <si>
    <t>GST TAX</t>
  </si>
  <si>
    <t>ROUND</t>
  </si>
  <si>
    <t>SERVICE CHARGE</t>
  </si>
  <si>
    <t>BILLING TO</t>
  </si>
  <si>
    <t xml:space="preserve">SHOP TO </t>
  </si>
  <si>
    <t>DUE DATE</t>
  </si>
  <si>
    <t>INVOICE NO.</t>
  </si>
  <si>
    <t>INVOCE DATE</t>
  </si>
  <si>
    <t xml:space="preserve">BILL AMOUNT </t>
  </si>
  <si>
    <t>#0002464</t>
  </si>
  <si>
    <t>IF YOU HAVE ANY QUERIES PLEASE CONTACT TO +91999999999</t>
  </si>
  <si>
    <r>
      <t xml:space="preserve">1. Please send payment within 7 days of receiving this invoice. There will be a
</t>
    </r>
    <r>
      <rPr>
        <b/>
        <i/>
        <sz val="11"/>
        <color rgb="FFC00000"/>
        <rFont val="Calibri"/>
        <family val="2"/>
        <scheme val="minor"/>
      </rPr>
      <t xml:space="preserve">     2.5%</t>
    </r>
    <r>
      <rPr>
        <b/>
        <sz val="11"/>
        <color rgb="FFC00000"/>
        <rFont val="Calibri"/>
        <family val="2"/>
        <scheme val="minor"/>
      </rPr>
      <t xml:space="preserve"> interest charge per month on late invoices.</t>
    </r>
  </si>
  <si>
    <t>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</si>
</sst>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s.-849]\ #,##0.00"/>
    <numFmt numFmtId="165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4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C941C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rgb="FF1C941C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rgb="FFC00000"/>
      <name val="Arial Condensed Bold"/>
      <family val="2"/>
    </font>
    <font>
      <b/>
      <i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2AA3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1C941C"/>
      </bottom>
      <diagonal/>
    </border>
    <border>
      <left/>
      <right style="medium">
        <color indexed="64"/>
      </right>
      <top style="medium">
        <color indexed="64"/>
      </top>
      <bottom style="thin">
        <color rgb="FF1C941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/>
      <right/>
      <top/>
      <bottom style="thick">
        <color rgb="FFFFFF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 style="thick">
        <color rgb="FFFFFF00"/>
      </top>
      <bottom/>
      <diagonal/>
    </border>
    <border>
      <left style="medium">
        <color rgb="FFC0000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C00000"/>
      </left>
      <right/>
      <top style="thick">
        <color theme="0"/>
      </top>
      <bottom/>
      <diagonal/>
    </border>
    <border>
      <left style="medium">
        <color rgb="FFC00000"/>
      </left>
      <right/>
      <top style="medium">
        <color indexed="64"/>
      </top>
      <bottom style="thin">
        <color rgb="FF1C941C"/>
      </bottom>
      <diagonal/>
    </border>
    <border>
      <left style="medium">
        <color rgb="FFC00000"/>
      </left>
      <right/>
      <top/>
      <bottom style="medium">
        <color indexed="64"/>
      </bottom>
      <diagonal/>
    </border>
    <border>
      <left/>
      <right style="medium">
        <color rgb="FFC00000"/>
      </right>
      <top/>
      <bottom style="medium">
        <color indexed="64"/>
      </bottom>
      <diagonal/>
    </border>
    <border>
      <left style="medium">
        <color rgb="FFC00000"/>
      </left>
      <right/>
      <top style="thin">
        <color rgb="FF2AA321"/>
      </top>
      <bottom/>
      <diagonal/>
    </border>
    <border>
      <left/>
      <right style="medium">
        <color rgb="FFC00000"/>
      </right>
      <top style="thin">
        <color rgb="FF2AA321"/>
      </top>
      <bottom/>
      <diagonal/>
    </border>
    <border>
      <left style="medium">
        <color rgb="FFC00000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rgb="FFC00000"/>
      </right>
      <top style="medium">
        <color auto="1"/>
      </top>
      <bottom style="medium">
        <color auto="1"/>
      </bottom>
      <diagonal/>
    </border>
    <border>
      <left style="medium">
        <color rgb="FFC00000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rgb="FFC00000"/>
      </right>
      <top style="medium">
        <color auto="1"/>
      </top>
      <bottom/>
      <diagonal/>
    </border>
    <border>
      <left style="medium">
        <color rgb="FFC00000"/>
      </left>
      <right/>
      <top/>
      <bottom style="thin">
        <color indexed="64"/>
      </bottom>
      <diagonal/>
    </border>
    <border>
      <left/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/>
      <top style="thin">
        <color indexed="64"/>
      </top>
      <bottom/>
      <diagonal/>
    </border>
    <border>
      <left/>
      <right style="medium">
        <color rgb="FFC00000"/>
      </right>
      <top style="thin">
        <color indexed="64"/>
      </top>
      <bottom/>
      <diagonal/>
    </border>
    <border>
      <left/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rgb="FFC0000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Fill="1" applyBorder="1"/>
    <xf numFmtId="164" fontId="0" fillId="0" borderId="0" xfId="0" applyNumberFormat="1" applyBorder="1"/>
    <xf numFmtId="164" fontId="7" fillId="0" borderId="0" xfId="5" applyNumberFormat="1" applyFont="1" applyBorder="1" applyAlignment="1">
      <alignment horizontal="right" vertical="center"/>
    </xf>
    <xf numFmtId="0" fontId="7" fillId="0" borderId="0" xfId="7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/>
    <xf numFmtId="0" fontId="9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/>
    <xf numFmtId="0" fontId="0" fillId="0" borderId="0" xfId="0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7" fillId="0" borderId="0" xfId="5" applyFont="1" applyBorder="1" applyAlignment="1">
      <alignment horizontal="right" vertical="center"/>
    </xf>
    <xf numFmtId="0" fontId="0" fillId="2" borderId="24" xfId="0" applyFill="1" applyBorder="1"/>
    <xf numFmtId="0" fontId="0" fillId="2" borderId="25" xfId="0" applyFill="1" applyBorder="1"/>
    <xf numFmtId="0" fontId="15" fillId="2" borderId="27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9" fillId="0" borderId="0" xfId="0" applyFont="1" applyFill="1" applyBorder="1" applyAlignment="1"/>
    <xf numFmtId="0" fontId="19" fillId="0" borderId="11" xfId="0" applyFont="1" applyFill="1" applyBorder="1" applyAlignment="1"/>
    <xf numFmtId="0" fontId="19" fillId="0" borderId="0" xfId="0" applyFont="1" applyFill="1" applyBorder="1"/>
    <xf numFmtId="0" fontId="19" fillId="0" borderId="11" xfId="0" applyFont="1" applyFill="1" applyBorder="1"/>
    <xf numFmtId="0" fontId="19" fillId="0" borderId="6" xfId="0" applyFont="1" applyFill="1" applyBorder="1"/>
    <xf numFmtId="0" fontId="19" fillId="0" borderId="7" xfId="0" applyFont="1" applyFill="1" applyBorder="1"/>
    <xf numFmtId="0" fontId="1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/>
    </xf>
    <xf numFmtId="164" fontId="19" fillId="0" borderId="16" xfId="0" applyNumberFormat="1" applyFont="1" applyBorder="1"/>
    <xf numFmtId="0" fontId="19" fillId="0" borderId="23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164" fontId="19" fillId="0" borderId="23" xfId="0" applyNumberFormat="1" applyFont="1" applyBorder="1"/>
    <xf numFmtId="0" fontId="20" fillId="0" borderId="0" xfId="0" applyFont="1" applyBorder="1"/>
    <xf numFmtId="0" fontId="19" fillId="0" borderId="0" xfId="0" applyFont="1" applyBorder="1"/>
    <xf numFmtId="0" fontId="19" fillId="0" borderId="0" xfId="5" applyFont="1" applyBorder="1" applyAlignment="1">
      <alignment horizontal="right" vertical="center"/>
    </xf>
    <xf numFmtId="165" fontId="19" fillId="0" borderId="12" xfId="7" applyNumberFormat="1" applyFont="1" applyFill="1" applyBorder="1" applyAlignment="1">
      <alignment horizontal="left" vertical="center"/>
    </xf>
    <xf numFmtId="0" fontId="19" fillId="0" borderId="2" xfId="0" applyFont="1" applyBorder="1"/>
    <xf numFmtId="0" fontId="20" fillId="0" borderId="2" xfId="0" applyFont="1" applyBorder="1"/>
    <xf numFmtId="0" fontId="10" fillId="2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8" fillId="2" borderId="3" xfId="0" applyFont="1" applyFill="1" applyBorder="1" applyAlignment="1"/>
    <xf numFmtId="0" fontId="17" fillId="2" borderId="0" xfId="0" applyFont="1" applyFill="1" applyBorder="1" applyAlignment="1">
      <alignment horizontal="center"/>
    </xf>
    <xf numFmtId="164" fontId="8" fillId="2" borderId="0" xfId="0" applyNumberFormat="1" applyFont="1" applyFill="1" applyBorder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2" borderId="37" xfId="0" applyFill="1" applyBorder="1"/>
    <xf numFmtId="0" fontId="15" fillId="2" borderId="40" xfId="0" applyFont="1" applyFill="1" applyBorder="1" applyAlignment="1">
      <alignment horizontal="left" vertical="center"/>
    </xf>
    <xf numFmtId="0" fontId="18" fillId="0" borderId="35" xfId="5" applyFont="1" applyFill="1" applyBorder="1" applyProtection="1">
      <protection locked="0"/>
    </xf>
    <xf numFmtId="0" fontId="18" fillId="0" borderId="41" xfId="5" applyFont="1" applyFill="1" applyBorder="1"/>
    <xf numFmtId="0" fontId="0" fillId="0" borderId="35" xfId="0" applyFill="1" applyBorder="1"/>
    <xf numFmtId="0" fontId="8" fillId="2" borderId="43" xfId="0" applyFont="1" applyFill="1" applyBorder="1" applyAlignment="1"/>
    <xf numFmtId="0" fontId="8" fillId="2" borderId="44" xfId="0" applyFont="1" applyFill="1" applyBorder="1" applyAlignment="1"/>
    <xf numFmtId="0" fontId="19" fillId="0" borderId="45" xfId="0" applyFont="1" applyBorder="1" applyAlignment="1">
      <alignment horizontal="center"/>
    </xf>
    <xf numFmtId="164" fontId="19" fillId="0" borderId="46" xfId="0" applyNumberFormat="1" applyFont="1" applyBorder="1"/>
    <xf numFmtId="0" fontId="19" fillId="0" borderId="47" xfId="0" applyFont="1" applyBorder="1" applyAlignment="1">
      <alignment horizontal="center"/>
    </xf>
    <xf numFmtId="164" fontId="19" fillId="0" borderId="48" xfId="0" applyNumberFormat="1" applyFont="1" applyBorder="1"/>
    <xf numFmtId="0" fontId="10" fillId="2" borderId="35" xfId="0" applyFont="1" applyFill="1" applyBorder="1" applyAlignment="1">
      <alignment horizontal="center"/>
    </xf>
    <xf numFmtId="164" fontId="8" fillId="2" borderId="36" xfId="0" applyNumberFormat="1" applyFont="1" applyFill="1" applyBorder="1"/>
    <xf numFmtId="164" fontId="19" fillId="0" borderId="36" xfId="0" applyNumberFormat="1" applyFont="1" applyBorder="1"/>
    <xf numFmtId="164" fontId="19" fillId="0" borderId="36" xfId="0" applyNumberFormat="1" applyFont="1" applyBorder="1" applyAlignment="1">
      <alignment horizontal="right"/>
    </xf>
    <xf numFmtId="164" fontId="7" fillId="0" borderId="36" xfId="0" applyNumberFormat="1" applyFont="1" applyBorder="1"/>
    <xf numFmtId="0" fontId="8" fillId="0" borderId="49" xfId="0" applyFont="1" applyFill="1" applyBorder="1" applyAlignment="1"/>
    <xf numFmtId="164" fontId="8" fillId="2" borderId="50" xfId="0" applyNumberFormat="1" applyFont="1" applyFill="1" applyBorder="1" applyAlignment="1"/>
    <xf numFmtId="0" fontId="19" fillId="0" borderId="51" xfId="0" applyFont="1" applyBorder="1" applyAlignment="1">
      <alignment horizontal="left"/>
    </xf>
    <xf numFmtId="0" fontId="20" fillId="0" borderId="52" xfId="0" applyFont="1" applyBorder="1"/>
    <xf numFmtId="0" fontId="19" fillId="0" borderId="35" xfId="0" applyFont="1" applyBorder="1"/>
    <xf numFmtId="0" fontId="12" fillId="0" borderId="35" xfId="0" applyFont="1" applyBorder="1"/>
    <xf numFmtId="0" fontId="9" fillId="0" borderId="35" xfId="0" applyFont="1" applyBorder="1"/>
    <xf numFmtId="0" fontId="9" fillId="0" borderId="36" xfId="0" applyFont="1" applyBorder="1"/>
    <xf numFmtId="0" fontId="14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/>
    </xf>
    <xf numFmtId="0" fontId="0" fillId="0" borderId="36" xfId="0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14" fontId="15" fillId="0" borderId="60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8" fillId="0" borderId="10" xfId="5" applyFont="1" applyFill="1" applyBorder="1" applyAlignment="1" applyProtection="1">
      <protection locked="0"/>
    </xf>
    <xf numFmtId="0" fontId="18" fillId="0" borderId="0" xfId="5" applyFont="1" applyFill="1" applyBorder="1" applyAlignment="1" applyProtection="1">
      <protection locked="0"/>
    </xf>
    <xf numFmtId="0" fontId="18" fillId="0" borderId="36" xfId="5" applyFont="1" applyFill="1" applyBorder="1" applyAlignment="1" applyProtection="1">
      <protection locked="0"/>
    </xf>
    <xf numFmtId="0" fontId="0" fillId="0" borderId="17" xfId="0" applyBorder="1"/>
    <xf numFmtId="0" fontId="0" fillId="0" borderId="2" xfId="0" applyBorder="1"/>
    <xf numFmtId="0" fontId="0" fillId="0" borderId="52" xfId="0" applyBorder="1"/>
    <xf numFmtId="0" fontId="0" fillId="0" borderId="20" xfId="0" applyBorder="1"/>
    <xf numFmtId="0" fontId="0" fillId="0" borderId="1" xfId="0" applyBorder="1"/>
    <xf numFmtId="0" fontId="0" fillId="0" borderId="50" xfId="0" applyBorder="1"/>
    <xf numFmtId="0" fontId="18" fillId="0" borderId="5" xfId="5" applyFont="1" applyFill="1" applyBorder="1" applyAlignment="1"/>
    <xf numFmtId="0" fontId="18" fillId="0" borderId="6" xfId="5" applyFont="1" applyFill="1" applyBorder="1" applyAlignment="1"/>
    <xf numFmtId="0" fontId="18" fillId="0" borderId="42" xfId="5" applyFont="1" applyFill="1" applyBorder="1" applyAlignment="1"/>
    <xf numFmtId="0" fontId="19" fillId="0" borderId="0" xfId="0" applyFont="1" applyBorder="1" applyAlignment="1">
      <alignment horizontal="left" wrapText="1"/>
    </xf>
    <xf numFmtId="0" fontId="19" fillId="0" borderId="36" xfId="0" applyFont="1" applyBorder="1" applyAlignment="1">
      <alignment horizontal="left" wrapText="1"/>
    </xf>
    <xf numFmtId="0" fontId="10" fillId="2" borderId="0" xfId="0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0" xfId="5" applyFont="1" applyBorder="1" applyAlignment="1">
      <alignment horizontal="right" vertical="center"/>
    </xf>
    <xf numFmtId="0" fontId="8" fillId="2" borderId="3" xfId="0" applyFont="1" applyFill="1" applyBorder="1" applyAlignment="1">
      <alignment horizontal="center"/>
    </xf>
    <xf numFmtId="14" fontId="16" fillId="0" borderId="39" xfId="0" applyNumberFormat="1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15" fillId="2" borderId="38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59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15" fillId="0" borderId="61" xfId="0" applyFont="1" applyFill="1" applyBorder="1" applyAlignment="1">
      <alignment horizontal="right" vertical="center"/>
    </xf>
    <xf numFmtId="0" fontId="15" fillId="2" borderId="1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36" xfId="0" applyFont="1" applyFill="1" applyBorder="1" applyAlignment="1">
      <alignment vertical="center"/>
    </xf>
    <xf numFmtId="164" fontId="16" fillId="3" borderId="57" xfId="0" applyNumberFormat="1" applyFont="1" applyFill="1" applyBorder="1" applyAlignment="1">
      <alignment horizontal="center" vertical="center"/>
    </xf>
    <xf numFmtId="0" fontId="16" fillId="3" borderId="58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1" xfId="0" applyFont="1" applyBorder="1" applyAlignment="1">
      <alignment horizontal="center"/>
    </xf>
  </cellXfs>
  <cellStyles count="8">
    <cellStyle name="Hyperlink 2" xfId="1"/>
    <cellStyle name="Normal" xfId="0" builtinId="0"/>
    <cellStyle name="Normal 2" xfId="2"/>
    <cellStyle name="Normal 3" xfId="3"/>
    <cellStyle name="Normal 3 2" xfId="5"/>
    <cellStyle name="Percent" xfId="7" builtinId="5"/>
    <cellStyle name="Percent 2" xfId="4"/>
    <cellStyle name="Percent 2 2" xfId="6"/>
  </cellStyles>
  <dxfs count="0"/>
  <tableStyles count="0" defaultTableStyle="TableStyleMedium2" defaultPivotStyle="PivotStyleLight16"/>
  <colors>
    <mruColors>
      <color rgb="FFFF2121"/>
      <color rgb="FFD00000"/>
      <color rgb="FFEB6C15"/>
      <color rgb="FF1C941C"/>
      <color rgb="FF44DC44"/>
      <color rgb="FF2AA321"/>
      <color rgb="FF71E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45983</xdr:colOff>
      <xdr:row>0</xdr:row>
      <xdr:rowOff>0</xdr:rowOff>
    </xdr:from>
    <xdr:to>
      <xdr:col>7</xdr:col>
      <xdr:colOff>1281733</xdr:colOff>
      <xdr:row>3</xdr:row>
      <xdr:rowOff>85396</xdr:rowOff>
    </xdr:to>
    <xdr:sp macro="" textlink="">
      <xdr:nvSpPr>
        <xdr:cNvPr id="21" name="Rectangle: Beveled 20">
          <a:extLst>
            <a:ext uri="{FF2B5EF4-FFF2-40B4-BE49-F238E27FC236}">
              <a16:creationId xmlns:a16="http://schemas.microsoft.com/office/drawing/2014/main" id="{956CF745-4780-4935-A6E7-085D002279BA}"/>
            </a:ext>
          </a:extLst>
        </xdr:cNvPr>
        <xdr:cNvSpPr/>
      </xdr:nvSpPr>
      <xdr:spPr>
        <a:xfrm>
          <a:off x="3645776" y="0"/>
          <a:ext cx="2628371" cy="709448"/>
        </a:xfrm>
        <a:prstGeom prst="bevel">
          <a:avLst>
            <a:gd name="adj" fmla="val 23794"/>
          </a:avLst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rgbClr val="FFFF00"/>
              </a:solidFill>
            </a:rPr>
            <a:t>TAX INVOICE</a:t>
          </a:r>
          <a:r>
            <a:rPr lang="en-IN" sz="2400" b="1" baseline="0">
              <a:solidFill>
                <a:srgbClr val="FFFF00"/>
              </a:solidFill>
            </a:rPr>
            <a:t> </a:t>
          </a:r>
          <a:endParaRPr lang="en-IN" sz="24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47625</xdr:colOff>
      <xdr:row>0</xdr:row>
      <xdr:rowOff>28575</xdr:rowOff>
    </xdr:from>
    <xdr:to>
      <xdr:col>3</xdr:col>
      <xdr:colOff>685800</xdr:colOff>
      <xdr:row>2</xdr:row>
      <xdr:rowOff>123825</xdr:rowOff>
    </xdr:to>
    <xdr:sp macro="" textlink="">
      <xdr:nvSpPr>
        <xdr:cNvPr id="22" name="Rectangle: Top Corners Rounded 21">
          <a:extLst>
            <a:ext uri="{FF2B5EF4-FFF2-40B4-BE49-F238E27FC236}">
              <a16:creationId xmlns:a16="http://schemas.microsoft.com/office/drawing/2014/main" id="{DFF0F26D-6B55-4C59-998C-B40D758C6F11}"/>
            </a:ext>
          </a:extLst>
        </xdr:cNvPr>
        <xdr:cNvSpPr/>
      </xdr:nvSpPr>
      <xdr:spPr>
        <a:xfrm>
          <a:off x="457200" y="28575"/>
          <a:ext cx="2533650" cy="5334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FF0000"/>
              </a:solidFill>
            </a:rPr>
            <a:t>TechByHarry</a:t>
          </a:r>
        </a:p>
      </xdr:txBody>
    </xdr:sp>
    <xdr:clientData/>
  </xdr:twoCellAnchor>
  <xdr:twoCellAnchor>
    <xdr:from>
      <xdr:col>0</xdr:col>
      <xdr:colOff>0</xdr:colOff>
      <xdr:row>43</xdr:row>
      <xdr:rowOff>0</xdr:rowOff>
    </xdr:from>
    <xdr:to>
      <xdr:col>8</xdr:col>
      <xdr:colOff>4458</xdr:colOff>
      <xdr:row>48</xdr:row>
      <xdr:rowOff>68199</xdr:rowOff>
    </xdr:to>
    <xdr:sp macro="" textlink="">
      <xdr:nvSpPr>
        <xdr:cNvPr id="12" name="Rectangle 1">
          <a:extLst>
            <a:ext uri="{FF2B5EF4-FFF2-40B4-BE49-F238E27FC236}">
              <a16:creationId xmlns:a16="http://schemas.microsoft.com/office/drawing/2014/main" id="{CE699C74-8977-4910-B2C3-A464C1C74BD7}"/>
            </a:ext>
          </a:extLst>
        </xdr:cNvPr>
        <xdr:cNvSpPr/>
      </xdr:nvSpPr>
      <xdr:spPr>
        <a:xfrm>
          <a:off x="0" y="8592994"/>
          <a:ext cx="6290958" cy="1066880"/>
        </a:xfrm>
        <a:custGeom>
          <a:avLst/>
          <a:gdLst>
            <a:gd name="connsiteX0" fmla="*/ 0 w 6253370"/>
            <a:gd name="connsiteY0" fmla="*/ 0 h 1250674"/>
            <a:gd name="connsiteX1" fmla="*/ 6253370 w 6253370"/>
            <a:gd name="connsiteY1" fmla="*/ 0 h 1250674"/>
            <a:gd name="connsiteX2" fmla="*/ 6253370 w 6253370"/>
            <a:gd name="connsiteY2" fmla="*/ 1250674 h 1250674"/>
            <a:gd name="connsiteX3" fmla="*/ 0 w 6253370"/>
            <a:gd name="connsiteY3" fmla="*/ 1250674 h 1250674"/>
            <a:gd name="connsiteX4" fmla="*/ 0 w 6253370"/>
            <a:gd name="connsiteY4" fmla="*/ 0 h 1250674"/>
            <a:gd name="connsiteX0" fmla="*/ 0 w 6253370"/>
            <a:gd name="connsiteY0" fmla="*/ 0 h 1250674"/>
            <a:gd name="connsiteX1" fmla="*/ 3023152 w 6253370"/>
            <a:gd name="connsiteY1" fmla="*/ 405849 h 1250674"/>
            <a:gd name="connsiteX2" fmla="*/ 6253370 w 6253370"/>
            <a:gd name="connsiteY2" fmla="*/ 0 h 1250674"/>
            <a:gd name="connsiteX3" fmla="*/ 6253370 w 6253370"/>
            <a:gd name="connsiteY3" fmla="*/ 1250674 h 1250674"/>
            <a:gd name="connsiteX4" fmla="*/ 0 w 6253370"/>
            <a:gd name="connsiteY4" fmla="*/ 1250674 h 1250674"/>
            <a:gd name="connsiteX5" fmla="*/ 0 w 6253370"/>
            <a:gd name="connsiteY5" fmla="*/ 0 h 1250674"/>
            <a:gd name="connsiteX0" fmla="*/ 0 w 6253370"/>
            <a:gd name="connsiteY0" fmla="*/ 0 h 1250674"/>
            <a:gd name="connsiteX1" fmla="*/ 3023152 w 6253370"/>
            <a:gd name="connsiteY1" fmla="*/ 405849 h 1250674"/>
            <a:gd name="connsiteX2" fmla="*/ 6253370 w 6253370"/>
            <a:gd name="connsiteY2" fmla="*/ 0 h 1250674"/>
            <a:gd name="connsiteX3" fmla="*/ 6253370 w 6253370"/>
            <a:gd name="connsiteY3" fmla="*/ 1250674 h 1250674"/>
            <a:gd name="connsiteX4" fmla="*/ 0 w 6253370"/>
            <a:gd name="connsiteY4" fmla="*/ 1250674 h 1250674"/>
            <a:gd name="connsiteX5" fmla="*/ 0 w 6253370"/>
            <a:gd name="connsiteY5" fmla="*/ 0 h 1250674"/>
            <a:gd name="connsiteX0" fmla="*/ 0 w 6253370"/>
            <a:gd name="connsiteY0" fmla="*/ 390846 h 1641520"/>
            <a:gd name="connsiteX1" fmla="*/ 3023152 w 6253370"/>
            <a:gd name="connsiteY1" fmla="*/ 796695 h 1641520"/>
            <a:gd name="connsiteX2" fmla="*/ 6253370 w 6253370"/>
            <a:gd name="connsiteY2" fmla="*/ 390846 h 1641520"/>
            <a:gd name="connsiteX3" fmla="*/ 6253370 w 6253370"/>
            <a:gd name="connsiteY3" fmla="*/ 1641520 h 1641520"/>
            <a:gd name="connsiteX4" fmla="*/ 0 w 6253370"/>
            <a:gd name="connsiteY4" fmla="*/ 1641520 h 1641520"/>
            <a:gd name="connsiteX5" fmla="*/ 0 w 6253370"/>
            <a:gd name="connsiteY5" fmla="*/ 390846 h 1641520"/>
            <a:gd name="connsiteX0" fmla="*/ 0 w 6253370"/>
            <a:gd name="connsiteY0" fmla="*/ 504556 h 1755230"/>
            <a:gd name="connsiteX1" fmla="*/ 1813891 w 6253370"/>
            <a:gd name="connsiteY1" fmla="*/ 7600 h 1755230"/>
            <a:gd name="connsiteX2" fmla="*/ 3023152 w 6253370"/>
            <a:gd name="connsiteY2" fmla="*/ 910405 h 1755230"/>
            <a:gd name="connsiteX3" fmla="*/ 6253370 w 6253370"/>
            <a:gd name="connsiteY3" fmla="*/ 504556 h 1755230"/>
            <a:gd name="connsiteX4" fmla="*/ 6253370 w 6253370"/>
            <a:gd name="connsiteY4" fmla="*/ 1755230 h 1755230"/>
            <a:gd name="connsiteX5" fmla="*/ 0 w 6253370"/>
            <a:gd name="connsiteY5" fmla="*/ 1755230 h 1755230"/>
            <a:gd name="connsiteX6" fmla="*/ 0 w 6253370"/>
            <a:gd name="connsiteY6" fmla="*/ 504556 h 1755230"/>
            <a:gd name="connsiteX0" fmla="*/ 0 w 6278218"/>
            <a:gd name="connsiteY0" fmla="*/ 504556 h 1755230"/>
            <a:gd name="connsiteX1" fmla="*/ 1813891 w 6278218"/>
            <a:gd name="connsiteY1" fmla="*/ 7600 h 1755230"/>
            <a:gd name="connsiteX2" fmla="*/ 3023152 w 6278218"/>
            <a:gd name="connsiteY2" fmla="*/ 910405 h 1755230"/>
            <a:gd name="connsiteX3" fmla="*/ 6278218 w 6278218"/>
            <a:gd name="connsiteY3" fmla="*/ 786165 h 1755230"/>
            <a:gd name="connsiteX4" fmla="*/ 6253370 w 6278218"/>
            <a:gd name="connsiteY4" fmla="*/ 1755230 h 1755230"/>
            <a:gd name="connsiteX5" fmla="*/ 0 w 6278218"/>
            <a:gd name="connsiteY5" fmla="*/ 1755230 h 1755230"/>
            <a:gd name="connsiteX6" fmla="*/ 0 w 6278218"/>
            <a:gd name="connsiteY6" fmla="*/ 504556 h 1755230"/>
            <a:gd name="connsiteX0" fmla="*/ 0 w 6278218"/>
            <a:gd name="connsiteY0" fmla="*/ 504556 h 1755230"/>
            <a:gd name="connsiteX1" fmla="*/ 1813891 w 6278218"/>
            <a:gd name="connsiteY1" fmla="*/ 7600 h 1755230"/>
            <a:gd name="connsiteX2" fmla="*/ 3023152 w 6278218"/>
            <a:gd name="connsiteY2" fmla="*/ 910405 h 1755230"/>
            <a:gd name="connsiteX3" fmla="*/ 6278218 w 6278218"/>
            <a:gd name="connsiteY3" fmla="*/ 786165 h 1755230"/>
            <a:gd name="connsiteX4" fmla="*/ 6253370 w 6278218"/>
            <a:gd name="connsiteY4" fmla="*/ 1755230 h 1755230"/>
            <a:gd name="connsiteX5" fmla="*/ 0 w 6278218"/>
            <a:gd name="connsiteY5" fmla="*/ 1755230 h 1755230"/>
            <a:gd name="connsiteX6" fmla="*/ 0 w 6278218"/>
            <a:gd name="connsiteY6" fmla="*/ 504556 h 1755230"/>
            <a:gd name="connsiteX0" fmla="*/ 0 w 6278218"/>
            <a:gd name="connsiteY0" fmla="*/ 504556 h 1755230"/>
            <a:gd name="connsiteX1" fmla="*/ 1813891 w 6278218"/>
            <a:gd name="connsiteY1" fmla="*/ 7600 h 1755230"/>
            <a:gd name="connsiteX2" fmla="*/ 3023152 w 6278218"/>
            <a:gd name="connsiteY2" fmla="*/ 910405 h 1755230"/>
            <a:gd name="connsiteX3" fmla="*/ 6278218 w 6278218"/>
            <a:gd name="connsiteY3" fmla="*/ 786165 h 1755230"/>
            <a:gd name="connsiteX4" fmla="*/ 6253370 w 6278218"/>
            <a:gd name="connsiteY4" fmla="*/ 1755230 h 1755230"/>
            <a:gd name="connsiteX5" fmla="*/ 0 w 6278218"/>
            <a:gd name="connsiteY5" fmla="*/ 1755230 h 1755230"/>
            <a:gd name="connsiteX6" fmla="*/ 0 w 6278218"/>
            <a:gd name="connsiteY6" fmla="*/ 504556 h 1755230"/>
            <a:gd name="connsiteX0" fmla="*/ 0 w 6294783"/>
            <a:gd name="connsiteY0" fmla="*/ 750349 h 1752545"/>
            <a:gd name="connsiteX1" fmla="*/ 1830456 w 6294783"/>
            <a:gd name="connsiteY1" fmla="*/ 4915 h 1752545"/>
            <a:gd name="connsiteX2" fmla="*/ 3039717 w 6294783"/>
            <a:gd name="connsiteY2" fmla="*/ 907720 h 1752545"/>
            <a:gd name="connsiteX3" fmla="*/ 6294783 w 6294783"/>
            <a:gd name="connsiteY3" fmla="*/ 783480 h 1752545"/>
            <a:gd name="connsiteX4" fmla="*/ 6269935 w 6294783"/>
            <a:gd name="connsiteY4" fmla="*/ 1752545 h 1752545"/>
            <a:gd name="connsiteX5" fmla="*/ 16565 w 6294783"/>
            <a:gd name="connsiteY5" fmla="*/ 1752545 h 1752545"/>
            <a:gd name="connsiteX6" fmla="*/ 0 w 6294783"/>
            <a:gd name="connsiteY6" fmla="*/ 750349 h 1752545"/>
            <a:gd name="connsiteX0" fmla="*/ 0 w 6294783"/>
            <a:gd name="connsiteY0" fmla="*/ 754458 h 1756654"/>
            <a:gd name="connsiteX1" fmla="*/ 1830456 w 6294783"/>
            <a:gd name="connsiteY1" fmla="*/ 9024 h 1756654"/>
            <a:gd name="connsiteX2" fmla="*/ 3039717 w 6294783"/>
            <a:gd name="connsiteY2" fmla="*/ 911829 h 1756654"/>
            <a:gd name="connsiteX3" fmla="*/ 6294783 w 6294783"/>
            <a:gd name="connsiteY3" fmla="*/ 787589 h 1756654"/>
            <a:gd name="connsiteX4" fmla="*/ 6269935 w 6294783"/>
            <a:gd name="connsiteY4" fmla="*/ 1756654 h 1756654"/>
            <a:gd name="connsiteX5" fmla="*/ 16565 w 6294783"/>
            <a:gd name="connsiteY5" fmla="*/ 1756654 h 1756654"/>
            <a:gd name="connsiteX6" fmla="*/ 0 w 6294783"/>
            <a:gd name="connsiteY6" fmla="*/ 754458 h 1756654"/>
            <a:gd name="connsiteX0" fmla="*/ 0 w 6294783"/>
            <a:gd name="connsiteY0" fmla="*/ 754458 h 1756654"/>
            <a:gd name="connsiteX1" fmla="*/ 1830456 w 6294783"/>
            <a:gd name="connsiteY1" fmla="*/ 9024 h 1756654"/>
            <a:gd name="connsiteX2" fmla="*/ 3039717 w 6294783"/>
            <a:gd name="connsiteY2" fmla="*/ 911829 h 1756654"/>
            <a:gd name="connsiteX3" fmla="*/ 6294783 w 6294783"/>
            <a:gd name="connsiteY3" fmla="*/ 787589 h 1756654"/>
            <a:gd name="connsiteX4" fmla="*/ 6269935 w 6294783"/>
            <a:gd name="connsiteY4" fmla="*/ 1756654 h 1756654"/>
            <a:gd name="connsiteX5" fmla="*/ 16565 w 6294783"/>
            <a:gd name="connsiteY5" fmla="*/ 1756654 h 1756654"/>
            <a:gd name="connsiteX6" fmla="*/ 0 w 6294783"/>
            <a:gd name="connsiteY6" fmla="*/ 754458 h 1756654"/>
            <a:gd name="connsiteX0" fmla="*/ 0 w 6294783"/>
            <a:gd name="connsiteY0" fmla="*/ 648308 h 1650504"/>
            <a:gd name="connsiteX1" fmla="*/ 3039717 w 6294783"/>
            <a:gd name="connsiteY1" fmla="*/ 805679 h 1650504"/>
            <a:gd name="connsiteX2" fmla="*/ 6294783 w 6294783"/>
            <a:gd name="connsiteY2" fmla="*/ 681439 h 1650504"/>
            <a:gd name="connsiteX3" fmla="*/ 6269935 w 6294783"/>
            <a:gd name="connsiteY3" fmla="*/ 1650504 h 1650504"/>
            <a:gd name="connsiteX4" fmla="*/ 16565 w 6294783"/>
            <a:gd name="connsiteY4" fmla="*/ 1650504 h 1650504"/>
            <a:gd name="connsiteX5" fmla="*/ 0 w 6294783"/>
            <a:gd name="connsiteY5" fmla="*/ 648308 h 1650504"/>
            <a:gd name="connsiteX0" fmla="*/ 0 w 6294783"/>
            <a:gd name="connsiteY0" fmla="*/ 648308 h 1650504"/>
            <a:gd name="connsiteX1" fmla="*/ 3039717 w 6294783"/>
            <a:gd name="connsiteY1" fmla="*/ 805679 h 1650504"/>
            <a:gd name="connsiteX2" fmla="*/ 6294783 w 6294783"/>
            <a:gd name="connsiteY2" fmla="*/ 681439 h 1650504"/>
            <a:gd name="connsiteX3" fmla="*/ 6269935 w 6294783"/>
            <a:gd name="connsiteY3" fmla="*/ 1650504 h 1650504"/>
            <a:gd name="connsiteX4" fmla="*/ 16565 w 6294783"/>
            <a:gd name="connsiteY4" fmla="*/ 1650504 h 1650504"/>
            <a:gd name="connsiteX5" fmla="*/ 0 w 6294783"/>
            <a:gd name="connsiteY5" fmla="*/ 648308 h 1650504"/>
            <a:gd name="connsiteX0" fmla="*/ 0 w 6294783"/>
            <a:gd name="connsiteY0" fmla="*/ 648308 h 1650504"/>
            <a:gd name="connsiteX1" fmla="*/ 3039717 w 6294783"/>
            <a:gd name="connsiteY1" fmla="*/ 805679 h 1650504"/>
            <a:gd name="connsiteX2" fmla="*/ 6294783 w 6294783"/>
            <a:gd name="connsiteY2" fmla="*/ 681439 h 1650504"/>
            <a:gd name="connsiteX3" fmla="*/ 6269935 w 6294783"/>
            <a:gd name="connsiteY3" fmla="*/ 1650504 h 1650504"/>
            <a:gd name="connsiteX4" fmla="*/ 16565 w 6294783"/>
            <a:gd name="connsiteY4" fmla="*/ 1650504 h 1650504"/>
            <a:gd name="connsiteX5" fmla="*/ 0 w 6294783"/>
            <a:gd name="connsiteY5" fmla="*/ 648308 h 1650504"/>
            <a:gd name="connsiteX0" fmla="*/ 0 w 6294783"/>
            <a:gd name="connsiteY0" fmla="*/ 550479 h 1552675"/>
            <a:gd name="connsiteX1" fmla="*/ 3039717 w 6294783"/>
            <a:gd name="connsiteY1" fmla="*/ 707850 h 1552675"/>
            <a:gd name="connsiteX2" fmla="*/ 6294783 w 6294783"/>
            <a:gd name="connsiteY2" fmla="*/ 583610 h 1552675"/>
            <a:gd name="connsiteX3" fmla="*/ 6269935 w 6294783"/>
            <a:gd name="connsiteY3" fmla="*/ 1552675 h 1552675"/>
            <a:gd name="connsiteX4" fmla="*/ 16565 w 6294783"/>
            <a:gd name="connsiteY4" fmla="*/ 1552675 h 1552675"/>
            <a:gd name="connsiteX5" fmla="*/ 0 w 6294783"/>
            <a:gd name="connsiteY5" fmla="*/ 550479 h 1552675"/>
            <a:gd name="connsiteX0" fmla="*/ 0 w 6294783"/>
            <a:gd name="connsiteY0" fmla="*/ 514391 h 1516587"/>
            <a:gd name="connsiteX1" fmla="*/ 3039717 w 6294783"/>
            <a:gd name="connsiteY1" fmla="*/ 671762 h 1516587"/>
            <a:gd name="connsiteX2" fmla="*/ 6294783 w 6294783"/>
            <a:gd name="connsiteY2" fmla="*/ 547522 h 1516587"/>
            <a:gd name="connsiteX3" fmla="*/ 6269935 w 6294783"/>
            <a:gd name="connsiteY3" fmla="*/ 1516587 h 1516587"/>
            <a:gd name="connsiteX4" fmla="*/ 16565 w 6294783"/>
            <a:gd name="connsiteY4" fmla="*/ 1516587 h 1516587"/>
            <a:gd name="connsiteX5" fmla="*/ 0 w 6294783"/>
            <a:gd name="connsiteY5" fmla="*/ 514391 h 1516587"/>
            <a:gd name="connsiteX0" fmla="*/ 0 w 6294783"/>
            <a:gd name="connsiteY0" fmla="*/ 514391 h 1516587"/>
            <a:gd name="connsiteX1" fmla="*/ 3039717 w 6294783"/>
            <a:gd name="connsiteY1" fmla="*/ 671762 h 1516587"/>
            <a:gd name="connsiteX2" fmla="*/ 6294783 w 6294783"/>
            <a:gd name="connsiteY2" fmla="*/ 547522 h 1516587"/>
            <a:gd name="connsiteX3" fmla="*/ 6269935 w 6294783"/>
            <a:gd name="connsiteY3" fmla="*/ 1516587 h 1516587"/>
            <a:gd name="connsiteX4" fmla="*/ 16565 w 6294783"/>
            <a:gd name="connsiteY4" fmla="*/ 1516587 h 1516587"/>
            <a:gd name="connsiteX5" fmla="*/ 0 w 6294783"/>
            <a:gd name="connsiteY5" fmla="*/ 514391 h 1516587"/>
            <a:gd name="connsiteX0" fmla="*/ 0 w 6294783"/>
            <a:gd name="connsiteY0" fmla="*/ 489160 h 1491356"/>
            <a:gd name="connsiteX1" fmla="*/ 3039717 w 6294783"/>
            <a:gd name="connsiteY1" fmla="*/ 646531 h 1491356"/>
            <a:gd name="connsiteX2" fmla="*/ 6294783 w 6294783"/>
            <a:gd name="connsiteY2" fmla="*/ 522291 h 1491356"/>
            <a:gd name="connsiteX3" fmla="*/ 6269935 w 6294783"/>
            <a:gd name="connsiteY3" fmla="*/ 1491356 h 1491356"/>
            <a:gd name="connsiteX4" fmla="*/ 16565 w 6294783"/>
            <a:gd name="connsiteY4" fmla="*/ 1491356 h 1491356"/>
            <a:gd name="connsiteX5" fmla="*/ 0 w 6294783"/>
            <a:gd name="connsiteY5" fmla="*/ 489160 h 1491356"/>
            <a:gd name="connsiteX0" fmla="*/ 0 w 6294783"/>
            <a:gd name="connsiteY0" fmla="*/ 492787 h 1494983"/>
            <a:gd name="connsiteX1" fmla="*/ 3039717 w 6294783"/>
            <a:gd name="connsiteY1" fmla="*/ 650158 h 1494983"/>
            <a:gd name="connsiteX2" fmla="*/ 6294783 w 6294783"/>
            <a:gd name="connsiteY2" fmla="*/ 525918 h 1494983"/>
            <a:gd name="connsiteX3" fmla="*/ 6269935 w 6294783"/>
            <a:gd name="connsiteY3" fmla="*/ 1494983 h 1494983"/>
            <a:gd name="connsiteX4" fmla="*/ 16565 w 6294783"/>
            <a:gd name="connsiteY4" fmla="*/ 1494983 h 1494983"/>
            <a:gd name="connsiteX5" fmla="*/ 0 w 6294783"/>
            <a:gd name="connsiteY5" fmla="*/ 492787 h 1494983"/>
            <a:gd name="connsiteX0" fmla="*/ 0 w 6294783"/>
            <a:gd name="connsiteY0" fmla="*/ 427296 h 1429492"/>
            <a:gd name="connsiteX1" fmla="*/ 3031412 w 6294783"/>
            <a:gd name="connsiteY1" fmla="*/ 686987 h 1429492"/>
            <a:gd name="connsiteX2" fmla="*/ 6294783 w 6294783"/>
            <a:gd name="connsiteY2" fmla="*/ 460427 h 1429492"/>
            <a:gd name="connsiteX3" fmla="*/ 6269935 w 6294783"/>
            <a:gd name="connsiteY3" fmla="*/ 1429492 h 1429492"/>
            <a:gd name="connsiteX4" fmla="*/ 16565 w 6294783"/>
            <a:gd name="connsiteY4" fmla="*/ 1429492 h 1429492"/>
            <a:gd name="connsiteX5" fmla="*/ 0 w 6294783"/>
            <a:gd name="connsiteY5" fmla="*/ 427296 h 1429492"/>
            <a:gd name="connsiteX0" fmla="*/ 0 w 6294783"/>
            <a:gd name="connsiteY0" fmla="*/ 427296 h 1454308"/>
            <a:gd name="connsiteX1" fmla="*/ 3031412 w 6294783"/>
            <a:gd name="connsiteY1" fmla="*/ 686987 h 1454308"/>
            <a:gd name="connsiteX2" fmla="*/ 6294783 w 6294783"/>
            <a:gd name="connsiteY2" fmla="*/ 460427 h 1454308"/>
            <a:gd name="connsiteX3" fmla="*/ 6287938 w 6294783"/>
            <a:gd name="connsiteY3" fmla="*/ 1454308 h 1454308"/>
            <a:gd name="connsiteX4" fmla="*/ 16565 w 6294783"/>
            <a:gd name="connsiteY4" fmla="*/ 1429492 h 1454308"/>
            <a:gd name="connsiteX5" fmla="*/ 0 w 6294783"/>
            <a:gd name="connsiteY5" fmla="*/ 427296 h 1454308"/>
            <a:gd name="connsiteX0" fmla="*/ 0 w 6294783"/>
            <a:gd name="connsiteY0" fmla="*/ 427296 h 1462580"/>
            <a:gd name="connsiteX1" fmla="*/ 3031412 w 6294783"/>
            <a:gd name="connsiteY1" fmla="*/ 686987 h 1462580"/>
            <a:gd name="connsiteX2" fmla="*/ 6294783 w 6294783"/>
            <a:gd name="connsiteY2" fmla="*/ 460427 h 1462580"/>
            <a:gd name="connsiteX3" fmla="*/ 6287939 w 6294783"/>
            <a:gd name="connsiteY3" fmla="*/ 1462580 h 1462580"/>
            <a:gd name="connsiteX4" fmla="*/ 16565 w 6294783"/>
            <a:gd name="connsiteY4" fmla="*/ 1429492 h 1462580"/>
            <a:gd name="connsiteX5" fmla="*/ 0 w 6294783"/>
            <a:gd name="connsiteY5" fmla="*/ 427296 h 1462580"/>
            <a:gd name="connsiteX0" fmla="*/ 0 w 6294783"/>
            <a:gd name="connsiteY0" fmla="*/ 427296 h 1474706"/>
            <a:gd name="connsiteX1" fmla="*/ 3031412 w 6294783"/>
            <a:gd name="connsiteY1" fmla="*/ 686987 h 1474706"/>
            <a:gd name="connsiteX2" fmla="*/ 6294783 w 6294783"/>
            <a:gd name="connsiteY2" fmla="*/ 460427 h 1474706"/>
            <a:gd name="connsiteX3" fmla="*/ 6287939 w 6294783"/>
            <a:gd name="connsiteY3" fmla="*/ 1462580 h 1474706"/>
            <a:gd name="connsiteX4" fmla="*/ 16564 w 6294783"/>
            <a:gd name="connsiteY4" fmla="*/ 1474706 h 1474706"/>
            <a:gd name="connsiteX5" fmla="*/ 0 w 6294783"/>
            <a:gd name="connsiteY5" fmla="*/ 427296 h 1474706"/>
            <a:gd name="connsiteX0" fmla="*/ 0 w 6294783"/>
            <a:gd name="connsiteY0" fmla="*/ 427296 h 1462580"/>
            <a:gd name="connsiteX1" fmla="*/ 3031412 w 6294783"/>
            <a:gd name="connsiteY1" fmla="*/ 686987 h 1462580"/>
            <a:gd name="connsiteX2" fmla="*/ 6294783 w 6294783"/>
            <a:gd name="connsiteY2" fmla="*/ 460427 h 1462580"/>
            <a:gd name="connsiteX3" fmla="*/ 6287939 w 6294783"/>
            <a:gd name="connsiteY3" fmla="*/ 1462580 h 1462580"/>
            <a:gd name="connsiteX4" fmla="*/ 21243 w 6294783"/>
            <a:gd name="connsiteY4" fmla="*/ 1461788 h 1462580"/>
            <a:gd name="connsiteX5" fmla="*/ 0 w 6294783"/>
            <a:gd name="connsiteY5" fmla="*/ 427296 h 1462580"/>
            <a:gd name="connsiteX0" fmla="*/ 6828 w 6301611"/>
            <a:gd name="connsiteY0" fmla="*/ 427296 h 1462580"/>
            <a:gd name="connsiteX1" fmla="*/ 3038240 w 6301611"/>
            <a:gd name="connsiteY1" fmla="*/ 686987 h 1462580"/>
            <a:gd name="connsiteX2" fmla="*/ 6301611 w 6301611"/>
            <a:gd name="connsiteY2" fmla="*/ 460427 h 1462580"/>
            <a:gd name="connsiteX3" fmla="*/ 6294767 w 6301611"/>
            <a:gd name="connsiteY3" fmla="*/ 1462580 h 1462580"/>
            <a:gd name="connsiteX4" fmla="*/ 0 w 6301611"/>
            <a:gd name="connsiteY4" fmla="*/ 1461788 h 1462580"/>
            <a:gd name="connsiteX5" fmla="*/ 6828 w 6301611"/>
            <a:gd name="connsiteY5" fmla="*/ 427296 h 1462580"/>
            <a:gd name="connsiteX0" fmla="*/ 2150 w 6296933"/>
            <a:gd name="connsiteY0" fmla="*/ 427296 h 1481165"/>
            <a:gd name="connsiteX1" fmla="*/ 3033562 w 6296933"/>
            <a:gd name="connsiteY1" fmla="*/ 686987 h 1481165"/>
            <a:gd name="connsiteX2" fmla="*/ 6296933 w 6296933"/>
            <a:gd name="connsiteY2" fmla="*/ 460427 h 1481165"/>
            <a:gd name="connsiteX3" fmla="*/ 6290089 w 6296933"/>
            <a:gd name="connsiteY3" fmla="*/ 1462580 h 1481165"/>
            <a:gd name="connsiteX4" fmla="*/ 0 w 6296933"/>
            <a:gd name="connsiteY4" fmla="*/ 1481165 h 1481165"/>
            <a:gd name="connsiteX5" fmla="*/ 2150 w 6296933"/>
            <a:gd name="connsiteY5" fmla="*/ 427296 h 14811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296933" h="1481165">
              <a:moveTo>
                <a:pt x="2150" y="427296"/>
              </a:moveTo>
              <a:cubicBezTo>
                <a:pt x="506009" y="286492"/>
                <a:pt x="1909889" y="-585774"/>
                <a:pt x="3033562" y="686987"/>
              </a:cubicBezTo>
              <a:cubicBezTo>
                <a:pt x="4690083" y="-558164"/>
                <a:pt x="5609476" y="222993"/>
                <a:pt x="6296933" y="460427"/>
              </a:cubicBezTo>
              <a:cubicBezTo>
                <a:pt x="6294651" y="791721"/>
                <a:pt x="6292371" y="1131286"/>
                <a:pt x="6290089" y="1462580"/>
              </a:cubicBezTo>
              <a:lnTo>
                <a:pt x="0" y="1481165"/>
              </a:lnTo>
              <a:cubicBezTo>
                <a:pt x="717" y="1129875"/>
                <a:pt x="1433" y="778586"/>
                <a:pt x="2150" y="427296"/>
              </a:cubicBezTo>
              <a:close/>
            </a:path>
          </a:pathLst>
        </a:cu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43</xdr:row>
      <xdr:rowOff>113421</xdr:rowOff>
    </xdr:from>
    <xdr:to>
      <xdr:col>8</xdr:col>
      <xdr:colOff>4458</xdr:colOff>
      <xdr:row>49</xdr:row>
      <xdr:rowOff>27776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63F169-2F30-48B8-BE66-2A43C9839E4B}"/>
            </a:ext>
          </a:extLst>
        </xdr:cNvPr>
        <xdr:cNvSpPr/>
      </xdr:nvSpPr>
      <xdr:spPr>
        <a:xfrm>
          <a:off x="0" y="8743071"/>
          <a:ext cx="6290958" cy="1066880"/>
        </a:xfrm>
        <a:custGeom>
          <a:avLst/>
          <a:gdLst>
            <a:gd name="connsiteX0" fmla="*/ 0 w 6253370"/>
            <a:gd name="connsiteY0" fmla="*/ 0 h 1250674"/>
            <a:gd name="connsiteX1" fmla="*/ 6253370 w 6253370"/>
            <a:gd name="connsiteY1" fmla="*/ 0 h 1250674"/>
            <a:gd name="connsiteX2" fmla="*/ 6253370 w 6253370"/>
            <a:gd name="connsiteY2" fmla="*/ 1250674 h 1250674"/>
            <a:gd name="connsiteX3" fmla="*/ 0 w 6253370"/>
            <a:gd name="connsiteY3" fmla="*/ 1250674 h 1250674"/>
            <a:gd name="connsiteX4" fmla="*/ 0 w 6253370"/>
            <a:gd name="connsiteY4" fmla="*/ 0 h 1250674"/>
            <a:gd name="connsiteX0" fmla="*/ 0 w 6253370"/>
            <a:gd name="connsiteY0" fmla="*/ 0 h 1250674"/>
            <a:gd name="connsiteX1" fmla="*/ 3023152 w 6253370"/>
            <a:gd name="connsiteY1" fmla="*/ 405849 h 1250674"/>
            <a:gd name="connsiteX2" fmla="*/ 6253370 w 6253370"/>
            <a:gd name="connsiteY2" fmla="*/ 0 h 1250674"/>
            <a:gd name="connsiteX3" fmla="*/ 6253370 w 6253370"/>
            <a:gd name="connsiteY3" fmla="*/ 1250674 h 1250674"/>
            <a:gd name="connsiteX4" fmla="*/ 0 w 6253370"/>
            <a:gd name="connsiteY4" fmla="*/ 1250674 h 1250674"/>
            <a:gd name="connsiteX5" fmla="*/ 0 w 6253370"/>
            <a:gd name="connsiteY5" fmla="*/ 0 h 1250674"/>
            <a:gd name="connsiteX0" fmla="*/ 0 w 6253370"/>
            <a:gd name="connsiteY0" fmla="*/ 0 h 1250674"/>
            <a:gd name="connsiteX1" fmla="*/ 3023152 w 6253370"/>
            <a:gd name="connsiteY1" fmla="*/ 405849 h 1250674"/>
            <a:gd name="connsiteX2" fmla="*/ 6253370 w 6253370"/>
            <a:gd name="connsiteY2" fmla="*/ 0 h 1250674"/>
            <a:gd name="connsiteX3" fmla="*/ 6253370 w 6253370"/>
            <a:gd name="connsiteY3" fmla="*/ 1250674 h 1250674"/>
            <a:gd name="connsiteX4" fmla="*/ 0 w 6253370"/>
            <a:gd name="connsiteY4" fmla="*/ 1250674 h 1250674"/>
            <a:gd name="connsiteX5" fmla="*/ 0 w 6253370"/>
            <a:gd name="connsiteY5" fmla="*/ 0 h 1250674"/>
            <a:gd name="connsiteX0" fmla="*/ 0 w 6253370"/>
            <a:gd name="connsiteY0" fmla="*/ 390846 h 1641520"/>
            <a:gd name="connsiteX1" fmla="*/ 3023152 w 6253370"/>
            <a:gd name="connsiteY1" fmla="*/ 796695 h 1641520"/>
            <a:gd name="connsiteX2" fmla="*/ 6253370 w 6253370"/>
            <a:gd name="connsiteY2" fmla="*/ 390846 h 1641520"/>
            <a:gd name="connsiteX3" fmla="*/ 6253370 w 6253370"/>
            <a:gd name="connsiteY3" fmla="*/ 1641520 h 1641520"/>
            <a:gd name="connsiteX4" fmla="*/ 0 w 6253370"/>
            <a:gd name="connsiteY4" fmla="*/ 1641520 h 1641520"/>
            <a:gd name="connsiteX5" fmla="*/ 0 w 6253370"/>
            <a:gd name="connsiteY5" fmla="*/ 390846 h 1641520"/>
            <a:gd name="connsiteX0" fmla="*/ 0 w 6253370"/>
            <a:gd name="connsiteY0" fmla="*/ 504556 h 1755230"/>
            <a:gd name="connsiteX1" fmla="*/ 1813891 w 6253370"/>
            <a:gd name="connsiteY1" fmla="*/ 7600 h 1755230"/>
            <a:gd name="connsiteX2" fmla="*/ 3023152 w 6253370"/>
            <a:gd name="connsiteY2" fmla="*/ 910405 h 1755230"/>
            <a:gd name="connsiteX3" fmla="*/ 6253370 w 6253370"/>
            <a:gd name="connsiteY3" fmla="*/ 504556 h 1755230"/>
            <a:gd name="connsiteX4" fmla="*/ 6253370 w 6253370"/>
            <a:gd name="connsiteY4" fmla="*/ 1755230 h 1755230"/>
            <a:gd name="connsiteX5" fmla="*/ 0 w 6253370"/>
            <a:gd name="connsiteY5" fmla="*/ 1755230 h 1755230"/>
            <a:gd name="connsiteX6" fmla="*/ 0 w 6253370"/>
            <a:gd name="connsiteY6" fmla="*/ 504556 h 1755230"/>
            <a:gd name="connsiteX0" fmla="*/ 0 w 6278218"/>
            <a:gd name="connsiteY0" fmla="*/ 504556 h 1755230"/>
            <a:gd name="connsiteX1" fmla="*/ 1813891 w 6278218"/>
            <a:gd name="connsiteY1" fmla="*/ 7600 h 1755230"/>
            <a:gd name="connsiteX2" fmla="*/ 3023152 w 6278218"/>
            <a:gd name="connsiteY2" fmla="*/ 910405 h 1755230"/>
            <a:gd name="connsiteX3" fmla="*/ 6278218 w 6278218"/>
            <a:gd name="connsiteY3" fmla="*/ 786165 h 1755230"/>
            <a:gd name="connsiteX4" fmla="*/ 6253370 w 6278218"/>
            <a:gd name="connsiteY4" fmla="*/ 1755230 h 1755230"/>
            <a:gd name="connsiteX5" fmla="*/ 0 w 6278218"/>
            <a:gd name="connsiteY5" fmla="*/ 1755230 h 1755230"/>
            <a:gd name="connsiteX6" fmla="*/ 0 w 6278218"/>
            <a:gd name="connsiteY6" fmla="*/ 504556 h 1755230"/>
            <a:gd name="connsiteX0" fmla="*/ 0 w 6278218"/>
            <a:gd name="connsiteY0" fmla="*/ 504556 h 1755230"/>
            <a:gd name="connsiteX1" fmla="*/ 1813891 w 6278218"/>
            <a:gd name="connsiteY1" fmla="*/ 7600 h 1755230"/>
            <a:gd name="connsiteX2" fmla="*/ 3023152 w 6278218"/>
            <a:gd name="connsiteY2" fmla="*/ 910405 h 1755230"/>
            <a:gd name="connsiteX3" fmla="*/ 6278218 w 6278218"/>
            <a:gd name="connsiteY3" fmla="*/ 786165 h 1755230"/>
            <a:gd name="connsiteX4" fmla="*/ 6253370 w 6278218"/>
            <a:gd name="connsiteY4" fmla="*/ 1755230 h 1755230"/>
            <a:gd name="connsiteX5" fmla="*/ 0 w 6278218"/>
            <a:gd name="connsiteY5" fmla="*/ 1755230 h 1755230"/>
            <a:gd name="connsiteX6" fmla="*/ 0 w 6278218"/>
            <a:gd name="connsiteY6" fmla="*/ 504556 h 1755230"/>
            <a:gd name="connsiteX0" fmla="*/ 0 w 6278218"/>
            <a:gd name="connsiteY0" fmla="*/ 504556 h 1755230"/>
            <a:gd name="connsiteX1" fmla="*/ 1813891 w 6278218"/>
            <a:gd name="connsiteY1" fmla="*/ 7600 h 1755230"/>
            <a:gd name="connsiteX2" fmla="*/ 3023152 w 6278218"/>
            <a:gd name="connsiteY2" fmla="*/ 910405 h 1755230"/>
            <a:gd name="connsiteX3" fmla="*/ 6278218 w 6278218"/>
            <a:gd name="connsiteY3" fmla="*/ 786165 h 1755230"/>
            <a:gd name="connsiteX4" fmla="*/ 6253370 w 6278218"/>
            <a:gd name="connsiteY4" fmla="*/ 1755230 h 1755230"/>
            <a:gd name="connsiteX5" fmla="*/ 0 w 6278218"/>
            <a:gd name="connsiteY5" fmla="*/ 1755230 h 1755230"/>
            <a:gd name="connsiteX6" fmla="*/ 0 w 6278218"/>
            <a:gd name="connsiteY6" fmla="*/ 504556 h 1755230"/>
            <a:gd name="connsiteX0" fmla="*/ 0 w 6294783"/>
            <a:gd name="connsiteY0" fmla="*/ 750349 h 1752545"/>
            <a:gd name="connsiteX1" fmla="*/ 1830456 w 6294783"/>
            <a:gd name="connsiteY1" fmla="*/ 4915 h 1752545"/>
            <a:gd name="connsiteX2" fmla="*/ 3039717 w 6294783"/>
            <a:gd name="connsiteY2" fmla="*/ 907720 h 1752545"/>
            <a:gd name="connsiteX3" fmla="*/ 6294783 w 6294783"/>
            <a:gd name="connsiteY3" fmla="*/ 783480 h 1752545"/>
            <a:gd name="connsiteX4" fmla="*/ 6269935 w 6294783"/>
            <a:gd name="connsiteY4" fmla="*/ 1752545 h 1752545"/>
            <a:gd name="connsiteX5" fmla="*/ 16565 w 6294783"/>
            <a:gd name="connsiteY5" fmla="*/ 1752545 h 1752545"/>
            <a:gd name="connsiteX6" fmla="*/ 0 w 6294783"/>
            <a:gd name="connsiteY6" fmla="*/ 750349 h 1752545"/>
            <a:gd name="connsiteX0" fmla="*/ 0 w 6294783"/>
            <a:gd name="connsiteY0" fmla="*/ 754458 h 1756654"/>
            <a:gd name="connsiteX1" fmla="*/ 1830456 w 6294783"/>
            <a:gd name="connsiteY1" fmla="*/ 9024 h 1756654"/>
            <a:gd name="connsiteX2" fmla="*/ 3039717 w 6294783"/>
            <a:gd name="connsiteY2" fmla="*/ 911829 h 1756654"/>
            <a:gd name="connsiteX3" fmla="*/ 6294783 w 6294783"/>
            <a:gd name="connsiteY3" fmla="*/ 787589 h 1756654"/>
            <a:gd name="connsiteX4" fmla="*/ 6269935 w 6294783"/>
            <a:gd name="connsiteY4" fmla="*/ 1756654 h 1756654"/>
            <a:gd name="connsiteX5" fmla="*/ 16565 w 6294783"/>
            <a:gd name="connsiteY5" fmla="*/ 1756654 h 1756654"/>
            <a:gd name="connsiteX6" fmla="*/ 0 w 6294783"/>
            <a:gd name="connsiteY6" fmla="*/ 754458 h 1756654"/>
            <a:gd name="connsiteX0" fmla="*/ 0 w 6294783"/>
            <a:gd name="connsiteY0" fmla="*/ 754458 h 1756654"/>
            <a:gd name="connsiteX1" fmla="*/ 1830456 w 6294783"/>
            <a:gd name="connsiteY1" fmla="*/ 9024 h 1756654"/>
            <a:gd name="connsiteX2" fmla="*/ 3039717 w 6294783"/>
            <a:gd name="connsiteY2" fmla="*/ 911829 h 1756654"/>
            <a:gd name="connsiteX3" fmla="*/ 6294783 w 6294783"/>
            <a:gd name="connsiteY3" fmla="*/ 787589 h 1756654"/>
            <a:gd name="connsiteX4" fmla="*/ 6269935 w 6294783"/>
            <a:gd name="connsiteY4" fmla="*/ 1756654 h 1756654"/>
            <a:gd name="connsiteX5" fmla="*/ 16565 w 6294783"/>
            <a:gd name="connsiteY5" fmla="*/ 1756654 h 1756654"/>
            <a:gd name="connsiteX6" fmla="*/ 0 w 6294783"/>
            <a:gd name="connsiteY6" fmla="*/ 754458 h 1756654"/>
            <a:gd name="connsiteX0" fmla="*/ 0 w 6294783"/>
            <a:gd name="connsiteY0" fmla="*/ 648308 h 1650504"/>
            <a:gd name="connsiteX1" fmla="*/ 3039717 w 6294783"/>
            <a:gd name="connsiteY1" fmla="*/ 805679 h 1650504"/>
            <a:gd name="connsiteX2" fmla="*/ 6294783 w 6294783"/>
            <a:gd name="connsiteY2" fmla="*/ 681439 h 1650504"/>
            <a:gd name="connsiteX3" fmla="*/ 6269935 w 6294783"/>
            <a:gd name="connsiteY3" fmla="*/ 1650504 h 1650504"/>
            <a:gd name="connsiteX4" fmla="*/ 16565 w 6294783"/>
            <a:gd name="connsiteY4" fmla="*/ 1650504 h 1650504"/>
            <a:gd name="connsiteX5" fmla="*/ 0 w 6294783"/>
            <a:gd name="connsiteY5" fmla="*/ 648308 h 1650504"/>
            <a:gd name="connsiteX0" fmla="*/ 0 w 6294783"/>
            <a:gd name="connsiteY0" fmla="*/ 648308 h 1650504"/>
            <a:gd name="connsiteX1" fmla="*/ 3039717 w 6294783"/>
            <a:gd name="connsiteY1" fmla="*/ 805679 h 1650504"/>
            <a:gd name="connsiteX2" fmla="*/ 6294783 w 6294783"/>
            <a:gd name="connsiteY2" fmla="*/ 681439 h 1650504"/>
            <a:gd name="connsiteX3" fmla="*/ 6269935 w 6294783"/>
            <a:gd name="connsiteY3" fmla="*/ 1650504 h 1650504"/>
            <a:gd name="connsiteX4" fmla="*/ 16565 w 6294783"/>
            <a:gd name="connsiteY4" fmla="*/ 1650504 h 1650504"/>
            <a:gd name="connsiteX5" fmla="*/ 0 w 6294783"/>
            <a:gd name="connsiteY5" fmla="*/ 648308 h 1650504"/>
            <a:gd name="connsiteX0" fmla="*/ 0 w 6294783"/>
            <a:gd name="connsiteY0" fmla="*/ 648308 h 1650504"/>
            <a:gd name="connsiteX1" fmla="*/ 3039717 w 6294783"/>
            <a:gd name="connsiteY1" fmla="*/ 805679 h 1650504"/>
            <a:gd name="connsiteX2" fmla="*/ 6294783 w 6294783"/>
            <a:gd name="connsiteY2" fmla="*/ 681439 h 1650504"/>
            <a:gd name="connsiteX3" fmla="*/ 6269935 w 6294783"/>
            <a:gd name="connsiteY3" fmla="*/ 1650504 h 1650504"/>
            <a:gd name="connsiteX4" fmla="*/ 16565 w 6294783"/>
            <a:gd name="connsiteY4" fmla="*/ 1650504 h 1650504"/>
            <a:gd name="connsiteX5" fmla="*/ 0 w 6294783"/>
            <a:gd name="connsiteY5" fmla="*/ 648308 h 1650504"/>
            <a:gd name="connsiteX0" fmla="*/ 0 w 6294783"/>
            <a:gd name="connsiteY0" fmla="*/ 550479 h 1552675"/>
            <a:gd name="connsiteX1" fmla="*/ 3039717 w 6294783"/>
            <a:gd name="connsiteY1" fmla="*/ 707850 h 1552675"/>
            <a:gd name="connsiteX2" fmla="*/ 6294783 w 6294783"/>
            <a:gd name="connsiteY2" fmla="*/ 583610 h 1552675"/>
            <a:gd name="connsiteX3" fmla="*/ 6269935 w 6294783"/>
            <a:gd name="connsiteY3" fmla="*/ 1552675 h 1552675"/>
            <a:gd name="connsiteX4" fmla="*/ 16565 w 6294783"/>
            <a:gd name="connsiteY4" fmla="*/ 1552675 h 1552675"/>
            <a:gd name="connsiteX5" fmla="*/ 0 w 6294783"/>
            <a:gd name="connsiteY5" fmla="*/ 550479 h 1552675"/>
            <a:gd name="connsiteX0" fmla="*/ 0 w 6294783"/>
            <a:gd name="connsiteY0" fmla="*/ 514391 h 1516587"/>
            <a:gd name="connsiteX1" fmla="*/ 3039717 w 6294783"/>
            <a:gd name="connsiteY1" fmla="*/ 671762 h 1516587"/>
            <a:gd name="connsiteX2" fmla="*/ 6294783 w 6294783"/>
            <a:gd name="connsiteY2" fmla="*/ 547522 h 1516587"/>
            <a:gd name="connsiteX3" fmla="*/ 6269935 w 6294783"/>
            <a:gd name="connsiteY3" fmla="*/ 1516587 h 1516587"/>
            <a:gd name="connsiteX4" fmla="*/ 16565 w 6294783"/>
            <a:gd name="connsiteY4" fmla="*/ 1516587 h 1516587"/>
            <a:gd name="connsiteX5" fmla="*/ 0 w 6294783"/>
            <a:gd name="connsiteY5" fmla="*/ 514391 h 1516587"/>
            <a:gd name="connsiteX0" fmla="*/ 0 w 6294783"/>
            <a:gd name="connsiteY0" fmla="*/ 514391 h 1516587"/>
            <a:gd name="connsiteX1" fmla="*/ 3039717 w 6294783"/>
            <a:gd name="connsiteY1" fmla="*/ 671762 h 1516587"/>
            <a:gd name="connsiteX2" fmla="*/ 6294783 w 6294783"/>
            <a:gd name="connsiteY2" fmla="*/ 547522 h 1516587"/>
            <a:gd name="connsiteX3" fmla="*/ 6269935 w 6294783"/>
            <a:gd name="connsiteY3" fmla="*/ 1516587 h 1516587"/>
            <a:gd name="connsiteX4" fmla="*/ 16565 w 6294783"/>
            <a:gd name="connsiteY4" fmla="*/ 1516587 h 1516587"/>
            <a:gd name="connsiteX5" fmla="*/ 0 w 6294783"/>
            <a:gd name="connsiteY5" fmla="*/ 514391 h 1516587"/>
            <a:gd name="connsiteX0" fmla="*/ 0 w 6294783"/>
            <a:gd name="connsiteY0" fmla="*/ 489160 h 1491356"/>
            <a:gd name="connsiteX1" fmla="*/ 3039717 w 6294783"/>
            <a:gd name="connsiteY1" fmla="*/ 646531 h 1491356"/>
            <a:gd name="connsiteX2" fmla="*/ 6294783 w 6294783"/>
            <a:gd name="connsiteY2" fmla="*/ 522291 h 1491356"/>
            <a:gd name="connsiteX3" fmla="*/ 6269935 w 6294783"/>
            <a:gd name="connsiteY3" fmla="*/ 1491356 h 1491356"/>
            <a:gd name="connsiteX4" fmla="*/ 16565 w 6294783"/>
            <a:gd name="connsiteY4" fmla="*/ 1491356 h 1491356"/>
            <a:gd name="connsiteX5" fmla="*/ 0 w 6294783"/>
            <a:gd name="connsiteY5" fmla="*/ 489160 h 1491356"/>
            <a:gd name="connsiteX0" fmla="*/ 0 w 6294783"/>
            <a:gd name="connsiteY0" fmla="*/ 492787 h 1494983"/>
            <a:gd name="connsiteX1" fmla="*/ 3039717 w 6294783"/>
            <a:gd name="connsiteY1" fmla="*/ 650158 h 1494983"/>
            <a:gd name="connsiteX2" fmla="*/ 6294783 w 6294783"/>
            <a:gd name="connsiteY2" fmla="*/ 525918 h 1494983"/>
            <a:gd name="connsiteX3" fmla="*/ 6269935 w 6294783"/>
            <a:gd name="connsiteY3" fmla="*/ 1494983 h 1494983"/>
            <a:gd name="connsiteX4" fmla="*/ 16565 w 6294783"/>
            <a:gd name="connsiteY4" fmla="*/ 1494983 h 1494983"/>
            <a:gd name="connsiteX5" fmla="*/ 0 w 6294783"/>
            <a:gd name="connsiteY5" fmla="*/ 492787 h 1494983"/>
            <a:gd name="connsiteX0" fmla="*/ 0 w 6294783"/>
            <a:gd name="connsiteY0" fmla="*/ 427296 h 1429492"/>
            <a:gd name="connsiteX1" fmla="*/ 3031412 w 6294783"/>
            <a:gd name="connsiteY1" fmla="*/ 686987 h 1429492"/>
            <a:gd name="connsiteX2" fmla="*/ 6294783 w 6294783"/>
            <a:gd name="connsiteY2" fmla="*/ 460427 h 1429492"/>
            <a:gd name="connsiteX3" fmla="*/ 6269935 w 6294783"/>
            <a:gd name="connsiteY3" fmla="*/ 1429492 h 1429492"/>
            <a:gd name="connsiteX4" fmla="*/ 16565 w 6294783"/>
            <a:gd name="connsiteY4" fmla="*/ 1429492 h 1429492"/>
            <a:gd name="connsiteX5" fmla="*/ 0 w 6294783"/>
            <a:gd name="connsiteY5" fmla="*/ 427296 h 1429492"/>
            <a:gd name="connsiteX0" fmla="*/ 0 w 6294783"/>
            <a:gd name="connsiteY0" fmla="*/ 427296 h 1454308"/>
            <a:gd name="connsiteX1" fmla="*/ 3031412 w 6294783"/>
            <a:gd name="connsiteY1" fmla="*/ 686987 h 1454308"/>
            <a:gd name="connsiteX2" fmla="*/ 6294783 w 6294783"/>
            <a:gd name="connsiteY2" fmla="*/ 460427 h 1454308"/>
            <a:gd name="connsiteX3" fmla="*/ 6287938 w 6294783"/>
            <a:gd name="connsiteY3" fmla="*/ 1454308 h 1454308"/>
            <a:gd name="connsiteX4" fmla="*/ 16565 w 6294783"/>
            <a:gd name="connsiteY4" fmla="*/ 1429492 h 1454308"/>
            <a:gd name="connsiteX5" fmla="*/ 0 w 6294783"/>
            <a:gd name="connsiteY5" fmla="*/ 427296 h 1454308"/>
            <a:gd name="connsiteX0" fmla="*/ 0 w 6294783"/>
            <a:gd name="connsiteY0" fmla="*/ 427296 h 1462580"/>
            <a:gd name="connsiteX1" fmla="*/ 3031412 w 6294783"/>
            <a:gd name="connsiteY1" fmla="*/ 686987 h 1462580"/>
            <a:gd name="connsiteX2" fmla="*/ 6294783 w 6294783"/>
            <a:gd name="connsiteY2" fmla="*/ 460427 h 1462580"/>
            <a:gd name="connsiteX3" fmla="*/ 6287939 w 6294783"/>
            <a:gd name="connsiteY3" fmla="*/ 1462580 h 1462580"/>
            <a:gd name="connsiteX4" fmla="*/ 16565 w 6294783"/>
            <a:gd name="connsiteY4" fmla="*/ 1429492 h 1462580"/>
            <a:gd name="connsiteX5" fmla="*/ 0 w 6294783"/>
            <a:gd name="connsiteY5" fmla="*/ 427296 h 1462580"/>
            <a:gd name="connsiteX0" fmla="*/ 0 w 6294783"/>
            <a:gd name="connsiteY0" fmla="*/ 427296 h 1474706"/>
            <a:gd name="connsiteX1" fmla="*/ 3031412 w 6294783"/>
            <a:gd name="connsiteY1" fmla="*/ 686987 h 1474706"/>
            <a:gd name="connsiteX2" fmla="*/ 6294783 w 6294783"/>
            <a:gd name="connsiteY2" fmla="*/ 460427 h 1474706"/>
            <a:gd name="connsiteX3" fmla="*/ 6287939 w 6294783"/>
            <a:gd name="connsiteY3" fmla="*/ 1462580 h 1474706"/>
            <a:gd name="connsiteX4" fmla="*/ 16564 w 6294783"/>
            <a:gd name="connsiteY4" fmla="*/ 1474706 h 1474706"/>
            <a:gd name="connsiteX5" fmla="*/ 0 w 6294783"/>
            <a:gd name="connsiteY5" fmla="*/ 427296 h 1474706"/>
            <a:gd name="connsiteX0" fmla="*/ 0 w 6294783"/>
            <a:gd name="connsiteY0" fmla="*/ 427296 h 1462580"/>
            <a:gd name="connsiteX1" fmla="*/ 3031412 w 6294783"/>
            <a:gd name="connsiteY1" fmla="*/ 686987 h 1462580"/>
            <a:gd name="connsiteX2" fmla="*/ 6294783 w 6294783"/>
            <a:gd name="connsiteY2" fmla="*/ 460427 h 1462580"/>
            <a:gd name="connsiteX3" fmla="*/ 6287939 w 6294783"/>
            <a:gd name="connsiteY3" fmla="*/ 1462580 h 1462580"/>
            <a:gd name="connsiteX4" fmla="*/ 21243 w 6294783"/>
            <a:gd name="connsiteY4" fmla="*/ 1461788 h 1462580"/>
            <a:gd name="connsiteX5" fmla="*/ 0 w 6294783"/>
            <a:gd name="connsiteY5" fmla="*/ 427296 h 1462580"/>
            <a:gd name="connsiteX0" fmla="*/ 6828 w 6301611"/>
            <a:gd name="connsiteY0" fmla="*/ 427296 h 1462580"/>
            <a:gd name="connsiteX1" fmla="*/ 3038240 w 6301611"/>
            <a:gd name="connsiteY1" fmla="*/ 686987 h 1462580"/>
            <a:gd name="connsiteX2" fmla="*/ 6301611 w 6301611"/>
            <a:gd name="connsiteY2" fmla="*/ 460427 h 1462580"/>
            <a:gd name="connsiteX3" fmla="*/ 6294767 w 6301611"/>
            <a:gd name="connsiteY3" fmla="*/ 1462580 h 1462580"/>
            <a:gd name="connsiteX4" fmla="*/ 0 w 6301611"/>
            <a:gd name="connsiteY4" fmla="*/ 1461788 h 1462580"/>
            <a:gd name="connsiteX5" fmla="*/ 6828 w 6301611"/>
            <a:gd name="connsiteY5" fmla="*/ 427296 h 1462580"/>
            <a:gd name="connsiteX0" fmla="*/ 2150 w 6296933"/>
            <a:gd name="connsiteY0" fmla="*/ 427296 h 1481165"/>
            <a:gd name="connsiteX1" fmla="*/ 3033562 w 6296933"/>
            <a:gd name="connsiteY1" fmla="*/ 686987 h 1481165"/>
            <a:gd name="connsiteX2" fmla="*/ 6296933 w 6296933"/>
            <a:gd name="connsiteY2" fmla="*/ 460427 h 1481165"/>
            <a:gd name="connsiteX3" fmla="*/ 6290089 w 6296933"/>
            <a:gd name="connsiteY3" fmla="*/ 1462580 h 1481165"/>
            <a:gd name="connsiteX4" fmla="*/ 0 w 6296933"/>
            <a:gd name="connsiteY4" fmla="*/ 1481165 h 1481165"/>
            <a:gd name="connsiteX5" fmla="*/ 2150 w 6296933"/>
            <a:gd name="connsiteY5" fmla="*/ 427296 h 14811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296933" h="1481165">
              <a:moveTo>
                <a:pt x="2150" y="427296"/>
              </a:moveTo>
              <a:cubicBezTo>
                <a:pt x="506009" y="286492"/>
                <a:pt x="1909889" y="-585774"/>
                <a:pt x="3033562" y="686987"/>
              </a:cubicBezTo>
              <a:cubicBezTo>
                <a:pt x="4690083" y="-558164"/>
                <a:pt x="5609476" y="222993"/>
                <a:pt x="6296933" y="460427"/>
              </a:cubicBezTo>
              <a:cubicBezTo>
                <a:pt x="6294651" y="791721"/>
                <a:pt x="6292371" y="1131286"/>
                <a:pt x="6290089" y="1462580"/>
              </a:cubicBezTo>
              <a:lnTo>
                <a:pt x="0" y="1481165"/>
              </a:lnTo>
              <a:cubicBezTo>
                <a:pt x="717" y="1129875"/>
                <a:pt x="1433" y="778586"/>
                <a:pt x="2150" y="427296"/>
              </a:cubicBezTo>
              <a:close/>
            </a:path>
          </a:pathLst>
        </a:cu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000" b="1"/>
            <a:t>&lt;&lt;&lt;THANK YOU FOR BUSINESS WITH US&gt;&gt;&gt; </a:t>
          </a:r>
        </a:p>
      </xdr:txBody>
    </xdr:sp>
    <xdr:clientData/>
  </xdr:twoCellAnchor>
  <xdr:twoCellAnchor>
    <xdr:from>
      <xdr:col>0</xdr:col>
      <xdr:colOff>1</xdr:colOff>
      <xdr:row>3</xdr:row>
      <xdr:rowOff>153591</xdr:rowOff>
    </xdr:from>
    <xdr:to>
      <xdr:col>7</xdr:col>
      <xdr:colOff>493569</xdr:colOff>
      <xdr:row>4</xdr:row>
      <xdr:rowOff>11906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7443308-1E5D-4739-9686-0BE6FCD600F8}"/>
            </a:ext>
          </a:extLst>
        </xdr:cNvPr>
        <xdr:cNvSpPr/>
      </xdr:nvSpPr>
      <xdr:spPr>
        <a:xfrm>
          <a:off x="1" y="772716"/>
          <a:ext cx="5446568" cy="135406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3</xdr:row>
      <xdr:rowOff>146065</xdr:rowOff>
    </xdr:from>
    <xdr:to>
      <xdr:col>7</xdr:col>
      <xdr:colOff>482630</xdr:colOff>
      <xdr:row>3</xdr:row>
      <xdr:rowOff>146065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2AFE24C-F5B6-4308-A375-9B4529C14416}"/>
            </a:ext>
          </a:extLst>
        </xdr:cNvPr>
        <xdr:cNvCxnSpPr/>
      </xdr:nvCxnSpPr>
      <xdr:spPr>
        <a:xfrm>
          <a:off x="3599793" y="770117"/>
          <a:ext cx="1875251" cy="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161925</xdr:rowOff>
    </xdr:to>
    <xdr:pic>
      <xdr:nvPicPr>
        <xdr:cNvPr id="29" name="Graphic 28" descr="Crown">
          <a:extLst>
            <a:ext uri="{FF2B5EF4-FFF2-40B4-BE49-F238E27FC236}">
              <a16:creationId xmlns:a16="http://schemas.microsoft.com/office/drawing/2014/main" id="{41D44096-A2A2-4627-81FA-483A66D4B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00075" cy="6000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142875</xdr:rowOff>
    </xdr:from>
    <xdr:to>
      <xdr:col>7</xdr:col>
      <xdr:colOff>457200</xdr:colOff>
      <xdr:row>4</xdr:row>
      <xdr:rowOff>66675</xdr:rowOff>
    </xdr:to>
    <xdr:sp macro="" textlink="">
      <xdr:nvSpPr>
        <xdr:cNvPr id="24" name="Rectangle: Top Corners Rounded 23">
          <a:extLst>
            <a:ext uri="{FF2B5EF4-FFF2-40B4-BE49-F238E27FC236}">
              <a16:creationId xmlns:a16="http://schemas.microsoft.com/office/drawing/2014/main" id="{B8D49678-F324-4C0F-B781-8959E5B32021}"/>
            </a:ext>
          </a:extLst>
        </xdr:cNvPr>
        <xdr:cNvSpPr/>
      </xdr:nvSpPr>
      <xdr:spPr>
        <a:xfrm>
          <a:off x="0" y="581025"/>
          <a:ext cx="5410200" cy="3810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FFFF00"/>
              </a:solidFill>
            </a:rPr>
            <a:t>Okhla Industrial Area, New Delhi-110020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tabSelected="1" zoomScale="85" zoomScaleNormal="85" workbookViewId="0">
      <selection activeCell="P5" sqref="P5"/>
    </sheetView>
  </sheetViews>
  <sheetFormatPr defaultRowHeight="15"/>
  <cols>
    <col min="1" max="1" width="6.140625" customWidth="1"/>
    <col min="2" max="2" width="7.140625" customWidth="1"/>
    <col min="3" max="3" width="20.7109375" customWidth="1"/>
    <col min="4" max="4" width="11" customWidth="1"/>
    <col min="5" max="5" width="7.85546875" customWidth="1"/>
    <col min="6" max="6" width="6.7109375" customWidth="1"/>
    <col min="7" max="7" width="14.140625" customWidth="1"/>
    <col min="8" max="8" width="19.42578125" customWidth="1"/>
    <col min="9" max="9" width="1.42578125" customWidth="1"/>
  </cols>
  <sheetData>
    <row r="1" spans="1:8">
      <c r="A1" s="47"/>
      <c r="B1" s="114"/>
      <c r="C1" s="114"/>
      <c r="D1" s="114"/>
      <c r="E1" s="48"/>
      <c r="F1" s="48"/>
      <c r="G1" s="48"/>
      <c r="H1" s="49"/>
    </row>
    <row r="2" spans="1:8" ht="19.5" customHeight="1">
      <c r="A2" s="50"/>
      <c r="B2" s="115"/>
      <c r="C2" s="115"/>
      <c r="D2" s="115"/>
      <c r="E2" s="10"/>
      <c r="F2" s="10"/>
      <c r="G2" s="10"/>
      <c r="H2" s="51"/>
    </row>
    <row r="3" spans="1:8" ht="14.25" customHeight="1" thickBot="1">
      <c r="A3" s="50"/>
      <c r="B3" s="116"/>
      <c r="C3" s="116"/>
      <c r="D3" s="116"/>
      <c r="E3" s="10"/>
      <c r="F3" s="10"/>
      <c r="G3" s="10"/>
      <c r="H3" s="51"/>
    </row>
    <row r="4" spans="1:8" ht="21.75" customHeight="1" thickTop="1">
      <c r="A4" s="52"/>
      <c r="B4" s="14"/>
      <c r="C4" s="14"/>
      <c r="D4" s="14"/>
      <c r="E4" s="15"/>
      <c r="F4" s="1"/>
      <c r="G4" s="10"/>
      <c r="H4" s="51"/>
    </row>
    <row r="5" spans="1:8" ht="15.75" thickBot="1">
      <c r="A5" s="50"/>
      <c r="B5" s="10"/>
      <c r="C5" s="10"/>
      <c r="D5" s="10"/>
      <c r="E5" s="10"/>
      <c r="F5" s="10"/>
      <c r="G5" s="10"/>
      <c r="H5" s="51"/>
    </row>
    <row r="6" spans="1:8" ht="20.25" thickTop="1" thickBot="1">
      <c r="A6" s="117" t="s">
        <v>26</v>
      </c>
      <c r="B6" s="118"/>
      <c r="C6" s="16" t="s">
        <v>28</v>
      </c>
      <c r="D6" s="119" t="s">
        <v>27</v>
      </c>
      <c r="E6" s="120"/>
      <c r="F6" s="121" t="s">
        <v>29</v>
      </c>
      <c r="G6" s="122"/>
      <c r="H6" s="123"/>
    </row>
    <row r="7" spans="1:8" ht="20.25" thickTop="1" thickBot="1">
      <c r="A7" s="109">
        <f>C7+7</f>
        <v>44277</v>
      </c>
      <c r="B7" s="110"/>
      <c r="C7" s="17">
        <v>44270</v>
      </c>
      <c r="D7" s="110" t="s">
        <v>30</v>
      </c>
      <c r="E7" s="111"/>
      <c r="F7" s="128">
        <f>H34</f>
        <v>129296</v>
      </c>
      <c r="G7" s="129"/>
      <c r="H7" s="130"/>
    </row>
    <row r="8" spans="1:8" ht="20.25" thickTop="1" thickBot="1">
      <c r="A8" s="50"/>
      <c r="B8" s="10"/>
      <c r="C8" s="10"/>
      <c r="D8" s="10"/>
      <c r="E8" s="10"/>
      <c r="F8" s="124"/>
      <c r="G8" s="124"/>
      <c r="H8" s="82"/>
    </row>
    <row r="9" spans="1:8" s="8" customFormat="1" ht="15" customHeight="1">
      <c r="A9" s="53" t="s">
        <v>24</v>
      </c>
      <c r="B9" s="18"/>
      <c r="C9" s="19"/>
      <c r="D9" s="7"/>
      <c r="E9" s="7"/>
      <c r="F9" s="125" t="s">
        <v>25</v>
      </c>
      <c r="G9" s="126"/>
      <c r="H9" s="127"/>
    </row>
    <row r="10" spans="1:8" s="8" customFormat="1" ht="15" customHeight="1">
      <c r="A10" s="54" t="s">
        <v>33</v>
      </c>
      <c r="B10" s="20"/>
      <c r="C10" s="21"/>
      <c r="D10" s="7"/>
      <c r="E10" s="7"/>
      <c r="F10" s="89" t="s">
        <v>33</v>
      </c>
      <c r="G10" s="90"/>
      <c r="H10" s="91"/>
    </row>
    <row r="11" spans="1:8" s="8" customFormat="1" ht="15" customHeight="1">
      <c r="A11" s="54" t="s">
        <v>0</v>
      </c>
      <c r="B11" s="20"/>
      <c r="C11" s="21"/>
      <c r="D11" s="7"/>
      <c r="E11" s="7"/>
      <c r="F11" s="89" t="s">
        <v>0</v>
      </c>
      <c r="G11" s="90"/>
      <c r="H11" s="91"/>
    </row>
    <row r="12" spans="1:8" s="8" customFormat="1" ht="15" customHeight="1">
      <c r="A12" s="54" t="s">
        <v>1</v>
      </c>
      <c r="B12" s="22"/>
      <c r="C12" s="23"/>
      <c r="D12" s="7"/>
      <c r="E12" s="7"/>
      <c r="F12" s="89" t="s">
        <v>1</v>
      </c>
      <c r="G12" s="90"/>
      <c r="H12" s="91"/>
    </row>
    <row r="13" spans="1:8" s="8" customFormat="1" ht="15" customHeight="1">
      <c r="A13" s="54" t="s">
        <v>2</v>
      </c>
      <c r="B13" s="20"/>
      <c r="C13" s="21"/>
      <c r="D13" s="7"/>
      <c r="E13" s="7"/>
      <c r="F13" s="89" t="s">
        <v>2</v>
      </c>
      <c r="G13" s="90"/>
      <c r="H13" s="91"/>
    </row>
    <row r="14" spans="1:8" s="8" customFormat="1" ht="15" customHeight="1" thickBot="1">
      <c r="A14" s="55" t="s">
        <v>3</v>
      </c>
      <c r="B14" s="24"/>
      <c r="C14" s="25"/>
      <c r="D14" s="7"/>
      <c r="E14" s="7"/>
      <c r="F14" s="98" t="s">
        <v>3</v>
      </c>
      <c r="G14" s="99"/>
      <c r="H14" s="100"/>
    </row>
    <row r="15" spans="1:8" ht="15" customHeight="1">
      <c r="A15" s="56"/>
      <c r="B15" s="1"/>
      <c r="C15" s="5"/>
      <c r="D15" s="5"/>
      <c r="E15" s="1"/>
      <c r="F15" s="1"/>
      <c r="G15" s="10"/>
      <c r="H15" s="51"/>
    </row>
    <row r="16" spans="1:8" ht="15.75" thickBot="1">
      <c r="A16" s="57" t="s">
        <v>4</v>
      </c>
      <c r="B16" s="108" t="s">
        <v>5</v>
      </c>
      <c r="C16" s="108"/>
      <c r="D16" s="108"/>
      <c r="E16" s="42" t="s">
        <v>7</v>
      </c>
      <c r="F16" s="42" t="s">
        <v>6</v>
      </c>
      <c r="G16" s="42" t="s">
        <v>8</v>
      </c>
      <c r="H16" s="58" t="s">
        <v>9</v>
      </c>
    </row>
    <row r="17" spans="1:8" ht="15.75" thickBot="1">
      <c r="A17" s="59">
        <f>IF(B17="","",COUNTA($A$16:A16))</f>
        <v>1</v>
      </c>
      <c r="B17" s="104" t="s">
        <v>10</v>
      </c>
      <c r="C17" s="105"/>
      <c r="D17" s="106"/>
      <c r="E17" s="26">
        <v>546</v>
      </c>
      <c r="F17" s="27">
        <v>15</v>
      </c>
      <c r="G17" s="28">
        <v>125</v>
      </c>
      <c r="H17" s="60">
        <f>F17*G17</f>
        <v>1875</v>
      </c>
    </row>
    <row r="18" spans="1:8" ht="15.75" thickBot="1">
      <c r="A18" s="59">
        <f>IF(B18="","",COUNTA($A$16:A17))</f>
        <v>2</v>
      </c>
      <c r="B18" s="104" t="s">
        <v>11</v>
      </c>
      <c r="C18" s="105"/>
      <c r="D18" s="106"/>
      <c r="E18" s="26">
        <v>2541</v>
      </c>
      <c r="F18" s="27">
        <v>26</v>
      </c>
      <c r="G18" s="28">
        <v>545</v>
      </c>
      <c r="H18" s="60">
        <f>F18*G18</f>
        <v>14170</v>
      </c>
    </row>
    <row r="19" spans="1:8" ht="15.75" thickBot="1">
      <c r="A19" s="59">
        <f>IF(B19="","",COUNTA($A$16:A18))</f>
        <v>3</v>
      </c>
      <c r="B19" s="104" t="s">
        <v>12</v>
      </c>
      <c r="C19" s="105"/>
      <c r="D19" s="106"/>
      <c r="E19" s="26">
        <v>254</v>
      </c>
      <c r="F19" s="27">
        <v>54</v>
      </c>
      <c r="G19" s="28">
        <v>1214</v>
      </c>
      <c r="H19" s="60">
        <f>F19*G19</f>
        <v>65556</v>
      </c>
    </row>
    <row r="20" spans="1:8" ht="15.75" thickBot="1">
      <c r="A20" s="59">
        <f>IF(B20="","",COUNTA($A$16:A19))</f>
        <v>4</v>
      </c>
      <c r="B20" s="104" t="s">
        <v>13</v>
      </c>
      <c r="C20" s="105"/>
      <c r="D20" s="106"/>
      <c r="E20" s="26">
        <v>4554</v>
      </c>
      <c r="F20" s="27">
        <v>58</v>
      </c>
      <c r="G20" s="28">
        <v>321</v>
      </c>
      <c r="H20" s="60">
        <f>F20*G20</f>
        <v>18618</v>
      </c>
    </row>
    <row r="21" spans="1:8" ht="15.75" thickBot="1">
      <c r="A21" s="59">
        <f>IF(B21="","",COUNTA($A$16:A20))</f>
        <v>5</v>
      </c>
      <c r="B21" s="104" t="s">
        <v>14</v>
      </c>
      <c r="C21" s="105"/>
      <c r="D21" s="106"/>
      <c r="E21" s="26">
        <v>8151</v>
      </c>
      <c r="F21" s="27">
        <v>25</v>
      </c>
      <c r="G21" s="28">
        <v>353</v>
      </c>
      <c r="H21" s="60">
        <f>F21*G21</f>
        <v>8825</v>
      </c>
    </row>
    <row r="22" spans="1:8" ht="15.75" thickBot="1">
      <c r="A22" s="59"/>
      <c r="B22" s="39"/>
      <c r="C22" s="40"/>
      <c r="D22" s="41"/>
      <c r="E22" s="26"/>
      <c r="F22" s="27"/>
      <c r="G22" s="28"/>
      <c r="H22" s="60"/>
    </row>
    <row r="23" spans="1:8" ht="15.75" thickBot="1">
      <c r="A23" s="59"/>
      <c r="B23" s="39"/>
      <c r="C23" s="40"/>
      <c r="D23" s="41"/>
      <c r="E23" s="26"/>
      <c r="F23" s="27"/>
      <c r="G23" s="28"/>
      <c r="H23" s="60"/>
    </row>
    <row r="24" spans="1:8" ht="15.75" thickBot="1">
      <c r="A24" s="59"/>
      <c r="B24" s="104"/>
      <c r="C24" s="105"/>
      <c r="D24" s="106"/>
      <c r="E24" s="26"/>
      <c r="F24" s="27"/>
      <c r="G24" s="28"/>
      <c r="H24" s="60"/>
    </row>
    <row r="25" spans="1:8" ht="15.75" thickBot="1">
      <c r="A25" s="59" t="str">
        <f>IF(B25="","",COUNTA($A$16:A24))</f>
        <v/>
      </c>
      <c r="B25" s="104"/>
      <c r="C25" s="105"/>
      <c r="D25" s="106"/>
      <c r="E25" s="26"/>
      <c r="F25" s="27"/>
      <c r="G25" s="28"/>
      <c r="H25" s="60"/>
    </row>
    <row r="26" spans="1:8">
      <c r="A26" s="61" t="str">
        <f>IF(B26="","",COUNTA($A$16:A25))</f>
        <v/>
      </c>
      <c r="B26" s="131"/>
      <c r="C26" s="132"/>
      <c r="D26" s="133"/>
      <c r="E26" s="29"/>
      <c r="F26" s="30"/>
      <c r="G26" s="31"/>
      <c r="H26" s="62"/>
    </row>
    <row r="27" spans="1:8">
      <c r="A27" s="63"/>
      <c r="B27" s="103"/>
      <c r="C27" s="103"/>
      <c r="D27" s="103"/>
      <c r="E27" s="38"/>
      <c r="F27" s="43"/>
      <c r="G27" s="44" t="s">
        <v>9</v>
      </c>
      <c r="H27" s="64">
        <f>SUM(H17:H26)</f>
        <v>109044</v>
      </c>
    </row>
    <row r="28" spans="1:8">
      <c r="A28" s="50"/>
      <c r="B28" s="10"/>
      <c r="C28" s="10"/>
      <c r="D28" s="32"/>
      <c r="E28" s="33"/>
      <c r="F28" s="34" t="s">
        <v>19</v>
      </c>
      <c r="G28" s="35">
        <v>1.4E-2</v>
      </c>
      <c r="H28" s="65">
        <f>H27*G28</f>
        <v>1526.616</v>
      </c>
    </row>
    <row r="29" spans="1:8">
      <c r="A29" s="50"/>
      <c r="B29" s="10"/>
      <c r="C29" s="10"/>
      <c r="D29" s="32"/>
      <c r="E29" s="33"/>
      <c r="F29" s="34" t="s">
        <v>20</v>
      </c>
      <c r="G29" s="35"/>
      <c r="H29" s="65">
        <f>H27-H28</f>
        <v>107517.38400000001</v>
      </c>
    </row>
    <row r="30" spans="1:8">
      <c r="A30" s="50"/>
      <c r="B30" s="10"/>
      <c r="C30" s="10"/>
      <c r="D30" s="32"/>
      <c r="E30" s="33"/>
      <c r="F30" s="34" t="s">
        <v>23</v>
      </c>
      <c r="G30" s="35">
        <v>0.02</v>
      </c>
      <c r="H30" s="65">
        <f>H29*G30</f>
        <v>2150.3476800000003</v>
      </c>
    </row>
    <row r="31" spans="1:8">
      <c r="A31" s="50"/>
      <c r="B31" s="10"/>
      <c r="C31" s="10"/>
      <c r="D31" s="32"/>
      <c r="E31" s="107" t="s">
        <v>21</v>
      </c>
      <c r="F31" s="107"/>
      <c r="G31" s="35">
        <v>0.18</v>
      </c>
      <c r="H31" s="65">
        <f>H27*G31</f>
        <v>19627.919999999998</v>
      </c>
    </row>
    <row r="32" spans="1:8">
      <c r="A32" s="50"/>
      <c r="B32" s="10"/>
      <c r="C32" s="10"/>
      <c r="D32" s="32"/>
      <c r="E32" s="34"/>
      <c r="F32" s="34"/>
      <c r="G32" s="35" t="s">
        <v>22</v>
      </c>
      <c r="H32" s="66" t="str">
        <f>F33&amp;" "&amp;"Rs. "&amp;G33</f>
        <v>- Rs. 0.35</v>
      </c>
    </row>
    <row r="33" spans="1:8" hidden="1">
      <c r="A33" s="50"/>
      <c r="B33" s="10"/>
      <c r="C33" s="2">
        <f>SUM(H29:H31)</f>
        <v>129295.65168000001</v>
      </c>
      <c r="D33" s="2">
        <f>C33-H34</f>
        <v>-0.34831999999005347</v>
      </c>
      <c r="E33" s="3">
        <f>MAX(D33,0)</f>
        <v>0</v>
      </c>
      <c r="F33" s="13" t="str">
        <f>IF(E33=0,"-","+")</f>
        <v>-</v>
      </c>
      <c r="G33" s="4">
        <f>ROUND(ABS(D33),2)</f>
        <v>0.35</v>
      </c>
      <c r="H33" s="67"/>
    </row>
    <row r="34" spans="1:8">
      <c r="A34" s="68"/>
      <c r="B34" s="9"/>
      <c r="C34" s="9"/>
      <c r="D34" s="45"/>
      <c r="E34" s="45"/>
      <c r="F34" s="46" t="s">
        <v>15</v>
      </c>
      <c r="G34" s="46"/>
      <c r="H34" s="69">
        <f>ROUND(SUM(H29:H31),0)</f>
        <v>129296</v>
      </c>
    </row>
    <row r="35" spans="1:8">
      <c r="A35" s="70" t="s">
        <v>16</v>
      </c>
      <c r="B35" s="36"/>
      <c r="C35" s="36"/>
      <c r="D35" s="36"/>
      <c r="E35" s="36"/>
      <c r="F35" s="36"/>
      <c r="G35" s="37"/>
      <c r="H35" s="71"/>
    </row>
    <row r="36" spans="1:8" ht="41.25" customHeight="1">
      <c r="A36" s="72"/>
      <c r="B36" s="101" t="s">
        <v>32</v>
      </c>
      <c r="C36" s="101"/>
      <c r="D36" s="101"/>
      <c r="E36" s="101"/>
      <c r="F36" s="101"/>
      <c r="G36" s="101"/>
      <c r="H36" s="102"/>
    </row>
    <row r="37" spans="1:8">
      <c r="A37" s="72"/>
      <c r="B37" s="112" t="s">
        <v>18</v>
      </c>
      <c r="C37" s="112"/>
      <c r="D37" s="112"/>
      <c r="E37" s="112"/>
      <c r="F37" s="112"/>
      <c r="G37" s="112"/>
      <c r="H37" s="113"/>
    </row>
    <row r="38" spans="1:8">
      <c r="A38" s="73"/>
      <c r="B38" s="11"/>
      <c r="C38" s="10"/>
      <c r="D38" s="10"/>
      <c r="E38" s="92"/>
      <c r="F38" s="93"/>
      <c r="G38" s="93"/>
      <c r="H38" s="94"/>
    </row>
    <row r="39" spans="1:8" ht="20.25" customHeight="1">
      <c r="A39" s="73"/>
      <c r="B39" s="11"/>
      <c r="C39" s="10"/>
      <c r="D39" s="10"/>
      <c r="E39" s="95"/>
      <c r="F39" s="96"/>
      <c r="G39" s="96"/>
      <c r="H39" s="97"/>
    </row>
    <row r="40" spans="1:8" ht="18.75">
      <c r="A40" s="73"/>
      <c r="B40" s="11"/>
      <c r="C40" s="10"/>
      <c r="D40" s="10"/>
      <c r="E40" s="83" t="s">
        <v>17</v>
      </c>
      <c r="F40" s="84"/>
      <c r="G40" s="84"/>
      <c r="H40" s="85"/>
    </row>
    <row r="41" spans="1:8" ht="3" customHeight="1">
      <c r="A41" s="74"/>
      <c r="B41" s="6"/>
      <c r="C41" s="6"/>
      <c r="D41" s="6"/>
      <c r="E41" s="6"/>
      <c r="F41" s="6"/>
      <c r="G41" s="6"/>
      <c r="H41" s="75"/>
    </row>
    <row r="42" spans="1:8" ht="27.75" customHeight="1">
      <c r="A42" s="86" t="s">
        <v>31</v>
      </c>
      <c r="B42" s="87"/>
      <c r="C42" s="87"/>
      <c r="D42" s="87"/>
      <c r="E42" s="87"/>
      <c r="F42" s="87"/>
      <c r="G42" s="87"/>
      <c r="H42" s="88"/>
    </row>
    <row r="43" spans="1:8">
      <c r="A43" s="76"/>
      <c r="B43" s="12"/>
      <c r="C43" s="12"/>
      <c r="D43" s="12"/>
      <c r="E43" s="12"/>
      <c r="F43" s="12"/>
      <c r="G43" s="12"/>
      <c r="H43" s="77"/>
    </row>
    <row r="44" spans="1:8">
      <c r="A44" s="56"/>
      <c r="B44" s="1"/>
      <c r="C44" s="1"/>
      <c r="D44" s="1"/>
      <c r="E44" s="1"/>
      <c r="F44" s="1"/>
      <c r="G44" s="1"/>
      <c r="H44" s="78"/>
    </row>
    <row r="45" spans="1:8">
      <c r="A45" s="50"/>
      <c r="B45" s="10"/>
      <c r="C45" s="10"/>
      <c r="D45" s="10"/>
      <c r="E45" s="10"/>
      <c r="F45" s="10"/>
      <c r="G45" s="10"/>
      <c r="H45" s="51"/>
    </row>
    <row r="46" spans="1:8">
      <c r="A46" s="50"/>
      <c r="B46" s="10"/>
      <c r="C46" s="10"/>
      <c r="D46" s="10"/>
      <c r="E46" s="10"/>
      <c r="F46" s="10"/>
      <c r="G46" s="10"/>
      <c r="H46" s="51"/>
    </row>
    <row r="47" spans="1:8">
      <c r="A47" s="50"/>
      <c r="B47" s="10"/>
      <c r="C47" s="10"/>
      <c r="D47" s="10"/>
      <c r="E47" s="10"/>
      <c r="F47" s="10"/>
      <c r="G47" s="10"/>
      <c r="H47" s="51"/>
    </row>
    <row r="48" spans="1:8">
      <c r="A48" s="50"/>
      <c r="B48" s="10"/>
      <c r="C48" s="10"/>
      <c r="D48" s="10"/>
      <c r="E48" s="10"/>
      <c r="F48" s="10"/>
      <c r="G48" s="10"/>
      <c r="H48" s="51"/>
    </row>
    <row r="49" spans="1:8" ht="15.75" thickBot="1">
      <c r="A49" s="79"/>
      <c r="B49" s="80"/>
      <c r="C49" s="80"/>
      <c r="D49" s="80"/>
      <c r="E49" s="80"/>
      <c r="F49" s="80"/>
      <c r="G49" s="80"/>
      <c r="H49" s="81"/>
    </row>
  </sheetData>
  <mergeCells count="31">
    <mergeCell ref="B21:D21"/>
    <mergeCell ref="A7:B7"/>
    <mergeCell ref="D7:E7"/>
    <mergeCell ref="B37:H37"/>
    <mergeCell ref="B1:D3"/>
    <mergeCell ref="A6:B6"/>
    <mergeCell ref="D6:E6"/>
    <mergeCell ref="F6:H6"/>
    <mergeCell ref="F8:G8"/>
    <mergeCell ref="F9:H9"/>
    <mergeCell ref="F10:H10"/>
    <mergeCell ref="F11:H11"/>
    <mergeCell ref="F7:H7"/>
    <mergeCell ref="B25:D25"/>
    <mergeCell ref="B26:D26"/>
    <mergeCell ref="E40:H40"/>
    <mergeCell ref="A42:H42"/>
    <mergeCell ref="F12:H12"/>
    <mergeCell ref="E38:H38"/>
    <mergeCell ref="E39:H39"/>
    <mergeCell ref="F13:H13"/>
    <mergeCell ref="F14:H14"/>
    <mergeCell ref="B36:H36"/>
    <mergeCell ref="B27:D27"/>
    <mergeCell ref="B24:D24"/>
    <mergeCell ref="E31:F31"/>
    <mergeCell ref="B16:D16"/>
    <mergeCell ref="B17:D17"/>
    <mergeCell ref="B18:D18"/>
    <mergeCell ref="B19:D19"/>
    <mergeCell ref="B20:D20"/>
  </mergeCells>
  <phoneticPr fontId="5" type="noConversion"/>
  <pageMargins left="0.39370078740157483" right="0.39370078740157483" top="0.39370078740157483" bottom="0.39370078740157483" header="0.31496062992125984" footer="0.31496062992125984"/>
  <pageSetup paperSize="9" orientation="portrait" verticalDpi="0" r:id="rId1"/>
  <ignoredErrors>
    <ignoredError sqref="H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2021-03-15T15:39:58Z</cp:lastPrinted>
  <dcterms:created xsi:type="dcterms:W3CDTF">2021-03-03T14:38:03Z</dcterms:created>
  <dcterms:modified xsi:type="dcterms:W3CDTF">2025-08-04T05:44:57Z</dcterms:modified>
</cp:coreProperties>
</file>