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-Care PC\Desktop\documents\invoic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" i="1" l="1"/>
  <c r="F25" i="1"/>
  <c r="F11" i="1"/>
  <c r="A15" i="1" l="1"/>
  <c r="A17" i="1" l="1"/>
  <c r="A19" i="1" l="1"/>
  <c r="A21" i="1" s="1"/>
  <c r="F21" i="1"/>
  <c r="F19" i="1"/>
  <c r="F17" i="1"/>
  <c r="F15" i="1"/>
  <c r="A23" i="1" l="1"/>
  <c r="A25" i="1" s="1"/>
  <c r="A27" i="1"/>
  <c r="A29" i="1" s="1"/>
  <c r="F31" i="1"/>
  <c r="F32" i="1" s="1"/>
  <c r="F33" i="1" s="1"/>
  <c r="F34" i="1" l="1"/>
  <c r="F35" i="1"/>
  <c r="F36" i="1" l="1"/>
  <c r="F12" i="1" s="1"/>
</calcChain>
</file>

<file path=xl/sharedStrings.xml><?xml version="1.0" encoding="utf-8"?>
<sst xmlns="http://schemas.openxmlformats.org/spreadsheetml/2006/main" count="55" uniqueCount="50">
  <si>
    <t>ITEM NAME 2</t>
  </si>
  <si>
    <t>ITEM NAME 3</t>
  </si>
  <si>
    <t>ITEM NAME 4</t>
  </si>
  <si>
    <t>ITEM NAME 5</t>
  </si>
  <si>
    <t>TOTAL</t>
  </si>
  <si>
    <t>DISCOUNT @</t>
  </si>
  <si>
    <t>PAYABLE AMOUNT</t>
  </si>
  <si>
    <t>Sector-200, Noida, U.P.</t>
  </si>
  <si>
    <t>Uttar Pradesh</t>
  </si>
  <si>
    <t>Phone : 8888888888</t>
  </si>
  <si>
    <t>GSTIN : 6969696969696969</t>
  </si>
  <si>
    <t xml:space="preserve">Note: - </t>
  </si>
  <si>
    <t>Please inclue Include the Invoice number in your payment notes.</t>
  </si>
  <si>
    <t>Authorized Sign.</t>
  </si>
  <si>
    <t xml:space="preserve">Okhla Industrial Area, </t>
  </si>
  <si>
    <t>New Delhi-110020</t>
  </si>
  <si>
    <t xml:space="preserve">HSN NO. </t>
  </si>
  <si>
    <t xml:space="preserve">QTY. </t>
  </si>
  <si>
    <t xml:space="preserve">DESCRIPTION </t>
  </si>
  <si>
    <t xml:space="preserve">RATE </t>
  </si>
  <si>
    <t>AMOUNT</t>
  </si>
  <si>
    <t>TAXABLE AMOUNT</t>
  </si>
  <si>
    <t xml:space="preserve">To be paid in full in maximum 7 days after receiving the invoice. </t>
  </si>
  <si>
    <t xml:space="preserve">SGST RATE @ </t>
  </si>
  <si>
    <t>CGST RATE @</t>
  </si>
  <si>
    <t>BILL TO : -</t>
  </si>
  <si>
    <t>SHIP TO  :-</t>
  </si>
  <si>
    <t>S.No.</t>
  </si>
  <si>
    <t>GSTIN 89898989898989</t>
  </si>
  <si>
    <t xml:space="preserve">INVOICE </t>
  </si>
  <si>
    <t xml:space="preserve">Make All Cheque Payable to </t>
  </si>
  <si>
    <t>THANK YOU ! WE APPRECIATE YOUR BUSINESS</t>
  </si>
  <si>
    <t>Okhla Industrial Area, New Delhi-110020, Phone No. +919999999999, 
E-mail- example@mail.com</t>
  </si>
  <si>
    <t>INVOICE NO.</t>
  </si>
  <si>
    <t>INVOICE DATE</t>
  </si>
  <si>
    <t>DUE DATE</t>
  </si>
  <si>
    <t>INVOICE DETAILS</t>
  </si>
  <si>
    <t xml:space="preserve">REF ID </t>
  </si>
  <si>
    <t>DUE AMOUNT</t>
  </si>
  <si>
    <t>#00464</t>
  </si>
  <si>
    <t>SKPS20212512</t>
  </si>
  <si>
    <t>ITEM NAME 1</t>
  </si>
  <si>
    <t>ITEM 1 DESCRIPTION</t>
  </si>
  <si>
    <t>ITEM 2 DESCRIPTION</t>
  </si>
  <si>
    <t>ITEM 3 DESCRIPTION</t>
  </si>
  <si>
    <t>ITEM 4 DESCRIPTION</t>
  </si>
  <si>
    <t>ITEM 5 DESCRIPTION</t>
  </si>
  <si>
    <t>ITEM NAME 6</t>
  </si>
  <si>
    <t>TechByHarry</t>
  </si>
  <si>
    <t>Harry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</si>
</sst>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Rs.-849]\ #,##0.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sz val="11"/>
      <color rgb="FF00206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rgb="FF002060"/>
      <name val="Times New Roman"/>
      <family val="1"/>
    </font>
    <font>
      <b/>
      <sz val="28"/>
      <color rgb="FF002060"/>
      <name val="Times New Roman"/>
      <family val="1"/>
    </font>
    <font>
      <b/>
      <sz val="11"/>
      <color rgb="FF002060"/>
      <name val="Calibri"/>
      <family val="2"/>
      <scheme val="minor"/>
    </font>
    <font>
      <b/>
      <sz val="26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8"/>
      <color rgb="FF002060"/>
      <name val="Californian FB"/>
      <family val="1"/>
    </font>
    <font>
      <b/>
      <sz val="12"/>
      <color rgb="FF002060"/>
      <name val="Calibri"/>
      <family val="2"/>
      <scheme val="minor"/>
    </font>
    <font>
      <b/>
      <sz val="14"/>
      <color rgb="FF002060"/>
      <name val="Times New Roman"/>
      <family val="1"/>
    </font>
    <font>
      <b/>
      <sz val="11"/>
      <color theme="0"/>
      <name val="Calibri"/>
      <family val="2"/>
      <scheme val="minor"/>
    </font>
    <font>
      <b/>
      <sz val="18"/>
      <color theme="0"/>
      <name val="Californian FB"/>
      <family val="1"/>
    </font>
    <font>
      <b/>
      <sz val="11"/>
      <color theme="0"/>
      <name val="Times New Roman"/>
      <family val="1"/>
    </font>
    <font>
      <b/>
      <sz val="11"/>
      <color theme="0"/>
      <name val="Arial"/>
      <family val="2"/>
    </font>
    <font>
      <b/>
      <sz val="11"/>
      <color theme="1"/>
      <name val="Calibri"/>
      <family val="2"/>
      <scheme val="minor"/>
    </font>
    <font>
      <b/>
      <sz val="48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i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</cellStyleXfs>
  <cellXfs count="107">
    <xf numFmtId="0" fontId="0" fillId="0" borderId="0" xfId="0"/>
    <xf numFmtId="0" fontId="0" fillId="0" borderId="0" xfId="0" applyBorder="1"/>
    <xf numFmtId="0" fontId="5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4" fillId="0" borderId="0" xfId="0" applyFont="1" applyFill="1" applyBorder="1"/>
    <xf numFmtId="0" fontId="6" fillId="0" borderId="0" xfId="0" applyFont="1" applyFill="1" applyBorder="1" applyAlignment="1">
      <alignment vertical="center"/>
    </xf>
    <xf numFmtId="0" fontId="4" fillId="0" borderId="1" xfId="0" applyFont="1" applyFill="1" applyBorder="1"/>
    <xf numFmtId="0" fontId="4" fillId="0" borderId="9" xfId="0" applyFont="1" applyFill="1" applyBorder="1"/>
    <xf numFmtId="164" fontId="9" fillId="0" borderId="2" xfId="0" applyNumberFormat="1" applyFont="1" applyFill="1" applyBorder="1" applyAlignment="1">
      <alignment vertical="center"/>
    </xf>
    <xf numFmtId="0" fontId="8" fillId="0" borderId="1" xfId="0" applyFont="1" applyFill="1" applyBorder="1"/>
    <xf numFmtId="0" fontId="11" fillId="0" borderId="0" xfId="0" applyFont="1" applyFill="1" applyBorder="1"/>
    <xf numFmtId="0" fontId="13" fillId="0" borderId="0" xfId="0" applyFont="1" applyFill="1" applyBorder="1" applyAlignment="1">
      <alignment vertical="center"/>
    </xf>
    <xf numFmtId="0" fontId="8" fillId="0" borderId="0" xfId="0" quotePrefix="1" applyFont="1" applyFill="1" applyBorder="1" applyAlignment="1">
      <alignment horizontal="right"/>
    </xf>
    <xf numFmtId="0" fontId="8" fillId="0" borderId="0" xfId="0" applyFont="1" applyFill="1" applyBorder="1" applyAlignment="1">
      <alignment horizontal="right"/>
    </xf>
    <xf numFmtId="0" fontId="8" fillId="0" borderId="1" xfId="0" applyFont="1" applyBorder="1"/>
    <xf numFmtId="0" fontId="8" fillId="0" borderId="0" xfId="0" applyFont="1" applyBorder="1" applyAlignment="1">
      <alignment horizontal="right"/>
    </xf>
    <xf numFmtId="0" fontId="10" fillId="0" borderId="1" xfId="0" applyFont="1" applyFill="1" applyBorder="1" applyAlignment="1">
      <alignment horizontal="center" vertical="center"/>
    </xf>
    <xf numFmtId="0" fontId="15" fillId="2" borderId="3" xfId="0" applyFont="1" applyFill="1" applyBorder="1"/>
    <xf numFmtId="0" fontId="15" fillId="2" borderId="4" xfId="0" applyFont="1" applyFill="1" applyBorder="1"/>
    <xf numFmtId="0" fontId="15" fillId="2" borderId="1" xfId="0" applyFont="1" applyFill="1" applyBorder="1"/>
    <xf numFmtId="0" fontId="15" fillId="2" borderId="0" xfId="0" applyFont="1" applyFill="1" applyBorder="1"/>
    <xf numFmtId="0" fontId="16" fillId="2" borderId="1" xfId="0" applyFont="1" applyFill="1" applyBorder="1" applyAlignment="1">
      <alignment vertical="center"/>
    </xf>
    <xf numFmtId="0" fontId="16" fillId="2" borderId="0" xfId="0" applyFont="1" applyFill="1" applyBorder="1" applyAlignment="1">
      <alignment vertical="center"/>
    </xf>
    <xf numFmtId="0" fontId="11" fillId="2" borderId="4" xfId="0" applyFont="1" applyFill="1" applyBorder="1"/>
    <xf numFmtId="0" fontId="12" fillId="2" borderId="4" xfId="0" applyFont="1" applyFill="1" applyBorder="1" applyAlignment="1">
      <alignment horizontal="right"/>
    </xf>
    <xf numFmtId="164" fontId="10" fillId="2" borderId="8" xfId="0" applyNumberFormat="1" applyFont="1" applyFill="1" applyBorder="1"/>
    <xf numFmtId="0" fontId="14" fillId="2" borderId="19" xfId="0" applyFont="1" applyFill="1" applyBorder="1" applyAlignment="1"/>
    <xf numFmtId="0" fontId="14" fillId="2" borderId="16" xfId="0" applyFont="1" applyFill="1" applyBorder="1" applyAlignment="1"/>
    <xf numFmtId="0" fontId="14" fillId="2" borderId="15" xfId="0" applyFont="1" applyFill="1" applyBorder="1" applyAlignment="1"/>
    <xf numFmtId="0" fontId="14" fillId="2" borderId="10" xfId="0" applyFont="1" applyFill="1" applyBorder="1"/>
    <xf numFmtId="0" fontId="14" fillId="2" borderId="10" xfId="0" applyFont="1" applyFill="1" applyBorder="1" applyAlignment="1">
      <alignment horizontal="right"/>
    </xf>
    <xf numFmtId="164" fontId="14" fillId="2" borderId="11" xfId="0" applyNumberFormat="1" applyFont="1" applyFill="1" applyBorder="1"/>
    <xf numFmtId="9" fontId="14" fillId="2" borderId="10" xfId="1" applyFont="1" applyFill="1" applyBorder="1" applyAlignment="1">
      <alignment horizontal="left" vertical="center"/>
    </xf>
    <xf numFmtId="0" fontId="14" fillId="2" borderId="4" xfId="0" applyFont="1" applyFill="1" applyBorder="1"/>
    <xf numFmtId="164" fontId="14" fillId="2" borderId="8" xfId="0" applyNumberFormat="1" applyFont="1" applyFill="1" applyBorder="1"/>
    <xf numFmtId="9" fontId="18" fillId="0" borderId="10" xfId="1" applyFont="1" applyFill="1" applyBorder="1" applyAlignment="1">
      <alignment horizontal="left" vertical="center"/>
    </xf>
    <xf numFmtId="164" fontId="18" fillId="0" borderId="11" xfId="0" applyNumberFormat="1" applyFont="1" applyFill="1" applyBorder="1"/>
    <xf numFmtId="0" fontId="18" fillId="0" borderId="10" xfId="4" applyFont="1" applyFill="1" applyBorder="1" applyAlignment="1">
      <alignment horizontal="right" vertical="center"/>
    </xf>
    <xf numFmtId="0" fontId="18" fillId="0" borderId="17" xfId="0" applyFont="1" applyFill="1" applyBorder="1" applyAlignment="1">
      <alignment horizontal="center" vertical="center"/>
    </xf>
    <xf numFmtId="0" fontId="18" fillId="0" borderId="19" xfId="0" applyFont="1" applyFill="1" applyBorder="1" applyAlignment="1"/>
    <xf numFmtId="0" fontId="18" fillId="0" borderId="16" xfId="0" applyFont="1" applyFill="1" applyBorder="1" applyAlignment="1"/>
    <xf numFmtId="0" fontId="18" fillId="0" borderId="15" xfId="0" applyFont="1" applyFill="1" applyBorder="1" applyAlignment="1"/>
    <xf numFmtId="0" fontId="18" fillId="0" borderId="25" xfId="0" applyFont="1" applyFill="1" applyBorder="1" applyAlignment="1"/>
    <xf numFmtId="0" fontId="18" fillId="0" borderId="14" xfId="0" applyFont="1" applyBorder="1"/>
    <xf numFmtId="0" fontId="18" fillId="0" borderId="4" xfId="0" applyFont="1" applyFill="1" applyBorder="1"/>
    <xf numFmtId="0" fontId="0" fillId="0" borderId="4" xfId="0" applyFont="1" applyFill="1" applyBorder="1"/>
    <xf numFmtId="0" fontId="0" fillId="0" borderId="8" xfId="0" applyFont="1" applyFill="1" applyBorder="1"/>
    <xf numFmtId="0" fontId="18" fillId="0" borderId="1" xfId="0" applyFont="1" applyFill="1" applyBorder="1"/>
    <xf numFmtId="0" fontId="18" fillId="0" borderId="0" xfId="0" applyFont="1" applyFill="1" applyBorder="1"/>
    <xf numFmtId="0" fontId="18" fillId="0" borderId="0" xfId="0" applyFont="1" applyFill="1" applyBorder="1" applyAlignment="1">
      <alignment horizontal="centerContinuous" vertical="center"/>
    </xf>
    <xf numFmtId="0" fontId="0" fillId="0" borderId="0" xfId="0" applyFont="1" applyFill="1" applyBorder="1" applyAlignment="1">
      <alignment horizontal="centerContinuous" vertical="center"/>
    </xf>
    <xf numFmtId="0" fontId="0" fillId="0" borderId="2" xfId="0" applyFont="1" applyFill="1" applyBorder="1" applyAlignment="1">
      <alignment horizontal="centerContinuous" vertical="center"/>
    </xf>
    <xf numFmtId="0" fontId="18" fillId="0" borderId="5" xfId="0" applyFont="1" applyFill="1" applyBorder="1"/>
    <xf numFmtId="0" fontId="18" fillId="0" borderId="6" xfId="0" applyFont="1" applyFill="1" applyBorder="1" applyAlignment="1">
      <alignment horizontal="left" vertical="center"/>
    </xf>
    <xf numFmtId="0" fontId="18" fillId="0" borderId="6" xfId="0" applyFont="1" applyFill="1" applyBorder="1" applyAlignment="1">
      <alignment horizontal="centerContinuous" vertical="center"/>
    </xf>
    <xf numFmtId="0" fontId="0" fillId="0" borderId="6" xfId="0" applyFont="1" applyFill="1" applyBorder="1" applyAlignment="1">
      <alignment horizontal="centerContinuous" vertical="center"/>
    </xf>
    <xf numFmtId="0" fontId="0" fillId="0" borderId="7" xfId="0" applyFont="1" applyFill="1" applyBorder="1" applyAlignment="1">
      <alignment horizontal="centerContinuous" vertical="center"/>
    </xf>
    <xf numFmtId="0" fontId="0" fillId="0" borderId="3" xfId="0" applyFont="1" applyFill="1" applyBorder="1"/>
    <xf numFmtId="0" fontId="0" fillId="0" borderId="1" xfId="0" applyFont="1" applyFill="1" applyBorder="1"/>
    <xf numFmtId="0" fontId="0" fillId="0" borderId="0" xfId="0" applyFont="1" applyFill="1" applyBorder="1"/>
    <xf numFmtId="0" fontId="0" fillId="0" borderId="2" xfId="0" applyFont="1" applyFill="1" applyBorder="1"/>
    <xf numFmtId="0" fontId="18" fillId="0" borderId="3" xfId="0" applyFont="1" applyFill="1" applyBorder="1" applyAlignment="1">
      <alignment horizontal="left"/>
    </xf>
    <xf numFmtId="0" fontId="18" fillId="0" borderId="18" xfId="0" applyFont="1" applyFill="1" applyBorder="1" applyAlignment="1">
      <alignment horizontal="right"/>
    </xf>
    <xf numFmtId="14" fontId="18" fillId="0" borderId="18" xfId="0" applyNumberFormat="1" applyFont="1" applyBorder="1" applyAlignment="1">
      <alignment horizontal="right"/>
    </xf>
    <xf numFmtId="164" fontId="18" fillId="0" borderId="18" xfId="0" applyNumberFormat="1" applyFont="1" applyBorder="1" applyAlignment="1">
      <alignment horizontal="right"/>
    </xf>
    <xf numFmtId="0" fontId="14" fillId="2" borderId="25" xfId="0" applyFont="1" applyFill="1" applyBorder="1" applyAlignment="1"/>
    <xf numFmtId="0" fontId="14" fillId="2" borderId="21" xfId="0" applyFont="1" applyFill="1" applyBorder="1" applyAlignment="1">
      <alignment horizontal="center" vertical="center"/>
    </xf>
    <xf numFmtId="0" fontId="14" fillId="2" borderId="17" xfId="0" applyFont="1" applyFill="1" applyBorder="1" applyAlignment="1">
      <alignment horizontal="center" vertical="center"/>
    </xf>
    <xf numFmtId="164" fontId="14" fillId="2" borderId="17" xfId="0" applyNumberFormat="1" applyFont="1" applyFill="1" applyBorder="1" applyAlignment="1">
      <alignment horizontal="center"/>
    </xf>
    <xf numFmtId="164" fontId="14" fillId="2" borderId="22" xfId="0" applyNumberFormat="1" applyFont="1" applyFill="1" applyBorder="1" applyAlignment="1">
      <alignment horizontal="center"/>
    </xf>
    <xf numFmtId="0" fontId="18" fillId="0" borderId="26" xfId="0" applyFont="1" applyFill="1" applyBorder="1" applyAlignment="1">
      <alignment horizontal="center" vertical="center"/>
    </xf>
    <xf numFmtId="164" fontId="18" fillId="0" borderId="26" xfId="0" applyNumberFormat="1" applyFont="1" applyFill="1" applyBorder="1" applyAlignment="1">
      <alignment horizontal="center"/>
    </xf>
    <xf numFmtId="164" fontId="18" fillId="0" borderId="17" xfId="0" applyNumberFormat="1" applyFont="1" applyFill="1" applyBorder="1" applyAlignment="1">
      <alignment horizontal="center"/>
    </xf>
    <xf numFmtId="0" fontId="22" fillId="0" borderId="26" xfId="0" applyFont="1" applyFill="1" applyBorder="1" applyAlignment="1">
      <alignment horizontal="center" vertical="center"/>
    </xf>
    <xf numFmtId="0" fontId="18" fillId="0" borderId="17" xfId="0" applyFont="1" applyFill="1" applyBorder="1" applyAlignment="1">
      <alignment horizontal="center" vertical="top"/>
    </xf>
    <xf numFmtId="0" fontId="18" fillId="0" borderId="26" xfId="0" applyFont="1" applyFill="1" applyBorder="1" applyAlignment="1">
      <alignment horizontal="center" vertical="top"/>
    </xf>
    <xf numFmtId="0" fontId="19" fillId="0" borderId="0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23" xfId="0" applyFont="1" applyFill="1" applyBorder="1" applyAlignment="1">
      <alignment horizontal="center"/>
    </xf>
    <xf numFmtId="0" fontId="14" fillId="0" borderId="24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3" fillId="0" borderId="0" xfId="0" quotePrefix="1" applyFont="1" applyFill="1" applyBorder="1" applyAlignment="1">
      <alignment horizontal="center" vertical="center"/>
    </xf>
    <xf numFmtId="0" fontId="13" fillId="0" borderId="2" xfId="0" quotePrefix="1" applyFont="1" applyFill="1" applyBorder="1" applyAlignment="1">
      <alignment horizontal="center" vertical="center"/>
    </xf>
    <xf numFmtId="0" fontId="18" fillId="0" borderId="15" xfId="0" applyFont="1" applyFill="1" applyBorder="1" applyAlignment="1"/>
    <xf numFmtId="0" fontId="18" fillId="0" borderId="25" xfId="0" applyFont="1" applyFill="1" applyBorder="1" applyAlignment="1"/>
    <xf numFmtId="0" fontId="10" fillId="0" borderId="0" xfId="0" quotePrefix="1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/>
    </xf>
    <xf numFmtId="0" fontId="14" fillId="2" borderId="20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right"/>
    </xf>
    <xf numFmtId="0" fontId="14" fillId="2" borderId="4" xfId="0" applyFont="1" applyFill="1" applyBorder="1" applyAlignment="1">
      <alignment horizontal="right"/>
    </xf>
    <xf numFmtId="0" fontId="17" fillId="2" borderId="5" xfId="0" applyFont="1" applyFill="1" applyBorder="1" applyAlignment="1">
      <alignment horizontal="center"/>
    </xf>
    <xf numFmtId="0" fontId="17" fillId="2" borderId="6" xfId="0" applyFont="1" applyFill="1" applyBorder="1" applyAlignment="1">
      <alignment horizontal="center"/>
    </xf>
    <xf numFmtId="0" fontId="17" fillId="2" borderId="7" xfId="0" applyFont="1" applyFill="1" applyBorder="1" applyAlignment="1">
      <alignment horizontal="center"/>
    </xf>
    <xf numFmtId="0" fontId="18" fillId="0" borderId="10" xfId="4" applyFont="1" applyFill="1" applyBorder="1" applyAlignment="1">
      <alignment horizontal="right" vertical="center"/>
    </xf>
    <xf numFmtId="0" fontId="20" fillId="0" borderId="13" xfId="0" applyFont="1" applyFill="1" applyBorder="1" applyAlignment="1">
      <alignment horizontal="center"/>
    </xf>
    <xf numFmtId="0" fontId="20" fillId="0" borderId="12" xfId="0" applyFont="1" applyFill="1" applyBorder="1" applyAlignment="1">
      <alignment horizontal="center"/>
    </xf>
    <xf numFmtId="0" fontId="14" fillId="2" borderId="9" xfId="4" applyFont="1" applyFill="1" applyBorder="1" applyAlignment="1">
      <alignment horizontal="right" vertical="center"/>
    </xf>
    <xf numFmtId="0" fontId="14" fillId="2" borderId="10" xfId="4" applyFont="1" applyFill="1" applyBorder="1" applyAlignment="1">
      <alignment horizontal="right" vertical="center"/>
    </xf>
    <xf numFmtId="0" fontId="21" fillId="2" borderId="23" xfId="0" applyFont="1" applyFill="1" applyBorder="1" applyAlignment="1">
      <alignment horizontal="center" vertical="top" wrapText="1"/>
    </xf>
    <xf numFmtId="0" fontId="21" fillId="2" borderId="13" xfId="0" applyFont="1" applyFill="1" applyBorder="1" applyAlignment="1">
      <alignment horizontal="center" vertical="top" wrapText="1"/>
    </xf>
    <xf numFmtId="0" fontId="21" fillId="2" borderId="12" xfId="0" applyFont="1" applyFill="1" applyBorder="1" applyAlignment="1">
      <alignment horizontal="center" vertical="top" wrapText="1"/>
    </xf>
    <xf numFmtId="0" fontId="21" fillId="2" borderId="1" xfId="0" applyFont="1" applyFill="1" applyBorder="1" applyAlignment="1">
      <alignment horizontal="center" vertical="top" wrapText="1"/>
    </xf>
    <xf numFmtId="0" fontId="21" fillId="2" borderId="0" xfId="0" applyFont="1" applyFill="1" applyBorder="1" applyAlignment="1">
      <alignment horizontal="center" vertical="top" wrapText="1"/>
    </xf>
    <xf numFmtId="0" fontId="21" fillId="2" borderId="2" xfId="0" applyFont="1" applyFill="1" applyBorder="1" applyAlignment="1">
      <alignment horizontal="center" vertical="top" wrapText="1"/>
    </xf>
  </cellXfs>
  <cellStyles count="5">
    <cellStyle name="Hyperlink 2" xfId="2"/>
    <cellStyle name="Normal" xfId="0" builtinId="0"/>
    <cellStyle name="Normal 2" xfId="3"/>
    <cellStyle name="Normal 3 2" xfId="4"/>
    <cellStyle name="Percent" xfId="1" builtinId="5"/>
  </cellStyles>
  <dxfs count="0"/>
  <tableStyles count="0" defaultTableStyle="TableStyleMedium2" defaultPivotStyle="PivotStyleLight16"/>
  <colors>
    <mruColors>
      <color rgb="FF003366"/>
      <color rgb="FFBABE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870901</xdr:colOff>
      <xdr:row>0</xdr:row>
      <xdr:rowOff>20411</xdr:rowOff>
    </xdr:from>
    <xdr:to>
      <xdr:col>4</xdr:col>
      <xdr:colOff>71370</xdr:colOff>
      <xdr:row>5</xdr:row>
      <xdr:rowOff>3073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0005379-B122-4C80-BB4F-7ED1CCE08FFE}"/>
            </a:ext>
          </a:extLst>
        </xdr:cNvPr>
        <xdr:cNvSpPr/>
      </xdr:nvSpPr>
      <xdr:spPr>
        <a:xfrm>
          <a:off x="2939187" y="20411"/>
          <a:ext cx="1221129" cy="928358"/>
        </a:xfrm>
        <a:custGeom>
          <a:avLst/>
          <a:gdLst>
            <a:gd name="connsiteX0" fmla="*/ 0 w 1169658"/>
            <a:gd name="connsiteY0" fmla="*/ 0 h 673221"/>
            <a:gd name="connsiteX1" fmla="*/ 1169658 w 1169658"/>
            <a:gd name="connsiteY1" fmla="*/ 0 h 673221"/>
            <a:gd name="connsiteX2" fmla="*/ 1169658 w 1169658"/>
            <a:gd name="connsiteY2" fmla="*/ 673221 h 673221"/>
            <a:gd name="connsiteX3" fmla="*/ 0 w 1169658"/>
            <a:gd name="connsiteY3" fmla="*/ 673221 h 673221"/>
            <a:gd name="connsiteX4" fmla="*/ 0 w 1169658"/>
            <a:gd name="connsiteY4" fmla="*/ 0 h 673221"/>
            <a:gd name="connsiteX0" fmla="*/ 0 w 1173800"/>
            <a:gd name="connsiteY0" fmla="*/ 0 h 673221"/>
            <a:gd name="connsiteX1" fmla="*/ 1169658 w 1173800"/>
            <a:gd name="connsiteY1" fmla="*/ 0 h 673221"/>
            <a:gd name="connsiteX2" fmla="*/ 1173800 w 1173800"/>
            <a:gd name="connsiteY2" fmla="*/ 52025 h 673221"/>
            <a:gd name="connsiteX3" fmla="*/ 0 w 1173800"/>
            <a:gd name="connsiteY3" fmla="*/ 673221 h 673221"/>
            <a:gd name="connsiteX4" fmla="*/ 0 w 1173800"/>
            <a:gd name="connsiteY4" fmla="*/ 0 h 673221"/>
            <a:gd name="connsiteX0" fmla="*/ 0 w 1173800"/>
            <a:gd name="connsiteY0" fmla="*/ 0 h 673221"/>
            <a:gd name="connsiteX1" fmla="*/ 1169658 w 1173800"/>
            <a:gd name="connsiteY1" fmla="*/ 0 h 673221"/>
            <a:gd name="connsiteX2" fmla="*/ 1173800 w 1173800"/>
            <a:gd name="connsiteY2" fmla="*/ 52025 h 673221"/>
            <a:gd name="connsiteX3" fmla="*/ 0 w 1173800"/>
            <a:gd name="connsiteY3" fmla="*/ 673221 h 673221"/>
            <a:gd name="connsiteX4" fmla="*/ 0 w 1173800"/>
            <a:gd name="connsiteY4" fmla="*/ 0 h 673221"/>
            <a:gd name="connsiteX0" fmla="*/ 0 w 1173800"/>
            <a:gd name="connsiteY0" fmla="*/ 0 h 678761"/>
            <a:gd name="connsiteX1" fmla="*/ 1169658 w 1173800"/>
            <a:gd name="connsiteY1" fmla="*/ 0 h 678761"/>
            <a:gd name="connsiteX2" fmla="*/ 1173800 w 1173800"/>
            <a:gd name="connsiteY2" fmla="*/ 52025 h 678761"/>
            <a:gd name="connsiteX3" fmla="*/ 438201 w 1173800"/>
            <a:gd name="connsiteY3" fmla="*/ 226478 h 678761"/>
            <a:gd name="connsiteX4" fmla="*/ 0 w 1173800"/>
            <a:gd name="connsiteY4" fmla="*/ 673221 h 678761"/>
            <a:gd name="connsiteX5" fmla="*/ 0 w 1173800"/>
            <a:gd name="connsiteY5" fmla="*/ 0 h 678761"/>
            <a:gd name="connsiteX0" fmla="*/ 0 w 1173800"/>
            <a:gd name="connsiteY0" fmla="*/ 0 h 678761"/>
            <a:gd name="connsiteX1" fmla="*/ 1169658 w 1173800"/>
            <a:gd name="connsiteY1" fmla="*/ 0 h 678761"/>
            <a:gd name="connsiteX2" fmla="*/ 1173800 w 1173800"/>
            <a:gd name="connsiteY2" fmla="*/ 52025 h 678761"/>
            <a:gd name="connsiteX3" fmla="*/ 438201 w 1173800"/>
            <a:gd name="connsiteY3" fmla="*/ 226478 h 678761"/>
            <a:gd name="connsiteX4" fmla="*/ 0 w 1173800"/>
            <a:gd name="connsiteY4" fmla="*/ 673221 h 678761"/>
            <a:gd name="connsiteX5" fmla="*/ 0 w 1173800"/>
            <a:gd name="connsiteY5" fmla="*/ 0 h 678761"/>
            <a:gd name="connsiteX0" fmla="*/ 0 w 1173800"/>
            <a:gd name="connsiteY0" fmla="*/ 0 h 678711"/>
            <a:gd name="connsiteX1" fmla="*/ 1169658 w 1173800"/>
            <a:gd name="connsiteY1" fmla="*/ 0 h 678711"/>
            <a:gd name="connsiteX2" fmla="*/ 1173800 w 1173800"/>
            <a:gd name="connsiteY2" fmla="*/ 52025 h 678711"/>
            <a:gd name="connsiteX3" fmla="*/ 438201 w 1173800"/>
            <a:gd name="connsiteY3" fmla="*/ 226478 h 678711"/>
            <a:gd name="connsiteX4" fmla="*/ 0 w 1173800"/>
            <a:gd name="connsiteY4" fmla="*/ 673221 h 678711"/>
            <a:gd name="connsiteX5" fmla="*/ 0 w 1173800"/>
            <a:gd name="connsiteY5" fmla="*/ 0 h 678711"/>
            <a:gd name="connsiteX0" fmla="*/ 0 w 1173800"/>
            <a:gd name="connsiteY0" fmla="*/ 0 h 678922"/>
            <a:gd name="connsiteX1" fmla="*/ 1169658 w 1173800"/>
            <a:gd name="connsiteY1" fmla="*/ 0 h 678922"/>
            <a:gd name="connsiteX2" fmla="*/ 1173800 w 1173800"/>
            <a:gd name="connsiteY2" fmla="*/ 52025 h 678922"/>
            <a:gd name="connsiteX3" fmla="*/ 429919 w 1173800"/>
            <a:gd name="connsiteY3" fmla="*/ 243043 h 678922"/>
            <a:gd name="connsiteX4" fmla="*/ 0 w 1173800"/>
            <a:gd name="connsiteY4" fmla="*/ 673221 h 678922"/>
            <a:gd name="connsiteX5" fmla="*/ 0 w 1173800"/>
            <a:gd name="connsiteY5" fmla="*/ 0 h 678922"/>
            <a:gd name="connsiteX0" fmla="*/ 0 w 1173800"/>
            <a:gd name="connsiteY0" fmla="*/ 0 h 678922"/>
            <a:gd name="connsiteX1" fmla="*/ 1169658 w 1173800"/>
            <a:gd name="connsiteY1" fmla="*/ 0 h 678922"/>
            <a:gd name="connsiteX2" fmla="*/ 1173800 w 1173800"/>
            <a:gd name="connsiteY2" fmla="*/ 52025 h 678922"/>
            <a:gd name="connsiteX3" fmla="*/ 429919 w 1173800"/>
            <a:gd name="connsiteY3" fmla="*/ 243043 h 678922"/>
            <a:gd name="connsiteX4" fmla="*/ 0 w 1173800"/>
            <a:gd name="connsiteY4" fmla="*/ 673221 h 678922"/>
            <a:gd name="connsiteX5" fmla="*/ 0 w 1173800"/>
            <a:gd name="connsiteY5" fmla="*/ 0 h 678922"/>
            <a:gd name="connsiteX0" fmla="*/ 0 w 1221460"/>
            <a:gd name="connsiteY0" fmla="*/ 0 h 678922"/>
            <a:gd name="connsiteX1" fmla="*/ 1169658 w 1221460"/>
            <a:gd name="connsiteY1" fmla="*/ 0 h 678922"/>
            <a:gd name="connsiteX2" fmla="*/ 1221460 w 1221460"/>
            <a:gd name="connsiteY2" fmla="*/ 29969 h 678922"/>
            <a:gd name="connsiteX3" fmla="*/ 429919 w 1221460"/>
            <a:gd name="connsiteY3" fmla="*/ 243043 h 678922"/>
            <a:gd name="connsiteX4" fmla="*/ 0 w 1221460"/>
            <a:gd name="connsiteY4" fmla="*/ 673221 h 678922"/>
            <a:gd name="connsiteX5" fmla="*/ 0 w 1221460"/>
            <a:gd name="connsiteY5" fmla="*/ 0 h 678922"/>
            <a:gd name="connsiteX0" fmla="*/ 0 w 1221460"/>
            <a:gd name="connsiteY0" fmla="*/ 0 h 678922"/>
            <a:gd name="connsiteX1" fmla="*/ 1169658 w 1221460"/>
            <a:gd name="connsiteY1" fmla="*/ 0 h 678922"/>
            <a:gd name="connsiteX2" fmla="*/ 1221460 w 1221460"/>
            <a:gd name="connsiteY2" fmla="*/ 29969 h 678922"/>
            <a:gd name="connsiteX3" fmla="*/ 429919 w 1221460"/>
            <a:gd name="connsiteY3" fmla="*/ 243043 h 678922"/>
            <a:gd name="connsiteX4" fmla="*/ 0 w 1221460"/>
            <a:gd name="connsiteY4" fmla="*/ 673221 h 678922"/>
            <a:gd name="connsiteX5" fmla="*/ 0 w 1221460"/>
            <a:gd name="connsiteY5" fmla="*/ 0 h 678922"/>
            <a:gd name="connsiteX0" fmla="*/ 0 w 1221460"/>
            <a:gd name="connsiteY0" fmla="*/ 0 h 679046"/>
            <a:gd name="connsiteX1" fmla="*/ 1169658 w 1221460"/>
            <a:gd name="connsiteY1" fmla="*/ 0 h 679046"/>
            <a:gd name="connsiteX2" fmla="*/ 1221460 w 1221460"/>
            <a:gd name="connsiteY2" fmla="*/ 29969 h 679046"/>
            <a:gd name="connsiteX3" fmla="*/ 429919 w 1221460"/>
            <a:gd name="connsiteY3" fmla="*/ 243043 h 679046"/>
            <a:gd name="connsiteX4" fmla="*/ 0 w 1221460"/>
            <a:gd name="connsiteY4" fmla="*/ 673221 h 679046"/>
            <a:gd name="connsiteX5" fmla="*/ 0 w 1221460"/>
            <a:gd name="connsiteY5" fmla="*/ 0 h 679046"/>
            <a:gd name="connsiteX0" fmla="*/ 0 w 1221460"/>
            <a:gd name="connsiteY0" fmla="*/ 0 h 679180"/>
            <a:gd name="connsiteX1" fmla="*/ 1169658 w 1221460"/>
            <a:gd name="connsiteY1" fmla="*/ 0 h 679180"/>
            <a:gd name="connsiteX2" fmla="*/ 1221460 w 1221460"/>
            <a:gd name="connsiteY2" fmla="*/ 29969 h 679180"/>
            <a:gd name="connsiteX3" fmla="*/ 473607 w 1221460"/>
            <a:gd name="connsiteY3" fmla="*/ 252495 h 679180"/>
            <a:gd name="connsiteX4" fmla="*/ 0 w 1221460"/>
            <a:gd name="connsiteY4" fmla="*/ 673221 h 679180"/>
            <a:gd name="connsiteX5" fmla="*/ 0 w 1221460"/>
            <a:gd name="connsiteY5" fmla="*/ 0 h 679180"/>
            <a:gd name="connsiteX0" fmla="*/ 0 w 1221460"/>
            <a:gd name="connsiteY0" fmla="*/ 0 h 678323"/>
            <a:gd name="connsiteX1" fmla="*/ 1169658 w 1221460"/>
            <a:gd name="connsiteY1" fmla="*/ 0 h 678323"/>
            <a:gd name="connsiteX2" fmla="*/ 1221460 w 1221460"/>
            <a:gd name="connsiteY2" fmla="*/ 29969 h 678323"/>
            <a:gd name="connsiteX3" fmla="*/ 374315 w 1221460"/>
            <a:gd name="connsiteY3" fmla="*/ 183177 h 678323"/>
            <a:gd name="connsiteX4" fmla="*/ 0 w 1221460"/>
            <a:gd name="connsiteY4" fmla="*/ 673221 h 678323"/>
            <a:gd name="connsiteX5" fmla="*/ 0 w 1221460"/>
            <a:gd name="connsiteY5" fmla="*/ 0 h 678323"/>
            <a:gd name="connsiteX0" fmla="*/ 0 w 1221460"/>
            <a:gd name="connsiteY0" fmla="*/ 0 h 678257"/>
            <a:gd name="connsiteX1" fmla="*/ 1169658 w 1221460"/>
            <a:gd name="connsiteY1" fmla="*/ 0 h 678257"/>
            <a:gd name="connsiteX2" fmla="*/ 1221460 w 1221460"/>
            <a:gd name="connsiteY2" fmla="*/ 29969 h 678257"/>
            <a:gd name="connsiteX3" fmla="*/ 410060 w 1221460"/>
            <a:gd name="connsiteY3" fmla="*/ 176875 h 678257"/>
            <a:gd name="connsiteX4" fmla="*/ 0 w 1221460"/>
            <a:gd name="connsiteY4" fmla="*/ 673221 h 678257"/>
            <a:gd name="connsiteX5" fmla="*/ 0 w 1221460"/>
            <a:gd name="connsiteY5" fmla="*/ 0 h 67825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221460" h="678257">
              <a:moveTo>
                <a:pt x="0" y="0"/>
              </a:moveTo>
              <a:lnTo>
                <a:pt x="1169658" y="0"/>
              </a:lnTo>
              <a:lnTo>
                <a:pt x="1221460" y="29969"/>
              </a:lnTo>
              <a:cubicBezTo>
                <a:pt x="1089888" y="87041"/>
                <a:pt x="530740" y="24277"/>
                <a:pt x="410060" y="176875"/>
              </a:cubicBezTo>
              <a:cubicBezTo>
                <a:pt x="301803" y="285719"/>
                <a:pt x="63371" y="730293"/>
                <a:pt x="0" y="673221"/>
              </a:cubicBezTo>
              <a:lnTo>
                <a:pt x="0" y="0"/>
              </a:lnTo>
              <a:close/>
            </a:path>
          </a:pathLst>
        </a:cu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2</xdr:col>
      <xdr:colOff>131884</xdr:colOff>
      <xdr:row>0</xdr:row>
      <xdr:rowOff>51289</xdr:rowOff>
    </xdr:from>
    <xdr:to>
      <xdr:col>3</xdr:col>
      <xdr:colOff>167054</xdr:colOff>
      <xdr:row>5</xdr:row>
      <xdr:rowOff>13189</xdr:rowOff>
    </xdr:to>
    <xdr:pic>
      <xdr:nvPicPr>
        <xdr:cNvPr id="6" name="Graphic 5" descr="Medal">
          <a:extLst>
            <a:ext uri="{FF2B5EF4-FFF2-40B4-BE49-F238E27FC236}">
              <a16:creationId xmlns:a16="http://schemas.microsoft.com/office/drawing/2014/main" id="{A23162BF-6369-4D03-A1FD-EA4217A670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985596" y="51289"/>
          <a:ext cx="914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6"/>
  <sheetViews>
    <sheetView showGridLines="0" tabSelected="1" zoomScaleNormal="100" workbookViewId="0">
      <selection activeCell="H6" sqref="H6"/>
    </sheetView>
  </sheetViews>
  <sheetFormatPr defaultRowHeight="15" x14ac:dyDescent="0.25"/>
  <cols>
    <col min="1" max="1" width="5.42578125" customWidth="1"/>
    <col min="2" max="2" width="22.42578125" customWidth="1"/>
    <col min="3" max="3" width="13.140625" customWidth="1"/>
    <col min="4" max="4" width="17.140625" customWidth="1"/>
    <col min="5" max="5" width="14.5703125" customWidth="1"/>
    <col min="6" max="6" width="19.140625" customWidth="1"/>
    <col min="7" max="7" width="9.5703125" bestFit="1" customWidth="1"/>
    <col min="8" max="8" width="12.140625" bestFit="1" customWidth="1"/>
  </cols>
  <sheetData>
    <row r="1" spans="1:10" ht="6.75" customHeight="1" x14ac:dyDescent="0.35">
      <c r="A1" s="17"/>
      <c r="B1" s="18"/>
      <c r="C1" s="18"/>
      <c r="D1" s="23"/>
      <c r="E1" s="24"/>
      <c r="F1" s="25"/>
    </row>
    <row r="2" spans="1:10" ht="18.75" customHeight="1" x14ac:dyDescent="0.35">
      <c r="A2" s="19"/>
      <c r="B2" s="20" t="s">
        <v>49</v>
      </c>
      <c r="C2" s="20"/>
      <c r="D2" s="10"/>
      <c r="E2" s="76" t="s">
        <v>29</v>
      </c>
      <c r="F2" s="77"/>
    </row>
    <row r="3" spans="1:10" ht="15" customHeight="1" x14ac:dyDescent="0.25">
      <c r="A3" s="21"/>
      <c r="B3" s="22" t="s">
        <v>14</v>
      </c>
      <c r="C3" s="22"/>
      <c r="D3" s="5"/>
      <c r="E3" s="76"/>
      <c r="F3" s="77"/>
    </row>
    <row r="4" spans="1:10" ht="15" customHeight="1" x14ac:dyDescent="0.25">
      <c r="A4" s="21"/>
      <c r="B4" s="22" t="s">
        <v>15</v>
      </c>
      <c r="C4" s="22"/>
      <c r="D4" s="5"/>
      <c r="E4" s="76"/>
      <c r="F4" s="77"/>
    </row>
    <row r="5" spans="1:10" ht="18.75" customHeight="1" x14ac:dyDescent="0.25">
      <c r="A5" s="21"/>
      <c r="B5" s="22" t="s">
        <v>28</v>
      </c>
      <c r="C5" s="22"/>
      <c r="D5" s="5"/>
      <c r="E5" s="76"/>
      <c r="F5" s="77"/>
      <c r="I5" s="1"/>
      <c r="J5" s="1"/>
    </row>
    <row r="6" spans="1:10" ht="12.75" customHeight="1" x14ac:dyDescent="0.25">
      <c r="A6" s="16"/>
      <c r="B6" s="88"/>
      <c r="C6" s="88"/>
      <c r="D6" s="11"/>
      <c r="E6" s="84"/>
      <c r="F6" s="85"/>
      <c r="I6" s="1"/>
      <c r="J6" s="3"/>
    </row>
    <row r="7" spans="1:10" ht="15" customHeight="1" x14ac:dyDescent="0.25">
      <c r="A7" s="26" t="s">
        <v>25</v>
      </c>
      <c r="B7" s="27"/>
      <c r="C7" s="28" t="s">
        <v>26</v>
      </c>
      <c r="D7" s="65"/>
      <c r="E7" s="89" t="s">
        <v>36</v>
      </c>
      <c r="F7" s="90"/>
      <c r="J7" s="3"/>
    </row>
    <row r="8" spans="1:10" ht="15" customHeight="1" x14ac:dyDescent="0.25">
      <c r="A8" s="39" t="s">
        <v>48</v>
      </c>
      <c r="B8" s="40"/>
      <c r="C8" s="41" t="s">
        <v>48</v>
      </c>
      <c r="D8" s="42"/>
      <c r="E8" s="43" t="s">
        <v>33</v>
      </c>
      <c r="F8" s="62" t="s">
        <v>39</v>
      </c>
      <c r="J8" s="3"/>
    </row>
    <row r="9" spans="1:10" ht="15" customHeight="1" x14ac:dyDescent="0.25">
      <c r="A9" s="39" t="s">
        <v>7</v>
      </c>
      <c r="B9" s="40"/>
      <c r="C9" s="41" t="s">
        <v>7</v>
      </c>
      <c r="D9" s="42"/>
      <c r="E9" s="43" t="s">
        <v>34</v>
      </c>
      <c r="F9" s="63">
        <v>44272</v>
      </c>
      <c r="J9" s="3"/>
    </row>
    <row r="10" spans="1:10" ht="15" customHeight="1" x14ac:dyDescent="0.25">
      <c r="A10" s="39" t="s">
        <v>8</v>
      </c>
      <c r="B10" s="40"/>
      <c r="C10" s="41" t="s">
        <v>8</v>
      </c>
      <c r="D10" s="42"/>
      <c r="E10" s="43" t="s">
        <v>37</v>
      </c>
      <c r="F10" s="62" t="s">
        <v>40</v>
      </c>
    </row>
    <row r="11" spans="1:10" ht="15" customHeight="1" x14ac:dyDescent="0.25">
      <c r="A11" s="39" t="s">
        <v>9</v>
      </c>
      <c r="B11" s="40"/>
      <c r="C11" s="86" t="s">
        <v>9</v>
      </c>
      <c r="D11" s="87"/>
      <c r="E11" s="43" t="s">
        <v>35</v>
      </c>
      <c r="F11" s="63">
        <f>F9+7</f>
        <v>44279</v>
      </c>
    </row>
    <row r="12" spans="1:10" ht="15" customHeight="1" x14ac:dyDescent="0.25">
      <c r="A12" s="39" t="s">
        <v>10</v>
      </c>
      <c r="B12" s="40"/>
      <c r="C12" s="86" t="s">
        <v>10</v>
      </c>
      <c r="D12" s="87"/>
      <c r="E12" s="43" t="s">
        <v>38</v>
      </c>
      <c r="F12" s="64">
        <f>F36:F36</f>
        <v>60733.489040000008</v>
      </c>
    </row>
    <row r="13" spans="1:10" ht="15" customHeight="1" x14ac:dyDescent="0.25">
      <c r="A13" s="6"/>
      <c r="B13" s="4"/>
      <c r="C13" s="4"/>
      <c r="D13" s="4"/>
      <c r="E13" s="4"/>
      <c r="F13" s="8"/>
    </row>
    <row r="14" spans="1:10" ht="15" customHeight="1" x14ac:dyDescent="0.25">
      <c r="A14" s="66" t="s">
        <v>27</v>
      </c>
      <c r="B14" s="67" t="s">
        <v>18</v>
      </c>
      <c r="C14" s="67" t="s">
        <v>16</v>
      </c>
      <c r="D14" s="67" t="s">
        <v>17</v>
      </c>
      <c r="E14" s="68" t="s">
        <v>19</v>
      </c>
      <c r="F14" s="69" t="s">
        <v>20</v>
      </c>
      <c r="G14" s="2"/>
    </row>
    <row r="15" spans="1:10" ht="15" customHeight="1" x14ac:dyDescent="0.25">
      <c r="A15" s="74">
        <f>IF(B15="","",COUNTA($A$14:A14))</f>
        <v>1</v>
      </c>
      <c r="B15" s="38" t="s">
        <v>41</v>
      </c>
      <c r="C15" s="38">
        <v>2541</v>
      </c>
      <c r="D15" s="38">
        <v>26</v>
      </c>
      <c r="E15" s="72">
        <v>235.52</v>
      </c>
      <c r="F15" s="72">
        <f t="shared" ref="F15:F21" si="0">D15*E15</f>
        <v>6123.52</v>
      </c>
    </row>
    <row r="16" spans="1:10" ht="15" customHeight="1" x14ac:dyDescent="0.25">
      <c r="A16" s="75"/>
      <c r="B16" s="73" t="s">
        <v>42</v>
      </c>
      <c r="C16" s="70"/>
      <c r="D16" s="70"/>
      <c r="E16" s="71"/>
      <c r="F16" s="71"/>
    </row>
    <row r="17" spans="1:6" x14ac:dyDescent="0.25">
      <c r="A17" s="74">
        <f>IF(B17="","",COUNTA($A$14:A15))</f>
        <v>2</v>
      </c>
      <c r="B17" s="38" t="s">
        <v>0</v>
      </c>
      <c r="C17" s="38">
        <v>4944</v>
      </c>
      <c r="D17" s="38">
        <v>2</v>
      </c>
      <c r="E17" s="72">
        <v>658</v>
      </c>
      <c r="F17" s="72">
        <f t="shared" si="0"/>
        <v>1316</v>
      </c>
    </row>
    <row r="18" spans="1:6" x14ac:dyDescent="0.25">
      <c r="A18" s="75"/>
      <c r="B18" s="73" t="s">
        <v>43</v>
      </c>
      <c r="C18" s="70"/>
      <c r="D18" s="70"/>
      <c r="E18" s="71"/>
      <c r="F18" s="71"/>
    </row>
    <row r="19" spans="1:6" x14ac:dyDescent="0.25">
      <c r="A19" s="74">
        <f>IF(B19="","",COUNTA($A$14:A17))</f>
        <v>3</v>
      </c>
      <c r="B19" s="38" t="s">
        <v>1</v>
      </c>
      <c r="C19" s="38">
        <v>2546</v>
      </c>
      <c r="D19" s="38">
        <v>50</v>
      </c>
      <c r="E19" s="72">
        <v>485</v>
      </c>
      <c r="F19" s="72">
        <f t="shared" si="0"/>
        <v>24250</v>
      </c>
    </row>
    <row r="20" spans="1:6" x14ac:dyDescent="0.25">
      <c r="A20" s="75"/>
      <c r="B20" s="73" t="s">
        <v>44</v>
      </c>
      <c r="C20" s="70"/>
      <c r="D20" s="70"/>
      <c r="E20" s="71"/>
      <c r="F20" s="71"/>
    </row>
    <row r="21" spans="1:6" x14ac:dyDescent="0.25">
      <c r="A21" s="74">
        <f>IF(B21="","",COUNTA($A$14:A19))</f>
        <v>4</v>
      </c>
      <c r="B21" s="38" t="s">
        <v>2</v>
      </c>
      <c r="C21" s="38">
        <v>8151</v>
      </c>
      <c r="D21" s="38">
        <v>15</v>
      </c>
      <c r="E21" s="72">
        <v>215</v>
      </c>
      <c r="F21" s="72">
        <f t="shared" si="0"/>
        <v>3225</v>
      </c>
    </row>
    <row r="22" spans="1:6" x14ac:dyDescent="0.25">
      <c r="A22" s="75"/>
      <c r="B22" s="73" t="s">
        <v>45</v>
      </c>
      <c r="C22" s="70"/>
      <c r="D22" s="70"/>
      <c r="E22" s="71"/>
      <c r="F22" s="71"/>
    </row>
    <row r="23" spans="1:6" x14ac:dyDescent="0.25">
      <c r="A23" s="74">
        <f>IF(B23="","",COUNTA($A$14:A21))</f>
        <v>5</v>
      </c>
      <c r="B23" s="38" t="s">
        <v>3</v>
      </c>
      <c r="C23" s="38">
        <v>13756</v>
      </c>
      <c r="D23" s="38">
        <v>-20</v>
      </c>
      <c r="E23" s="72">
        <v>-55</v>
      </c>
      <c r="F23" s="72">
        <f t="shared" ref="F23" si="1">D23*E23</f>
        <v>1100</v>
      </c>
    </row>
    <row r="24" spans="1:6" x14ac:dyDescent="0.25">
      <c r="A24" s="75"/>
      <c r="B24" s="73" t="s">
        <v>46</v>
      </c>
      <c r="C24" s="70"/>
      <c r="D24" s="70"/>
      <c r="E24" s="71"/>
      <c r="F24" s="71"/>
    </row>
    <row r="25" spans="1:6" x14ac:dyDescent="0.25">
      <c r="A25" s="74">
        <f>IF(B25="","",COUNTA($A$14:A23))</f>
        <v>6</v>
      </c>
      <c r="B25" s="38" t="s">
        <v>47</v>
      </c>
      <c r="C25" s="38">
        <v>19361</v>
      </c>
      <c r="D25" s="38">
        <v>-55</v>
      </c>
      <c r="E25" s="72">
        <v>-325</v>
      </c>
      <c r="F25" s="72">
        <f t="shared" ref="F25" si="2">D25*E25</f>
        <v>17875</v>
      </c>
    </row>
    <row r="26" spans="1:6" x14ac:dyDescent="0.25">
      <c r="A26" s="75"/>
      <c r="B26" s="73"/>
      <c r="C26" s="70"/>
      <c r="D26" s="70"/>
      <c r="E26" s="71"/>
      <c r="F26" s="71"/>
    </row>
    <row r="27" spans="1:6" x14ac:dyDescent="0.25">
      <c r="A27" s="74" t="str">
        <f>IF(B27="","",COUNTA($A$14:A25))</f>
        <v/>
      </c>
      <c r="B27" s="38"/>
      <c r="C27" s="38"/>
      <c r="D27" s="38"/>
      <c r="E27" s="72"/>
      <c r="F27" s="72"/>
    </row>
    <row r="28" spans="1:6" x14ac:dyDescent="0.25">
      <c r="A28" s="75"/>
      <c r="B28" s="73"/>
      <c r="C28" s="70"/>
      <c r="D28" s="70"/>
      <c r="E28" s="71"/>
      <c r="F28" s="71"/>
    </row>
    <row r="29" spans="1:6" x14ac:dyDescent="0.25">
      <c r="A29" s="74" t="str">
        <f>IF(B29="","",COUNTA($A$14:A27))</f>
        <v/>
      </c>
      <c r="B29" s="38"/>
      <c r="C29" s="38"/>
      <c r="D29" s="38"/>
      <c r="E29" s="72"/>
      <c r="F29" s="72"/>
    </row>
    <row r="30" spans="1:6" ht="15.75" thickBot="1" x14ac:dyDescent="0.3">
      <c r="A30" s="75"/>
      <c r="B30" s="73"/>
      <c r="C30" s="70"/>
      <c r="D30" s="70"/>
      <c r="E30" s="71"/>
      <c r="F30" s="71"/>
    </row>
    <row r="31" spans="1:6" ht="15.75" thickBot="1" x14ac:dyDescent="0.3">
      <c r="A31" s="80" t="s">
        <v>30</v>
      </c>
      <c r="B31" s="81"/>
      <c r="C31" s="29"/>
      <c r="D31" s="29" t="s">
        <v>4</v>
      </c>
      <c r="E31" s="30"/>
      <c r="F31" s="31">
        <f>SUM(F15:F26)</f>
        <v>53889.520000000004</v>
      </c>
    </row>
    <row r="32" spans="1:6" ht="15.75" thickBot="1" x14ac:dyDescent="0.3">
      <c r="A32" s="82"/>
      <c r="B32" s="83"/>
      <c r="C32" s="96" t="s">
        <v>5</v>
      </c>
      <c r="D32" s="96"/>
      <c r="E32" s="35">
        <v>0.02</v>
      </c>
      <c r="F32" s="36">
        <f>F31*E32</f>
        <v>1077.7904000000001</v>
      </c>
    </row>
    <row r="33" spans="1:6" ht="15.75" thickBot="1" x14ac:dyDescent="0.3">
      <c r="A33" s="78"/>
      <c r="B33" s="79"/>
      <c r="C33" s="99" t="s">
        <v>21</v>
      </c>
      <c r="D33" s="100"/>
      <c r="E33" s="32"/>
      <c r="F33" s="31">
        <f>F31-F32</f>
        <v>52811.729600000006</v>
      </c>
    </row>
    <row r="34" spans="1:6" ht="15.75" thickBot="1" x14ac:dyDescent="0.3">
      <c r="A34" s="9"/>
      <c r="B34" s="12"/>
      <c r="C34" s="7"/>
      <c r="D34" s="37" t="s">
        <v>23</v>
      </c>
      <c r="E34" s="35">
        <v>0.06</v>
      </c>
      <c r="F34" s="36">
        <f>F33*E34</f>
        <v>3168.7037760000003</v>
      </c>
    </row>
    <row r="35" spans="1:6" ht="15.75" thickBot="1" x14ac:dyDescent="0.3">
      <c r="A35" s="9"/>
      <c r="B35" s="13"/>
      <c r="C35" s="7"/>
      <c r="D35" s="37" t="s">
        <v>24</v>
      </c>
      <c r="E35" s="35">
        <v>0.09</v>
      </c>
      <c r="F35" s="36">
        <f>F33*E35</f>
        <v>4753.0556640000004</v>
      </c>
    </row>
    <row r="36" spans="1:6" ht="15.75" thickBot="1" x14ac:dyDescent="0.3">
      <c r="A36" s="14"/>
      <c r="B36" s="15"/>
      <c r="C36" s="91" t="s">
        <v>6</v>
      </c>
      <c r="D36" s="92"/>
      <c r="E36" s="33"/>
      <c r="F36" s="34">
        <f>F33+F34+F35</f>
        <v>60733.489040000008</v>
      </c>
    </row>
    <row r="37" spans="1:6" x14ac:dyDescent="0.25">
      <c r="A37" s="61" t="s">
        <v>11</v>
      </c>
      <c r="B37" s="44"/>
      <c r="C37" s="44"/>
      <c r="D37" s="44"/>
      <c r="E37" s="45"/>
      <c r="F37" s="46"/>
    </row>
    <row r="38" spans="1:6" x14ac:dyDescent="0.25">
      <c r="A38" s="47"/>
      <c r="B38" s="48" t="s">
        <v>12</v>
      </c>
      <c r="C38" s="49"/>
      <c r="D38" s="49"/>
      <c r="E38" s="50"/>
      <c r="F38" s="51"/>
    </row>
    <row r="39" spans="1:6" ht="15.75" thickBot="1" x14ac:dyDescent="0.3">
      <c r="A39" s="52"/>
      <c r="B39" s="53" t="s">
        <v>22</v>
      </c>
      <c r="C39" s="54"/>
      <c r="D39" s="54"/>
      <c r="E39" s="55"/>
      <c r="F39" s="56"/>
    </row>
    <row r="40" spans="1:6" x14ac:dyDescent="0.25">
      <c r="A40" s="57"/>
      <c r="B40" s="45"/>
      <c r="C40" s="45"/>
      <c r="D40" s="45"/>
      <c r="E40" s="45"/>
      <c r="F40" s="46"/>
    </row>
    <row r="41" spans="1:6" x14ac:dyDescent="0.25">
      <c r="A41" s="58"/>
      <c r="B41" s="59"/>
      <c r="C41" s="59"/>
      <c r="D41" s="59"/>
      <c r="E41" s="59"/>
      <c r="F41" s="60"/>
    </row>
    <row r="42" spans="1:6" ht="18.75" x14ac:dyDescent="0.3">
      <c r="A42" s="58"/>
      <c r="B42" s="59"/>
      <c r="C42" s="59"/>
      <c r="D42" s="59"/>
      <c r="E42" s="97" t="s">
        <v>13</v>
      </c>
      <c r="F42" s="98"/>
    </row>
    <row r="43" spans="1:6" x14ac:dyDescent="0.25">
      <c r="A43" s="58"/>
      <c r="B43" s="59"/>
      <c r="C43" s="59"/>
      <c r="D43" s="59"/>
      <c r="E43" s="59"/>
      <c r="F43" s="60"/>
    </row>
    <row r="44" spans="1:6" x14ac:dyDescent="0.25">
      <c r="A44" s="101" t="s">
        <v>32</v>
      </c>
      <c r="B44" s="102"/>
      <c r="C44" s="102"/>
      <c r="D44" s="102"/>
      <c r="E44" s="102"/>
      <c r="F44" s="103"/>
    </row>
    <row r="45" spans="1:6" ht="25.5" customHeight="1" x14ac:dyDescent="0.25">
      <c r="A45" s="104"/>
      <c r="B45" s="105"/>
      <c r="C45" s="105"/>
      <c r="D45" s="105"/>
      <c r="E45" s="105"/>
      <c r="F45" s="106"/>
    </row>
    <row r="46" spans="1:6" ht="15.75" thickBot="1" x14ac:dyDescent="0.3">
      <c r="A46" s="93" t="s">
        <v>31</v>
      </c>
      <c r="B46" s="94"/>
      <c r="C46" s="94"/>
      <c r="D46" s="94"/>
      <c r="E46" s="94"/>
      <c r="F46" s="95"/>
    </row>
  </sheetData>
  <mergeCells count="15">
    <mergeCell ref="C36:D36"/>
    <mergeCell ref="A46:F46"/>
    <mergeCell ref="C32:D32"/>
    <mergeCell ref="E42:F42"/>
    <mergeCell ref="C33:D33"/>
    <mergeCell ref="A44:F45"/>
    <mergeCell ref="E2:F5"/>
    <mergeCell ref="A33:B33"/>
    <mergeCell ref="A31:B31"/>
    <mergeCell ref="A32:B32"/>
    <mergeCell ref="E6:F6"/>
    <mergeCell ref="C11:D11"/>
    <mergeCell ref="C12:D12"/>
    <mergeCell ref="B6:C6"/>
    <mergeCell ref="E7:F7"/>
  </mergeCells>
  <phoneticPr fontId="23" type="noConversion"/>
  <pageMargins left="0.39370078740157483" right="0.39370078740157483" top="0.39370078740157483" bottom="0.39370078740157483" header="0.31496062992125984" footer="0.31496062992125984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e-Care PC</cp:lastModifiedBy>
  <cp:lastPrinted>2021-03-17T15:29:04Z</cp:lastPrinted>
  <dcterms:created xsi:type="dcterms:W3CDTF">2021-03-05T13:31:24Z</dcterms:created>
  <dcterms:modified xsi:type="dcterms:W3CDTF">2025-08-04T05:45:04Z</dcterms:modified>
</cp:coreProperties>
</file>