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ari_surender_sharma\Desktop\Hari Docs\Data Science\DS Projects\BigMart\conventional_LR\"/>
    </mc:Choice>
  </mc:AlternateContent>
  <bookViews>
    <workbookView xWindow="0" yWindow="0" windowWidth="23040" windowHeight="9084"/>
  </bookViews>
  <sheets>
    <sheet name="Sheet10" sheetId="12" r:id="rId1"/>
    <sheet name="Sheet1" sheetId="1" r:id="rId2"/>
  </sheets>
  <definedNames>
    <definedName name="_xlnm._FilterDatabase" localSheetId="1" hidden="1">Sheet1!$A$1:$N$153</definedName>
  </definedNames>
  <calcPr calcId="152511"/>
</workbook>
</file>

<file path=xl/calcChain.xml><?xml version="1.0" encoding="utf-8"?>
<calcChain xmlns="http://schemas.openxmlformats.org/spreadsheetml/2006/main">
  <c r="F13" i="12" l="1"/>
  <c r="E13" i="12"/>
  <c r="C17" i="12"/>
  <c r="C18" i="12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2" i="1"/>
  <c r="B15" i="12"/>
  <c r="O3" i="1"/>
  <c r="R3" i="1" s="1"/>
  <c r="S3" i="1" s="1"/>
  <c r="O4" i="1"/>
  <c r="R4" i="1" s="1"/>
  <c r="S4" i="1" s="1"/>
  <c r="O5" i="1"/>
  <c r="R5" i="1" s="1"/>
  <c r="S5" i="1" s="1"/>
  <c r="O6" i="1"/>
  <c r="R6" i="1" s="1"/>
  <c r="S6" i="1" s="1"/>
  <c r="O7" i="1"/>
  <c r="R7" i="1" s="1"/>
  <c r="S7" i="1" s="1"/>
  <c r="O8" i="1"/>
  <c r="R8" i="1" s="1"/>
  <c r="S8" i="1" s="1"/>
  <c r="O9" i="1"/>
  <c r="R9" i="1" s="1"/>
  <c r="S9" i="1" s="1"/>
  <c r="O10" i="1"/>
  <c r="R10" i="1" s="1"/>
  <c r="S10" i="1" s="1"/>
  <c r="O11" i="1"/>
  <c r="R11" i="1" s="1"/>
  <c r="S11" i="1" s="1"/>
  <c r="O12" i="1"/>
  <c r="R12" i="1" s="1"/>
  <c r="S12" i="1" s="1"/>
  <c r="O13" i="1"/>
  <c r="R13" i="1" s="1"/>
  <c r="S13" i="1" s="1"/>
  <c r="O14" i="1"/>
  <c r="O15" i="1"/>
  <c r="R15" i="1" s="1"/>
  <c r="S15" i="1" s="1"/>
  <c r="O16" i="1"/>
  <c r="R16" i="1" s="1"/>
  <c r="S16" i="1" s="1"/>
  <c r="O17" i="1"/>
  <c r="R17" i="1" s="1"/>
  <c r="S17" i="1" s="1"/>
  <c r="O18" i="1"/>
  <c r="R18" i="1" s="1"/>
  <c r="S18" i="1" s="1"/>
  <c r="O19" i="1"/>
  <c r="R19" i="1" s="1"/>
  <c r="S19" i="1" s="1"/>
  <c r="O20" i="1"/>
  <c r="R20" i="1" s="1"/>
  <c r="S20" i="1" s="1"/>
  <c r="O21" i="1"/>
  <c r="R21" i="1" s="1"/>
  <c r="S21" i="1" s="1"/>
  <c r="O22" i="1"/>
  <c r="O23" i="1"/>
  <c r="R23" i="1" s="1"/>
  <c r="S23" i="1" s="1"/>
  <c r="O24" i="1"/>
  <c r="R24" i="1" s="1"/>
  <c r="S24" i="1" s="1"/>
  <c r="O25" i="1"/>
  <c r="R25" i="1" s="1"/>
  <c r="S25" i="1" s="1"/>
  <c r="O26" i="1"/>
  <c r="R26" i="1" s="1"/>
  <c r="S26" i="1" s="1"/>
  <c r="O27" i="1"/>
  <c r="R27" i="1" s="1"/>
  <c r="S27" i="1" s="1"/>
  <c r="O28" i="1"/>
  <c r="R28" i="1" s="1"/>
  <c r="S28" i="1" s="1"/>
  <c r="O29" i="1"/>
  <c r="R29" i="1" s="1"/>
  <c r="S29" i="1" s="1"/>
  <c r="O30" i="1"/>
  <c r="O31" i="1"/>
  <c r="R31" i="1" s="1"/>
  <c r="S31" i="1" s="1"/>
  <c r="O32" i="1"/>
  <c r="R32" i="1" s="1"/>
  <c r="S32" i="1" s="1"/>
  <c r="O33" i="1"/>
  <c r="R33" i="1" s="1"/>
  <c r="S33" i="1" s="1"/>
  <c r="O34" i="1"/>
  <c r="R34" i="1" s="1"/>
  <c r="S34" i="1" s="1"/>
  <c r="O35" i="1"/>
  <c r="R35" i="1" s="1"/>
  <c r="S35" i="1" s="1"/>
  <c r="O36" i="1"/>
  <c r="R36" i="1" s="1"/>
  <c r="S36" i="1" s="1"/>
  <c r="O37" i="1"/>
  <c r="R37" i="1" s="1"/>
  <c r="S37" i="1" s="1"/>
  <c r="O38" i="1"/>
  <c r="O39" i="1"/>
  <c r="R39" i="1" s="1"/>
  <c r="S39" i="1" s="1"/>
  <c r="O40" i="1"/>
  <c r="R40" i="1" s="1"/>
  <c r="S40" i="1" s="1"/>
  <c r="O41" i="1"/>
  <c r="R41" i="1" s="1"/>
  <c r="S41" i="1" s="1"/>
  <c r="O42" i="1"/>
  <c r="R42" i="1" s="1"/>
  <c r="S42" i="1" s="1"/>
  <c r="O43" i="1"/>
  <c r="R43" i="1" s="1"/>
  <c r="S43" i="1" s="1"/>
  <c r="O44" i="1"/>
  <c r="R44" i="1" s="1"/>
  <c r="S44" i="1" s="1"/>
  <c r="O45" i="1"/>
  <c r="R45" i="1" s="1"/>
  <c r="S45" i="1" s="1"/>
  <c r="O46" i="1"/>
  <c r="O47" i="1"/>
  <c r="R47" i="1" s="1"/>
  <c r="S47" i="1" s="1"/>
  <c r="O48" i="1"/>
  <c r="R48" i="1" s="1"/>
  <c r="S48" i="1" s="1"/>
  <c r="O49" i="1"/>
  <c r="R49" i="1" s="1"/>
  <c r="S49" i="1" s="1"/>
  <c r="O50" i="1"/>
  <c r="R50" i="1" s="1"/>
  <c r="S50" i="1" s="1"/>
  <c r="O51" i="1"/>
  <c r="R51" i="1" s="1"/>
  <c r="S51" i="1" s="1"/>
  <c r="O52" i="1"/>
  <c r="R52" i="1" s="1"/>
  <c r="S52" i="1" s="1"/>
  <c r="O53" i="1"/>
  <c r="R53" i="1" s="1"/>
  <c r="S53" i="1" s="1"/>
  <c r="O54" i="1"/>
  <c r="O55" i="1"/>
  <c r="R55" i="1" s="1"/>
  <c r="S55" i="1" s="1"/>
  <c r="O56" i="1"/>
  <c r="R56" i="1" s="1"/>
  <c r="S56" i="1" s="1"/>
  <c r="O57" i="1"/>
  <c r="R57" i="1" s="1"/>
  <c r="S57" i="1" s="1"/>
  <c r="O58" i="1"/>
  <c r="R58" i="1" s="1"/>
  <c r="S58" i="1" s="1"/>
  <c r="O59" i="1"/>
  <c r="R59" i="1" s="1"/>
  <c r="S59" i="1" s="1"/>
  <c r="O60" i="1"/>
  <c r="R60" i="1" s="1"/>
  <c r="S60" i="1" s="1"/>
  <c r="O61" i="1"/>
  <c r="R61" i="1" s="1"/>
  <c r="S61" i="1" s="1"/>
  <c r="O62" i="1"/>
  <c r="O63" i="1"/>
  <c r="R63" i="1" s="1"/>
  <c r="S63" i="1" s="1"/>
  <c r="O64" i="1"/>
  <c r="R64" i="1" s="1"/>
  <c r="S64" i="1" s="1"/>
  <c r="O65" i="1"/>
  <c r="R65" i="1" s="1"/>
  <c r="S65" i="1" s="1"/>
  <c r="O66" i="1"/>
  <c r="R66" i="1" s="1"/>
  <c r="S66" i="1" s="1"/>
  <c r="O67" i="1"/>
  <c r="R67" i="1" s="1"/>
  <c r="S67" i="1" s="1"/>
  <c r="O68" i="1"/>
  <c r="R68" i="1" s="1"/>
  <c r="S68" i="1" s="1"/>
  <c r="O69" i="1"/>
  <c r="R69" i="1" s="1"/>
  <c r="S69" i="1" s="1"/>
  <c r="O70" i="1"/>
  <c r="O71" i="1"/>
  <c r="R71" i="1" s="1"/>
  <c r="S71" i="1" s="1"/>
  <c r="O72" i="1"/>
  <c r="R72" i="1" s="1"/>
  <c r="S72" i="1" s="1"/>
  <c r="O73" i="1"/>
  <c r="R73" i="1" s="1"/>
  <c r="S73" i="1" s="1"/>
  <c r="O74" i="1"/>
  <c r="R74" i="1" s="1"/>
  <c r="S74" i="1" s="1"/>
  <c r="O75" i="1"/>
  <c r="R75" i="1" s="1"/>
  <c r="S75" i="1" s="1"/>
  <c r="O76" i="1"/>
  <c r="R76" i="1" s="1"/>
  <c r="S76" i="1" s="1"/>
  <c r="O77" i="1"/>
  <c r="R77" i="1" s="1"/>
  <c r="S77" i="1" s="1"/>
  <c r="O78" i="1"/>
  <c r="O79" i="1"/>
  <c r="R79" i="1" s="1"/>
  <c r="S79" i="1" s="1"/>
  <c r="O80" i="1"/>
  <c r="R80" i="1" s="1"/>
  <c r="S80" i="1" s="1"/>
  <c r="O81" i="1"/>
  <c r="R81" i="1" s="1"/>
  <c r="S81" i="1" s="1"/>
  <c r="O82" i="1"/>
  <c r="R82" i="1" s="1"/>
  <c r="S82" i="1" s="1"/>
  <c r="O83" i="1"/>
  <c r="R83" i="1" s="1"/>
  <c r="S83" i="1" s="1"/>
  <c r="O84" i="1"/>
  <c r="R84" i="1" s="1"/>
  <c r="S84" i="1" s="1"/>
  <c r="O85" i="1"/>
  <c r="R85" i="1" s="1"/>
  <c r="S85" i="1" s="1"/>
  <c r="O86" i="1"/>
  <c r="O87" i="1"/>
  <c r="R87" i="1" s="1"/>
  <c r="S87" i="1" s="1"/>
  <c r="O88" i="1"/>
  <c r="R88" i="1" s="1"/>
  <c r="S88" i="1" s="1"/>
  <c r="O89" i="1"/>
  <c r="R89" i="1" s="1"/>
  <c r="S89" i="1" s="1"/>
  <c r="O90" i="1"/>
  <c r="R90" i="1" s="1"/>
  <c r="S90" i="1" s="1"/>
  <c r="O91" i="1"/>
  <c r="R91" i="1" s="1"/>
  <c r="S91" i="1" s="1"/>
  <c r="O92" i="1"/>
  <c r="R92" i="1" s="1"/>
  <c r="S92" i="1" s="1"/>
  <c r="O93" i="1"/>
  <c r="R93" i="1" s="1"/>
  <c r="S93" i="1" s="1"/>
  <c r="O94" i="1"/>
  <c r="O95" i="1"/>
  <c r="R95" i="1" s="1"/>
  <c r="S95" i="1" s="1"/>
  <c r="O96" i="1"/>
  <c r="R96" i="1" s="1"/>
  <c r="S96" i="1" s="1"/>
  <c r="O97" i="1"/>
  <c r="R97" i="1" s="1"/>
  <c r="S97" i="1" s="1"/>
  <c r="O98" i="1"/>
  <c r="R98" i="1" s="1"/>
  <c r="S98" i="1" s="1"/>
  <c r="O99" i="1"/>
  <c r="R99" i="1" s="1"/>
  <c r="S99" i="1" s="1"/>
  <c r="O100" i="1"/>
  <c r="R100" i="1" s="1"/>
  <c r="S100" i="1" s="1"/>
  <c r="O101" i="1"/>
  <c r="R101" i="1" s="1"/>
  <c r="S101" i="1" s="1"/>
  <c r="O102" i="1"/>
  <c r="O103" i="1"/>
  <c r="R103" i="1" s="1"/>
  <c r="S103" i="1" s="1"/>
  <c r="O104" i="1"/>
  <c r="R104" i="1" s="1"/>
  <c r="S104" i="1" s="1"/>
  <c r="O105" i="1"/>
  <c r="R105" i="1" s="1"/>
  <c r="S105" i="1" s="1"/>
  <c r="O106" i="1"/>
  <c r="R106" i="1" s="1"/>
  <c r="S106" i="1" s="1"/>
  <c r="O107" i="1"/>
  <c r="R107" i="1" s="1"/>
  <c r="S107" i="1" s="1"/>
  <c r="O108" i="1"/>
  <c r="R108" i="1" s="1"/>
  <c r="S108" i="1" s="1"/>
  <c r="O109" i="1"/>
  <c r="R109" i="1" s="1"/>
  <c r="S109" i="1" s="1"/>
  <c r="O110" i="1"/>
  <c r="O111" i="1"/>
  <c r="R111" i="1" s="1"/>
  <c r="S111" i="1" s="1"/>
  <c r="O112" i="1"/>
  <c r="R112" i="1" s="1"/>
  <c r="S112" i="1" s="1"/>
  <c r="O113" i="1"/>
  <c r="R113" i="1" s="1"/>
  <c r="S113" i="1" s="1"/>
  <c r="O114" i="1"/>
  <c r="R114" i="1" s="1"/>
  <c r="S114" i="1" s="1"/>
  <c r="O115" i="1"/>
  <c r="R115" i="1" s="1"/>
  <c r="S115" i="1" s="1"/>
  <c r="O116" i="1"/>
  <c r="R116" i="1" s="1"/>
  <c r="S116" i="1" s="1"/>
  <c r="O117" i="1"/>
  <c r="R117" i="1" s="1"/>
  <c r="S117" i="1" s="1"/>
  <c r="O118" i="1"/>
  <c r="O119" i="1"/>
  <c r="R119" i="1" s="1"/>
  <c r="S119" i="1" s="1"/>
  <c r="O120" i="1"/>
  <c r="P120" i="1" s="1"/>
  <c r="Q120" i="1" s="1"/>
  <c r="O121" i="1"/>
  <c r="R121" i="1" s="1"/>
  <c r="S121" i="1" s="1"/>
  <c r="O122" i="1"/>
  <c r="R122" i="1" s="1"/>
  <c r="S122" i="1" s="1"/>
  <c r="O123" i="1"/>
  <c r="R123" i="1" s="1"/>
  <c r="S123" i="1" s="1"/>
  <c r="O124" i="1"/>
  <c r="R124" i="1" s="1"/>
  <c r="S124" i="1" s="1"/>
  <c r="O125" i="1"/>
  <c r="R125" i="1" s="1"/>
  <c r="S125" i="1" s="1"/>
  <c r="O126" i="1"/>
  <c r="O127" i="1"/>
  <c r="R127" i="1" s="1"/>
  <c r="S127" i="1" s="1"/>
  <c r="O128" i="1"/>
  <c r="P128" i="1" s="1"/>
  <c r="Q128" i="1" s="1"/>
  <c r="O129" i="1"/>
  <c r="R129" i="1" s="1"/>
  <c r="S129" i="1" s="1"/>
  <c r="O130" i="1"/>
  <c r="R130" i="1" s="1"/>
  <c r="S130" i="1" s="1"/>
  <c r="O131" i="1"/>
  <c r="R131" i="1" s="1"/>
  <c r="S131" i="1" s="1"/>
  <c r="O132" i="1"/>
  <c r="R132" i="1" s="1"/>
  <c r="S132" i="1" s="1"/>
  <c r="O133" i="1"/>
  <c r="R133" i="1" s="1"/>
  <c r="S133" i="1" s="1"/>
  <c r="O134" i="1"/>
  <c r="O135" i="1"/>
  <c r="R135" i="1" s="1"/>
  <c r="S135" i="1" s="1"/>
  <c r="O136" i="1"/>
  <c r="P136" i="1" s="1"/>
  <c r="Q136" i="1" s="1"/>
  <c r="O137" i="1"/>
  <c r="R137" i="1" s="1"/>
  <c r="S137" i="1" s="1"/>
  <c r="O138" i="1"/>
  <c r="R138" i="1" s="1"/>
  <c r="S138" i="1" s="1"/>
  <c r="O139" i="1"/>
  <c r="R139" i="1" s="1"/>
  <c r="S139" i="1" s="1"/>
  <c r="O140" i="1"/>
  <c r="R140" i="1" s="1"/>
  <c r="S140" i="1" s="1"/>
  <c r="O141" i="1"/>
  <c r="R141" i="1" s="1"/>
  <c r="S141" i="1" s="1"/>
  <c r="O142" i="1"/>
  <c r="O143" i="1"/>
  <c r="R143" i="1" s="1"/>
  <c r="S143" i="1" s="1"/>
  <c r="O144" i="1"/>
  <c r="R144" i="1" s="1"/>
  <c r="S144" i="1" s="1"/>
  <c r="O145" i="1"/>
  <c r="R145" i="1" s="1"/>
  <c r="S145" i="1" s="1"/>
  <c r="O146" i="1"/>
  <c r="R146" i="1" s="1"/>
  <c r="S146" i="1" s="1"/>
  <c r="O147" i="1"/>
  <c r="R147" i="1" s="1"/>
  <c r="S147" i="1" s="1"/>
  <c r="O148" i="1"/>
  <c r="R148" i="1" s="1"/>
  <c r="S148" i="1" s="1"/>
  <c r="O149" i="1"/>
  <c r="R149" i="1" s="1"/>
  <c r="S149" i="1" s="1"/>
  <c r="O150" i="1"/>
  <c r="O151" i="1"/>
  <c r="R151" i="1" s="1"/>
  <c r="S151" i="1" s="1"/>
  <c r="O152" i="1"/>
  <c r="R152" i="1" s="1"/>
  <c r="S152" i="1" s="1"/>
  <c r="O153" i="1"/>
  <c r="R153" i="1" s="1"/>
  <c r="S153" i="1" s="1"/>
  <c r="O2" i="1"/>
  <c r="R2" i="1" s="1"/>
  <c r="S2" i="1" s="1"/>
  <c r="D7" i="12"/>
  <c r="C7" i="12"/>
  <c r="C6" i="12"/>
  <c r="C5" i="12"/>
  <c r="P96" i="1" l="1"/>
  <c r="Q96" i="1" s="1"/>
  <c r="P48" i="1"/>
  <c r="Q48" i="1" s="1"/>
  <c r="P32" i="1"/>
  <c r="Q32" i="1" s="1"/>
  <c r="P16" i="1"/>
  <c r="Q16" i="1" s="1"/>
  <c r="R120" i="1"/>
  <c r="S120" i="1" s="1"/>
  <c r="P112" i="1"/>
  <c r="Q112" i="1" s="1"/>
  <c r="R136" i="1"/>
  <c r="S136" i="1" s="1"/>
  <c r="P104" i="1"/>
  <c r="Q104" i="1" s="1"/>
  <c r="P40" i="1"/>
  <c r="Q40" i="1" s="1"/>
  <c r="R128" i="1"/>
  <c r="S128" i="1" s="1"/>
  <c r="P152" i="1"/>
  <c r="Q152" i="1" s="1"/>
  <c r="P88" i="1"/>
  <c r="Q88" i="1" s="1"/>
  <c r="P24" i="1"/>
  <c r="Q24" i="1" s="1"/>
  <c r="P144" i="1"/>
  <c r="Q144" i="1" s="1"/>
  <c r="P80" i="1"/>
  <c r="Q80" i="1" s="1"/>
  <c r="P72" i="1"/>
  <c r="Q72" i="1" s="1"/>
  <c r="P8" i="1"/>
  <c r="Q8" i="1" s="1"/>
  <c r="P64" i="1"/>
  <c r="Q64" i="1" s="1"/>
  <c r="R150" i="1"/>
  <c r="S150" i="1" s="1"/>
  <c r="P150" i="1"/>
  <c r="Q150" i="1" s="1"/>
  <c r="R142" i="1"/>
  <c r="S142" i="1" s="1"/>
  <c r="P142" i="1"/>
  <c r="Q142" i="1" s="1"/>
  <c r="R134" i="1"/>
  <c r="S134" i="1" s="1"/>
  <c r="P134" i="1"/>
  <c r="Q134" i="1" s="1"/>
  <c r="P126" i="1"/>
  <c r="Q126" i="1" s="1"/>
  <c r="R126" i="1"/>
  <c r="S126" i="1" s="1"/>
  <c r="R118" i="1"/>
  <c r="S118" i="1" s="1"/>
  <c r="P118" i="1"/>
  <c r="Q118" i="1" s="1"/>
  <c r="R110" i="1"/>
  <c r="S110" i="1" s="1"/>
  <c r="P110" i="1"/>
  <c r="Q110" i="1" s="1"/>
  <c r="R102" i="1"/>
  <c r="S102" i="1" s="1"/>
  <c r="P102" i="1"/>
  <c r="Q102" i="1" s="1"/>
  <c r="R94" i="1"/>
  <c r="S94" i="1" s="1"/>
  <c r="P94" i="1"/>
  <c r="Q94" i="1" s="1"/>
  <c r="R86" i="1"/>
  <c r="S86" i="1" s="1"/>
  <c r="P86" i="1"/>
  <c r="Q86" i="1" s="1"/>
  <c r="R78" i="1"/>
  <c r="S78" i="1" s="1"/>
  <c r="P78" i="1"/>
  <c r="Q78" i="1" s="1"/>
  <c r="R70" i="1"/>
  <c r="S70" i="1" s="1"/>
  <c r="P70" i="1"/>
  <c r="Q70" i="1" s="1"/>
  <c r="R62" i="1"/>
  <c r="S62" i="1" s="1"/>
  <c r="P62" i="1"/>
  <c r="Q62" i="1" s="1"/>
  <c r="R54" i="1"/>
  <c r="S54" i="1" s="1"/>
  <c r="P54" i="1"/>
  <c r="Q54" i="1" s="1"/>
  <c r="P46" i="1"/>
  <c r="Q46" i="1" s="1"/>
  <c r="R46" i="1"/>
  <c r="S46" i="1" s="1"/>
  <c r="R38" i="1"/>
  <c r="S38" i="1" s="1"/>
  <c r="P38" i="1"/>
  <c r="Q38" i="1" s="1"/>
  <c r="R30" i="1"/>
  <c r="S30" i="1" s="1"/>
  <c r="P30" i="1"/>
  <c r="Q30" i="1" s="1"/>
  <c r="R22" i="1"/>
  <c r="S22" i="1" s="1"/>
  <c r="P22" i="1"/>
  <c r="Q22" i="1" s="1"/>
  <c r="R14" i="1"/>
  <c r="S14" i="1" s="1"/>
  <c r="P14" i="1"/>
  <c r="Q14" i="1" s="1"/>
  <c r="P56" i="1"/>
  <c r="Q56" i="1" s="1"/>
  <c r="P151" i="1"/>
  <c r="Q151" i="1" s="1"/>
  <c r="P143" i="1"/>
  <c r="Q143" i="1" s="1"/>
  <c r="P135" i="1"/>
  <c r="Q135" i="1" s="1"/>
  <c r="P127" i="1"/>
  <c r="Q127" i="1" s="1"/>
  <c r="P119" i="1"/>
  <c r="Q119" i="1" s="1"/>
  <c r="P111" i="1"/>
  <c r="Q111" i="1" s="1"/>
  <c r="P103" i="1"/>
  <c r="Q103" i="1" s="1"/>
  <c r="P95" i="1"/>
  <c r="Q95" i="1" s="1"/>
  <c r="P87" i="1"/>
  <c r="Q87" i="1" s="1"/>
  <c r="P79" i="1"/>
  <c r="Q79" i="1" s="1"/>
  <c r="P71" i="1"/>
  <c r="Q71" i="1" s="1"/>
  <c r="P63" i="1"/>
  <c r="Q63" i="1" s="1"/>
  <c r="P55" i="1"/>
  <c r="Q55" i="1" s="1"/>
  <c r="P47" i="1"/>
  <c r="Q47" i="1" s="1"/>
  <c r="P39" i="1"/>
  <c r="Q39" i="1" s="1"/>
  <c r="P31" i="1"/>
  <c r="Q31" i="1" s="1"/>
  <c r="P23" i="1"/>
  <c r="Q23" i="1" s="1"/>
  <c r="P15" i="1"/>
  <c r="Q15" i="1" s="1"/>
  <c r="P7" i="1"/>
  <c r="Q7" i="1" s="1"/>
  <c r="P6" i="1"/>
  <c r="Q6" i="1" s="1"/>
  <c r="P149" i="1"/>
  <c r="Q149" i="1" s="1"/>
  <c r="P141" i="1"/>
  <c r="Q141" i="1" s="1"/>
  <c r="P133" i="1"/>
  <c r="Q133" i="1" s="1"/>
  <c r="P125" i="1"/>
  <c r="Q125" i="1" s="1"/>
  <c r="P117" i="1"/>
  <c r="Q117" i="1" s="1"/>
  <c r="P109" i="1"/>
  <c r="Q109" i="1" s="1"/>
  <c r="P101" i="1"/>
  <c r="Q101" i="1" s="1"/>
  <c r="P93" i="1"/>
  <c r="Q93" i="1" s="1"/>
  <c r="P85" i="1"/>
  <c r="Q85" i="1" s="1"/>
  <c r="P77" i="1"/>
  <c r="Q77" i="1" s="1"/>
  <c r="P69" i="1"/>
  <c r="Q69" i="1" s="1"/>
  <c r="P61" i="1"/>
  <c r="Q61" i="1" s="1"/>
  <c r="P53" i="1"/>
  <c r="Q53" i="1" s="1"/>
  <c r="P45" i="1"/>
  <c r="Q45" i="1" s="1"/>
  <c r="P37" i="1"/>
  <c r="Q37" i="1" s="1"/>
  <c r="P29" i="1"/>
  <c r="Q29" i="1" s="1"/>
  <c r="P21" i="1"/>
  <c r="Q21" i="1" s="1"/>
  <c r="P13" i="1"/>
  <c r="Q13" i="1" s="1"/>
  <c r="P5" i="1"/>
  <c r="Q5" i="1" s="1"/>
  <c r="P148" i="1"/>
  <c r="Q148" i="1" s="1"/>
  <c r="P140" i="1"/>
  <c r="Q140" i="1" s="1"/>
  <c r="P132" i="1"/>
  <c r="Q132" i="1" s="1"/>
  <c r="P124" i="1"/>
  <c r="Q124" i="1" s="1"/>
  <c r="P116" i="1"/>
  <c r="Q116" i="1" s="1"/>
  <c r="P108" i="1"/>
  <c r="Q108" i="1" s="1"/>
  <c r="P100" i="1"/>
  <c r="Q100" i="1" s="1"/>
  <c r="P92" i="1"/>
  <c r="Q92" i="1" s="1"/>
  <c r="P84" i="1"/>
  <c r="Q84" i="1" s="1"/>
  <c r="P76" i="1"/>
  <c r="Q76" i="1" s="1"/>
  <c r="P68" i="1"/>
  <c r="Q68" i="1" s="1"/>
  <c r="P60" i="1"/>
  <c r="Q60" i="1" s="1"/>
  <c r="P52" i="1"/>
  <c r="Q52" i="1" s="1"/>
  <c r="P44" i="1"/>
  <c r="Q44" i="1" s="1"/>
  <c r="P36" i="1"/>
  <c r="Q36" i="1" s="1"/>
  <c r="P28" i="1"/>
  <c r="Q28" i="1" s="1"/>
  <c r="P20" i="1"/>
  <c r="Q20" i="1" s="1"/>
  <c r="P12" i="1"/>
  <c r="Q12" i="1" s="1"/>
  <c r="P4" i="1"/>
  <c r="Q4" i="1" s="1"/>
  <c r="P147" i="1"/>
  <c r="Q147" i="1" s="1"/>
  <c r="P139" i="1"/>
  <c r="Q139" i="1" s="1"/>
  <c r="P131" i="1"/>
  <c r="Q131" i="1" s="1"/>
  <c r="P123" i="1"/>
  <c r="Q123" i="1" s="1"/>
  <c r="P115" i="1"/>
  <c r="Q115" i="1" s="1"/>
  <c r="P107" i="1"/>
  <c r="Q107" i="1" s="1"/>
  <c r="P99" i="1"/>
  <c r="Q99" i="1" s="1"/>
  <c r="P91" i="1"/>
  <c r="Q91" i="1" s="1"/>
  <c r="P83" i="1"/>
  <c r="Q83" i="1" s="1"/>
  <c r="P75" i="1"/>
  <c r="Q75" i="1" s="1"/>
  <c r="P67" i="1"/>
  <c r="Q67" i="1" s="1"/>
  <c r="P59" i="1"/>
  <c r="Q59" i="1" s="1"/>
  <c r="P51" i="1"/>
  <c r="Q51" i="1" s="1"/>
  <c r="P43" i="1"/>
  <c r="Q43" i="1" s="1"/>
  <c r="P35" i="1"/>
  <c r="Q35" i="1" s="1"/>
  <c r="P27" i="1"/>
  <c r="Q27" i="1" s="1"/>
  <c r="P19" i="1"/>
  <c r="Q19" i="1" s="1"/>
  <c r="P11" i="1"/>
  <c r="Q11" i="1" s="1"/>
  <c r="P3" i="1"/>
  <c r="Q3" i="1" s="1"/>
  <c r="P2" i="1"/>
  <c r="Q2" i="1" s="1"/>
  <c r="P146" i="1"/>
  <c r="Q146" i="1" s="1"/>
  <c r="P138" i="1"/>
  <c r="Q138" i="1" s="1"/>
  <c r="P130" i="1"/>
  <c r="Q130" i="1" s="1"/>
  <c r="P122" i="1"/>
  <c r="Q122" i="1" s="1"/>
  <c r="P114" i="1"/>
  <c r="Q114" i="1" s="1"/>
  <c r="P106" i="1"/>
  <c r="Q106" i="1" s="1"/>
  <c r="P98" i="1"/>
  <c r="Q98" i="1" s="1"/>
  <c r="P90" i="1"/>
  <c r="Q90" i="1" s="1"/>
  <c r="P82" i="1"/>
  <c r="Q82" i="1" s="1"/>
  <c r="P74" i="1"/>
  <c r="Q74" i="1" s="1"/>
  <c r="P66" i="1"/>
  <c r="Q66" i="1" s="1"/>
  <c r="P58" i="1"/>
  <c r="Q58" i="1" s="1"/>
  <c r="P50" i="1"/>
  <c r="Q50" i="1" s="1"/>
  <c r="P42" i="1"/>
  <c r="Q42" i="1" s="1"/>
  <c r="P34" i="1"/>
  <c r="Q34" i="1" s="1"/>
  <c r="P26" i="1"/>
  <c r="Q26" i="1" s="1"/>
  <c r="P18" i="1"/>
  <c r="Q18" i="1" s="1"/>
  <c r="P10" i="1"/>
  <c r="Q10" i="1" s="1"/>
  <c r="P153" i="1"/>
  <c r="Q153" i="1" s="1"/>
  <c r="P145" i="1"/>
  <c r="Q145" i="1" s="1"/>
  <c r="P137" i="1"/>
  <c r="Q137" i="1" s="1"/>
  <c r="P129" i="1"/>
  <c r="Q129" i="1" s="1"/>
  <c r="P121" i="1"/>
  <c r="Q121" i="1" s="1"/>
  <c r="P113" i="1"/>
  <c r="Q113" i="1" s="1"/>
  <c r="P105" i="1"/>
  <c r="Q105" i="1" s="1"/>
  <c r="P97" i="1"/>
  <c r="Q97" i="1" s="1"/>
  <c r="P89" i="1"/>
  <c r="Q89" i="1" s="1"/>
  <c r="P81" i="1"/>
  <c r="Q81" i="1" s="1"/>
  <c r="P73" i="1"/>
  <c r="Q73" i="1" s="1"/>
  <c r="P65" i="1"/>
  <c r="Q65" i="1" s="1"/>
  <c r="P57" i="1"/>
  <c r="Q57" i="1" s="1"/>
  <c r="P49" i="1"/>
  <c r="Q49" i="1" s="1"/>
  <c r="P41" i="1"/>
  <c r="Q41" i="1" s="1"/>
  <c r="P33" i="1"/>
  <c r="Q33" i="1" s="1"/>
  <c r="P25" i="1"/>
  <c r="Q25" i="1" s="1"/>
  <c r="P17" i="1"/>
  <c r="Q17" i="1" s="1"/>
  <c r="P9" i="1"/>
  <c r="Q9" i="1" s="1"/>
  <c r="C15" i="12" l="1"/>
  <c r="D15" i="12" s="1"/>
  <c r="C13" i="12"/>
  <c r="D13" i="12" s="1"/>
</calcChain>
</file>

<file path=xl/sharedStrings.xml><?xml version="1.0" encoding="utf-8"?>
<sst xmlns="http://schemas.openxmlformats.org/spreadsheetml/2006/main" count="392" uniqueCount="225">
  <si>
    <t>manufact</t>
  </si>
  <si>
    <t>model</t>
  </si>
  <si>
    <t>sales</t>
  </si>
  <si>
    <t>resale</t>
  </si>
  <si>
    <t>type</t>
  </si>
  <si>
    <t>price</t>
  </si>
  <si>
    <t>engine_s</t>
  </si>
  <si>
    <t>horsepow</t>
  </si>
  <si>
    <t>wheelbas</t>
  </si>
  <si>
    <t>width</t>
  </si>
  <si>
    <t>length</t>
  </si>
  <si>
    <t>curb_wgt</t>
  </si>
  <si>
    <t>fuel_cap</t>
  </si>
  <si>
    <t>mpg</t>
  </si>
  <si>
    <t>Acura</t>
  </si>
  <si>
    <t>Integra</t>
  </si>
  <si>
    <t>TL</t>
  </si>
  <si>
    <t xml:space="preserve"> </t>
  </si>
  <si>
    <t>RL</t>
  </si>
  <si>
    <t>Audi</t>
  </si>
  <si>
    <t>A4</t>
  </si>
  <si>
    <t>A6</t>
  </si>
  <si>
    <t>A8</t>
  </si>
  <si>
    <t>BMW</t>
  </si>
  <si>
    <t>323i</t>
  </si>
  <si>
    <t>328i</t>
  </si>
  <si>
    <t>528i</t>
  </si>
  <si>
    <t>Buick</t>
  </si>
  <si>
    <t>Century</t>
  </si>
  <si>
    <t>Regal</t>
  </si>
  <si>
    <t>Park Avenue</t>
  </si>
  <si>
    <t>LeSabre</t>
  </si>
  <si>
    <t>Cadillac</t>
  </si>
  <si>
    <t>DeVille</t>
  </si>
  <si>
    <t>Eldorado</t>
  </si>
  <si>
    <t>Catera</t>
  </si>
  <si>
    <t>Escalade</t>
  </si>
  <si>
    <t>Chevrolet</t>
  </si>
  <si>
    <t>Cavalier</t>
  </si>
  <si>
    <t>Malibu</t>
  </si>
  <si>
    <t>Lumina</t>
  </si>
  <si>
    <t>Monte Carlo</t>
  </si>
  <si>
    <t>Camaro</t>
  </si>
  <si>
    <t>Corvette</t>
  </si>
  <si>
    <t>Prizm</t>
  </si>
  <si>
    <t>Metro</t>
  </si>
  <si>
    <t>Impala</t>
  </si>
  <si>
    <t>Chrysler</t>
  </si>
  <si>
    <t>Sebring Coupe</t>
  </si>
  <si>
    <t>Sebring Conv.</t>
  </si>
  <si>
    <t>Concorde</t>
  </si>
  <si>
    <t>Cirrus</t>
  </si>
  <si>
    <t>LHS</t>
  </si>
  <si>
    <t>300M</t>
  </si>
  <si>
    <t>Dodge</t>
  </si>
  <si>
    <t>Neon</t>
  </si>
  <si>
    <t>Avenger</t>
  </si>
  <si>
    <t>Stratus</t>
  </si>
  <si>
    <t>Viper</t>
  </si>
  <si>
    <t>Ram Pickup</t>
  </si>
  <si>
    <t>Ram Wagon</t>
  </si>
  <si>
    <t>Ram Van</t>
  </si>
  <si>
    <t>Dakota</t>
  </si>
  <si>
    <t>Durango</t>
  </si>
  <si>
    <t>Caravan</t>
  </si>
  <si>
    <t>Ford</t>
  </si>
  <si>
    <t>Escort</t>
  </si>
  <si>
    <t>Mustang</t>
  </si>
  <si>
    <t>Contour</t>
  </si>
  <si>
    <t>Taurus</t>
  </si>
  <si>
    <t>Focus</t>
  </si>
  <si>
    <t>Crown Victoria</t>
  </si>
  <si>
    <t>Explorer</t>
  </si>
  <si>
    <t>Windstar</t>
  </si>
  <si>
    <t>Expedition</t>
  </si>
  <si>
    <t>Ranger</t>
  </si>
  <si>
    <t>F-Series</t>
  </si>
  <si>
    <t>Honda</t>
  </si>
  <si>
    <t>Civic</t>
  </si>
  <si>
    <t>Accord</t>
  </si>
  <si>
    <t>CR-V</t>
  </si>
  <si>
    <t>Passport</t>
  </si>
  <si>
    <t>Odyssey</t>
  </si>
  <si>
    <t>Hyundai</t>
  </si>
  <si>
    <t>Accent</t>
  </si>
  <si>
    <t>Elantra</t>
  </si>
  <si>
    <t>Sonata</t>
  </si>
  <si>
    <t>Infiniti</t>
  </si>
  <si>
    <t>I30</t>
  </si>
  <si>
    <t>Jaguar</t>
  </si>
  <si>
    <t>S-Type</t>
  </si>
  <si>
    <t>Jeep</t>
  </si>
  <si>
    <t>Wrangler</t>
  </si>
  <si>
    <t>Cherokee</t>
  </si>
  <si>
    <t>Grand Cherokee</t>
  </si>
  <si>
    <t>Lexus</t>
  </si>
  <si>
    <t>ES300</t>
  </si>
  <si>
    <t>GS300</t>
  </si>
  <si>
    <t>GS400</t>
  </si>
  <si>
    <t>LS400</t>
  </si>
  <si>
    <t>LX470</t>
  </si>
  <si>
    <t>RX300</t>
  </si>
  <si>
    <t>Lincoln</t>
  </si>
  <si>
    <t>Continental</t>
  </si>
  <si>
    <t>Town car</t>
  </si>
  <si>
    <t>Navigator</t>
  </si>
  <si>
    <t>Mitsubishi</t>
  </si>
  <si>
    <t>Mirage</t>
  </si>
  <si>
    <t>Eclipse</t>
  </si>
  <si>
    <t>Galant</t>
  </si>
  <si>
    <t>Diamante</t>
  </si>
  <si>
    <t>3000GT</t>
  </si>
  <si>
    <t>Montero</t>
  </si>
  <si>
    <t>Montero Sport</t>
  </si>
  <si>
    <t>Mercury</t>
  </si>
  <si>
    <t>Mystique</t>
  </si>
  <si>
    <t>Cougar</t>
  </si>
  <si>
    <t>Sable</t>
  </si>
  <si>
    <t>Grand Marquis</t>
  </si>
  <si>
    <t>Mountaineer</t>
  </si>
  <si>
    <t>Villager</t>
  </si>
  <si>
    <t>Mercedes-Benz</t>
  </si>
  <si>
    <t>C-Class</t>
  </si>
  <si>
    <t>E-Class</t>
  </si>
  <si>
    <t>S-Class</t>
  </si>
  <si>
    <t>SL-Class</t>
  </si>
  <si>
    <t>SLK</t>
  </si>
  <si>
    <t>SLK230</t>
  </si>
  <si>
    <t>CLK Coupe</t>
  </si>
  <si>
    <t>CL500</t>
  </si>
  <si>
    <t>M-Class</t>
  </si>
  <si>
    <t>Nissan</t>
  </si>
  <si>
    <t>Sentra</t>
  </si>
  <si>
    <t>Altima</t>
  </si>
  <si>
    <t>Maxima</t>
  </si>
  <si>
    <t>Quest</t>
  </si>
  <si>
    <t>Pathfinder</t>
  </si>
  <si>
    <t>Xterra</t>
  </si>
  <si>
    <t>Frontier</t>
  </si>
  <si>
    <t>Oldsmobile</t>
  </si>
  <si>
    <t>Cutlass</t>
  </si>
  <si>
    <t>Alero</t>
  </si>
  <si>
    <t>Aurora</t>
  </si>
  <si>
    <t>Bravada</t>
  </si>
  <si>
    <t>Silhouette</t>
  </si>
  <si>
    <t>Plymouth</t>
  </si>
  <si>
    <t>Breeze</t>
  </si>
  <si>
    <t>Voyager</t>
  </si>
  <si>
    <t>Prowler</t>
  </si>
  <si>
    <t>Pontiac</t>
  </si>
  <si>
    <t>Sunfire</t>
  </si>
  <si>
    <t>Grand Am</t>
  </si>
  <si>
    <t>Firebird</t>
  </si>
  <si>
    <t>Grand Prix</t>
  </si>
  <si>
    <t>Bonneville</t>
  </si>
  <si>
    <t>Montana</t>
  </si>
  <si>
    <t>Porsche</t>
  </si>
  <si>
    <t>Boxter</t>
  </si>
  <si>
    <t>Carrera Coupe</t>
  </si>
  <si>
    <t>Carrera Cabriolet</t>
  </si>
  <si>
    <t>Saab</t>
  </si>
  <si>
    <t>Saturn</t>
  </si>
  <si>
    <t>SL</t>
  </si>
  <si>
    <t>SC</t>
  </si>
  <si>
    <t>SW</t>
  </si>
  <si>
    <t>LW</t>
  </si>
  <si>
    <t>LS</t>
  </si>
  <si>
    <t>Subaru</t>
  </si>
  <si>
    <t>Outback</t>
  </si>
  <si>
    <t>Forester</t>
  </si>
  <si>
    <t>Toyota</t>
  </si>
  <si>
    <t>Corolla</t>
  </si>
  <si>
    <t>Camry</t>
  </si>
  <si>
    <t>Avalon</t>
  </si>
  <si>
    <t>Celica</t>
  </si>
  <si>
    <t>Tacoma</t>
  </si>
  <si>
    <t>Sienna</t>
  </si>
  <si>
    <t>RAV4</t>
  </si>
  <si>
    <t>4Runner</t>
  </si>
  <si>
    <t>Land Cruiser</t>
  </si>
  <si>
    <t>Volkswagen</t>
  </si>
  <si>
    <t>Golf</t>
  </si>
  <si>
    <t>Jetta</t>
  </si>
  <si>
    <t>Passat</t>
  </si>
  <si>
    <t>Cabrio</t>
  </si>
  <si>
    <t>GTI</t>
  </si>
  <si>
    <t>Beetle</t>
  </si>
  <si>
    <t>Volvo</t>
  </si>
  <si>
    <t>S40</t>
  </si>
  <si>
    <t>V40</t>
  </si>
  <si>
    <t>S70</t>
  </si>
  <si>
    <t>V70</t>
  </si>
  <si>
    <t>C70</t>
  </si>
  <si>
    <t>S80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</si>
  <si>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</si>
  <si>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</si>
  <si>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</si>
  <si>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</si>
  <si>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</si>
  <si>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</si>
  <si>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</si>
  <si>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</si>
  <si>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</si>
  <si>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</si>
  <si>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</si>
  <si>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</si>
  <si>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</si>
  <si>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</si>
  <si>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</si>
  <si>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</si>
  <si>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</si>
  <si>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</si>
  <si>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</si>
  <si>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</si>
  <si>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</si>
  <si>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</si>
  <si>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</si>
  <si>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</si>
  <si>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Price_pred</t>
  </si>
  <si>
    <t>pred-truth</t>
  </si>
  <si>
    <t>pred - mean</t>
  </si>
  <si>
    <t>pred - mean Sqaure</t>
  </si>
  <si>
    <t>pred-truth-sqaure</t>
  </si>
  <si>
    <t>truth-mean</t>
  </si>
  <si>
    <t>truth-mean-sqaure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</si>
</sst>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0.000E+00"/>
  </numFmts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  <xf numFmtId="166" fontId="0" fillId="0" borderId="0" xfId="0" applyNumberForma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tabSelected="1" topLeftCell="A5" workbookViewId="0">
      <selection activeCell="F13" sqref="F13"/>
    </sheetView>
  </sheetViews>
  <sheetFormatPr defaultRowHeight="14.4" x14ac:dyDescent="0.3"/>
  <cols>
    <col min="1" max="1" width="17.44140625" bestFit="1" customWidth="1"/>
    <col min="2" max="2" width="12.6640625" bestFit="1" customWidth="1"/>
    <col min="3" max="3" width="13.44140625" bestFit="1" customWidth="1"/>
    <col min="4" max="4" width="12.6640625" bestFit="1" customWidth="1"/>
    <col min="5" max="5" width="12" bestFit="1" customWidth="1"/>
    <col min="6" max="9" width="12.6640625" bestFit="1" customWidth="1"/>
  </cols>
  <sheetData>
    <row r="1" spans="1:6" x14ac:dyDescent="0.3">
      <c r="A1" t="s">
        <v>194</v>
      </c>
    </row>
    <row r="2" spans="1:6" ht="15" thickBot="1" x14ac:dyDescent="0.35"/>
    <row r="3" spans="1:6" x14ac:dyDescent="0.3">
      <c r="A3" s="4" t="s">
        <v>195</v>
      </c>
      <c r="B3" s="4"/>
    </row>
    <row r="4" spans="1:6" x14ac:dyDescent="0.3">
      <c r="A4" s="1" t="s">
        <v>196</v>
      </c>
      <c r="B4" s="1">
        <v>0.90146882743032952</v>
      </c>
    </row>
    <row r="5" spans="1:6" x14ac:dyDescent="0.3">
      <c r="A5" s="1" t="s">
        <v>197</v>
      </c>
      <c r="B5" s="1">
        <v>0.81264604682861319</v>
      </c>
      <c r="C5">
        <f>B4*B4</f>
        <v>0.81264604682861319</v>
      </c>
    </row>
    <row r="6" spans="1:6" x14ac:dyDescent="0.3">
      <c r="A6" s="1" t="s">
        <v>198</v>
      </c>
      <c r="B6" s="1">
        <v>0.80077150050084922</v>
      </c>
      <c r="C6">
        <f>(1-(B8-1)/(B8-10)*(1-B5))</f>
        <v>0.80077150050084922</v>
      </c>
    </row>
    <row r="7" spans="1:6" x14ac:dyDescent="0.3">
      <c r="A7" s="1" t="s">
        <v>199</v>
      </c>
      <c r="B7" s="1">
        <v>6.4357757039285515</v>
      </c>
      <c r="C7">
        <f>SQRT(1-B6)*_xlfn.STDEV.S(Sheet1!E2:E153)</f>
        <v>6.4357757039285675</v>
      </c>
      <c r="D7">
        <f>SQRT(1-B5)*_xlfn.STDEV.S(Sheet1!E2:E153)</f>
        <v>6.2410347171287563</v>
      </c>
    </row>
    <row r="8" spans="1:6" ht="15" thickBot="1" x14ac:dyDescent="0.35">
      <c r="A8" s="2" t="s">
        <v>200</v>
      </c>
      <c r="B8" s="2">
        <v>152</v>
      </c>
    </row>
    <row r="10" spans="1:6" ht="15" thickBot="1" x14ac:dyDescent="0.35">
      <c r="A10" t="s">
        <v>201</v>
      </c>
    </row>
    <row r="11" spans="1:6" x14ac:dyDescent="0.3">
      <c r="A11" s="3"/>
      <c r="B11" s="3" t="s">
        <v>206</v>
      </c>
      <c r="C11" s="3" t="s">
        <v>207</v>
      </c>
      <c r="D11" s="3" t="s">
        <v>208</v>
      </c>
      <c r="E11" s="3" t="s">
        <v>209</v>
      </c>
      <c r="F11" s="3" t="s">
        <v>210</v>
      </c>
    </row>
    <row r="12" spans="1:6" x14ac:dyDescent="0.3">
      <c r="A12" s="1" t="s">
        <v>202</v>
      </c>
      <c r="B12" s="1">
        <v>9</v>
      </c>
      <c r="C12" s="1">
        <v>25511.07209480261</v>
      </c>
      <c r="D12" s="1">
        <v>2834.5635660891789</v>
      </c>
      <c r="E12" s="1">
        <v>68.435965838000925</v>
      </c>
      <c r="F12" s="5">
        <v>3.2333007540531768E-47</v>
      </c>
    </row>
    <row r="13" spans="1:6" x14ac:dyDescent="0.3">
      <c r="A13" s="1"/>
      <c r="B13" s="1"/>
      <c r="C13" s="1">
        <f>SUM(Sheet1!S2:S153)</f>
        <v>25511.07209480261</v>
      </c>
      <c r="D13" s="1">
        <f>C13/B12</f>
        <v>2834.5635660891789</v>
      </c>
      <c r="E13" s="1">
        <f>D13/D15</f>
        <v>68.435965838000925</v>
      </c>
      <c r="F13" s="5">
        <f>_xlfn.F.DIST.RT(E13,B12,B15)</f>
        <v>3.2333007540531768E-47</v>
      </c>
    </row>
    <row r="14" spans="1:6" x14ac:dyDescent="0.3">
      <c r="A14" s="1" t="s">
        <v>203</v>
      </c>
      <c r="B14" s="1">
        <v>142</v>
      </c>
      <c r="C14" s="1">
        <v>5881.5276654013396</v>
      </c>
      <c r="D14" s="1">
        <v>41.419208911277039</v>
      </c>
      <c r="E14" s="1"/>
      <c r="F14" s="1"/>
    </row>
    <row r="15" spans="1:6" x14ac:dyDescent="0.3">
      <c r="A15" s="1"/>
      <c r="B15" s="1">
        <f>B8-B12-1</f>
        <v>142</v>
      </c>
      <c r="C15" s="1">
        <f>SUM(Sheet1!Q2:Q153)</f>
        <v>5881.5276654013396</v>
      </c>
      <c r="D15" s="1">
        <f>C15/B15</f>
        <v>41.419208911277039</v>
      </c>
      <c r="E15" s="1"/>
      <c r="F15" s="1"/>
    </row>
    <row r="16" spans="1:6" x14ac:dyDescent="0.3">
      <c r="A16" s="1" t="s">
        <v>204</v>
      </c>
      <c r="B16" s="1">
        <v>151</v>
      </c>
      <c r="C16" s="1">
        <v>31392.599760203899</v>
      </c>
      <c r="D16" s="1"/>
      <c r="E16" s="1"/>
      <c r="F16" s="1"/>
    </row>
    <row r="17" spans="1:11" x14ac:dyDescent="0.3">
      <c r="A17" s="1"/>
      <c r="B17" s="1"/>
      <c r="C17" s="1">
        <f>C13+C15</f>
        <v>31392.59976020395</v>
      </c>
      <c r="D17" s="1"/>
      <c r="E17" s="1"/>
      <c r="F17" s="1"/>
    </row>
    <row r="18" spans="1:11" ht="15" thickBot="1" x14ac:dyDescent="0.35">
      <c r="A18" s="2"/>
      <c r="B18" s="2"/>
      <c r="C18" s="2">
        <f>SUM(Sheet1!U2:U153)</f>
        <v>31392.59976020395</v>
      </c>
      <c r="D18" s="2"/>
      <c r="E18" s="2"/>
      <c r="F18" s="2"/>
    </row>
    <row r="19" spans="1:11" ht="15" thickBot="1" x14ac:dyDescent="0.35"/>
    <row r="20" spans="1:11" x14ac:dyDescent="0.3">
      <c r="A20" s="3"/>
      <c r="B20" s="3" t="s">
        <v>211</v>
      </c>
      <c r="C20" s="3"/>
      <c r="D20" s="3" t="s">
        <v>199</v>
      </c>
      <c r="E20" s="3"/>
      <c r="F20" s="3" t="s">
        <v>212</v>
      </c>
      <c r="G20" s="3" t="s">
        <v>213</v>
      </c>
      <c r="H20" s="3" t="s">
        <v>214</v>
      </c>
      <c r="I20" s="3" t="s">
        <v>215</v>
      </c>
      <c r="J20" s="3" t="s">
        <v>216</v>
      </c>
      <c r="K20" s="3" t="s">
        <v>217</v>
      </c>
    </row>
    <row r="21" spans="1:11" x14ac:dyDescent="0.3">
      <c r="A21" s="1" t="s">
        <v>205</v>
      </c>
      <c r="B21" s="1">
        <v>44.119359928976941</v>
      </c>
      <c r="C21" s="1"/>
      <c r="D21" s="1">
        <v>17.436001679768218</v>
      </c>
      <c r="E21" s="1"/>
      <c r="F21" s="1">
        <v>2.5303599265060082</v>
      </c>
      <c r="G21" s="1">
        <v>1.2485138973479306E-2</v>
      </c>
      <c r="H21" s="1">
        <v>9.6516801234101521</v>
      </c>
      <c r="I21" s="1">
        <v>78.587039734543737</v>
      </c>
      <c r="J21" s="1">
        <v>9.6516801234101521</v>
      </c>
      <c r="K21" s="1">
        <v>78.587039734543737</v>
      </c>
    </row>
    <row r="22" spans="1:11" x14ac:dyDescent="0.3">
      <c r="A22" s="1" t="s">
        <v>4</v>
      </c>
      <c r="B22" s="1">
        <v>-7.8671792378883501</v>
      </c>
      <c r="C22" s="1"/>
      <c r="D22" s="1">
        <v>2.0473005470185566</v>
      </c>
      <c r="E22" s="1"/>
      <c r="F22" s="1">
        <v>-3.8427085116277473</v>
      </c>
      <c r="G22" s="1">
        <v>1.8290191000180361E-4</v>
      </c>
      <c r="H22" s="1">
        <v>-11.914305466505198</v>
      </c>
      <c r="I22" s="1">
        <v>-3.8200530092715033</v>
      </c>
      <c r="J22" s="1">
        <v>-11.914305466505198</v>
      </c>
      <c r="K22" s="1">
        <v>-3.8200530092715033</v>
      </c>
    </row>
    <row r="23" spans="1:11" x14ac:dyDescent="0.3">
      <c r="A23" s="1" t="s">
        <v>6</v>
      </c>
      <c r="B23" s="1">
        <v>-3.0271038707940492</v>
      </c>
      <c r="C23" s="1"/>
      <c r="D23" s="1">
        <v>1.2117701337373932</v>
      </c>
      <c r="E23" s="1"/>
      <c r="F23" s="1">
        <v>-2.4980842376909607</v>
      </c>
      <c r="G23" s="1">
        <v>1.3627246955470395E-2</v>
      </c>
      <c r="H23" s="1">
        <v>-5.4225443929220862</v>
      </c>
      <c r="I23" s="1">
        <v>-0.6316633486660117</v>
      </c>
      <c r="J23" s="1">
        <v>-5.4225443929220862</v>
      </c>
      <c r="K23" s="1">
        <v>-0.6316633486660117</v>
      </c>
    </row>
    <row r="24" spans="1:11" x14ac:dyDescent="0.3">
      <c r="A24" s="1" t="s">
        <v>7</v>
      </c>
      <c r="B24" s="1">
        <v>0.22555782974205391</v>
      </c>
      <c r="C24" s="1"/>
      <c r="D24" s="1">
        <v>1.993599813063807E-2</v>
      </c>
      <c r="E24" s="1"/>
      <c r="F24" s="1">
        <v>11.314097657112628</v>
      </c>
      <c r="G24" s="1">
        <v>1.4738574268873185E-21</v>
      </c>
      <c r="H24" s="1">
        <v>0.18614812946836445</v>
      </c>
      <c r="I24" s="1">
        <v>0.26496753001574336</v>
      </c>
      <c r="J24" s="1">
        <v>0.18614812946836445</v>
      </c>
      <c r="K24" s="1">
        <v>0.26496753001574336</v>
      </c>
    </row>
    <row r="25" spans="1:11" x14ac:dyDescent="0.3">
      <c r="A25" s="1" t="s">
        <v>8</v>
      </c>
      <c r="B25" s="1">
        <v>0.11738147307846307</v>
      </c>
      <c r="C25" s="1"/>
      <c r="D25" s="1">
        <v>0.15136835290482456</v>
      </c>
      <c r="E25" s="1"/>
      <c r="F25" s="1">
        <v>0.77546905166014901</v>
      </c>
      <c r="G25" s="1">
        <v>0.43935207556454814</v>
      </c>
      <c r="H25" s="1">
        <v>-0.18184515103189225</v>
      </c>
      <c r="I25" s="1">
        <v>0.41660809718881842</v>
      </c>
      <c r="J25" s="1">
        <v>-0.18184515103189225</v>
      </c>
      <c r="K25" s="1">
        <v>0.41660809718881842</v>
      </c>
    </row>
    <row r="26" spans="1:11" x14ac:dyDescent="0.3">
      <c r="A26" s="1" t="s">
        <v>9</v>
      </c>
      <c r="B26" s="1">
        <v>-0.57443119613979887</v>
      </c>
      <c r="C26" s="1"/>
      <c r="D26" s="1">
        <v>0.26577704026180687</v>
      </c>
      <c r="E26" s="1"/>
      <c r="F26" s="1">
        <v>-2.1613273877004144</v>
      </c>
      <c r="G26" s="1">
        <v>3.2346583395647124E-2</v>
      </c>
      <c r="H26" s="1">
        <v>-1.0998221711845413</v>
      </c>
      <c r="I26" s="1">
        <v>-4.9040221095056347E-2</v>
      </c>
      <c r="J26" s="1">
        <v>-1.0998221711845413</v>
      </c>
      <c r="K26" s="1">
        <v>-4.9040221095056347E-2</v>
      </c>
    </row>
    <row r="27" spans="1:11" x14ac:dyDescent="0.3">
      <c r="A27" s="1" t="s">
        <v>10</v>
      </c>
      <c r="B27" s="1">
        <v>-0.36702335656071072</v>
      </c>
      <c r="C27" s="1"/>
      <c r="D27" s="1">
        <v>8.6739828091334042E-2</v>
      </c>
      <c r="E27" s="1"/>
      <c r="F27" s="1">
        <v>-4.2313129347483578</v>
      </c>
      <c r="G27" s="1">
        <v>4.146024073567777E-5</v>
      </c>
      <c r="H27" s="1">
        <v>-0.53849160231748405</v>
      </c>
      <c r="I27" s="1">
        <v>-0.19555511080393739</v>
      </c>
      <c r="J27" s="1">
        <v>-0.53849160231748405</v>
      </c>
      <c r="K27" s="1">
        <v>-0.19555511080393739</v>
      </c>
    </row>
    <row r="28" spans="1:11" x14ac:dyDescent="0.3">
      <c r="A28" s="1" t="s">
        <v>11</v>
      </c>
      <c r="B28" s="1">
        <v>10.544750290659366</v>
      </c>
      <c r="C28" s="1"/>
      <c r="D28" s="1">
        <v>2.0954664654304787</v>
      </c>
      <c r="E28" s="1"/>
      <c r="F28" s="1">
        <v>5.032173248591274</v>
      </c>
      <c r="G28" s="1">
        <v>1.4440563288868039E-6</v>
      </c>
      <c r="H28" s="1">
        <v>6.4024091450074083</v>
      </c>
      <c r="I28" s="1">
        <v>14.687091436311324</v>
      </c>
      <c r="J28" s="1">
        <v>6.4024091450074083</v>
      </c>
      <c r="K28" s="1">
        <v>14.687091436311324</v>
      </c>
    </row>
    <row r="29" spans="1:11" x14ac:dyDescent="0.3">
      <c r="A29" s="1" t="s">
        <v>12</v>
      </c>
      <c r="B29" s="1">
        <v>0.5540247495575582</v>
      </c>
      <c r="C29" s="1"/>
      <c r="D29" s="1">
        <v>0.30275926262721287</v>
      </c>
      <c r="E29" s="1"/>
      <c r="F29" s="1">
        <v>1.8299184135605728</v>
      </c>
      <c r="G29" s="1">
        <v>6.9359318673638565E-2</v>
      </c>
      <c r="H29" s="1">
        <v>-4.4473089228093898E-2</v>
      </c>
      <c r="I29" s="1">
        <v>1.1525225883432104</v>
      </c>
      <c r="J29" s="1">
        <v>-4.4473089228093898E-2</v>
      </c>
      <c r="K29" s="1">
        <v>1.1525225883432104</v>
      </c>
    </row>
    <row r="30" spans="1:11" ht="15" thickBot="1" x14ac:dyDescent="0.35">
      <c r="A30" s="2" t="s">
        <v>13</v>
      </c>
      <c r="B30" s="2">
        <v>0.17447589828962401</v>
      </c>
      <c r="C30" s="2"/>
      <c r="D30" s="2">
        <v>0.26063335151258549</v>
      </c>
      <c r="E30" s="2"/>
      <c r="F30" s="2">
        <v>0.66943043657710433</v>
      </c>
      <c r="G30" s="2">
        <v>0.50430794620660635</v>
      </c>
      <c r="H30" s="2">
        <v>-0.34074697628783207</v>
      </c>
      <c r="I30" s="2">
        <v>0.68969877286708003</v>
      </c>
      <c r="J30" s="2">
        <v>-0.34074697628783207</v>
      </c>
      <c r="K30" s="2">
        <v>0.68969877286708003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3"/>
  <sheetViews>
    <sheetView topLeftCell="B127" workbookViewId="0">
      <selection activeCell="U2" sqref="U2:U153"/>
    </sheetView>
  </sheetViews>
  <sheetFormatPr defaultRowHeight="14.4" x14ac:dyDescent="0.3"/>
  <cols>
    <col min="1" max="1" width="14.88671875" bestFit="1" customWidth="1"/>
    <col min="2" max="2" width="16.109375" bestFit="1" customWidth="1"/>
    <col min="3" max="3" width="8" bestFit="1" customWidth="1"/>
    <col min="4" max="5" width="7" bestFit="1" customWidth="1"/>
    <col min="6" max="6" width="5" bestFit="1" customWidth="1"/>
    <col min="7" max="7" width="9" bestFit="1" customWidth="1"/>
    <col min="8" max="8" width="9.88671875" bestFit="1" customWidth="1"/>
    <col min="9" max="9" width="9.5546875" bestFit="1" customWidth="1"/>
    <col min="10" max="10" width="6.109375" bestFit="1" customWidth="1"/>
    <col min="11" max="11" width="6.6640625" bestFit="1" customWidth="1"/>
    <col min="13" max="13" width="8.5546875" bestFit="1" customWidth="1"/>
    <col min="14" max="14" width="5" bestFit="1" customWidth="1"/>
    <col min="15" max="15" width="9.6640625" bestFit="1" customWidth="1"/>
    <col min="17" max="17" width="15.5546875" bestFit="1" customWidth="1"/>
    <col min="18" max="18" width="12.6640625" bestFit="1" customWidth="1"/>
    <col min="19" max="19" width="16.88671875" bestFit="1" customWidth="1"/>
    <col min="21" max="21" width="16.44140625" bestFit="1" customWidth="1"/>
  </cols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218</v>
      </c>
      <c r="P1" t="s">
        <v>219</v>
      </c>
      <c r="Q1" t="s">
        <v>222</v>
      </c>
      <c r="R1" t="s">
        <v>220</v>
      </c>
      <c r="S1" t="s">
        <v>221</v>
      </c>
      <c r="T1" t="s">
        <v>223</v>
      </c>
      <c r="U1" t="s">
        <v>224</v>
      </c>
    </row>
    <row r="2" spans="1:21" x14ac:dyDescent="0.3">
      <c r="A2" t="s">
        <v>14</v>
      </c>
      <c r="B2" t="s">
        <v>15</v>
      </c>
      <c r="C2">
        <v>16.919</v>
      </c>
      <c r="D2">
        <v>16.36</v>
      </c>
      <c r="E2">
        <v>21.5</v>
      </c>
      <c r="F2">
        <v>0</v>
      </c>
      <c r="G2">
        <v>1.8</v>
      </c>
      <c r="H2">
        <v>140</v>
      </c>
      <c r="I2">
        <v>101.2</v>
      </c>
      <c r="J2">
        <v>67.3</v>
      </c>
      <c r="K2">
        <v>172.4</v>
      </c>
      <c r="L2">
        <v>2.6389999999999998</v>
      </c>
      <c r="M2">
        <v>13.2</v>
      </c>
      <c r="N2">
        <v>28</v>
      </c>
      <c r="O2">
        <f>Sheet10!B$21+Sheet10!B$22*Sheet1!F2+Sheet10!B$23*Sheet1!G2+Sheet10!B$24*Sheet1!H2+Sheet10!B$25*Sheet1!I2+Sheet10!B$26*Sheet1!J2+Sheet10!B$27*Sheet1!K2+Sheet10!B$28*Sheet1!L2+Sheet10!B$29*Sheet1!M2+Sheet10!B$30*Sheet1!N2</f>
        <v>20.219675893019971</v>
      </c>
      <c r="P2">
        <f>O2-E2</f>
        <v>-1.2803241069800286</v>
      </c>
      <c r="Q2">
        <f>P2^2</f>
        <v>1.6392298189142078</v>
      </c>
      <c r="R2">
        <f>O2-AVERAGE(E$2:E$153)</f>
        <v>-7.1121464754010617</v>
      </c>
      <c r="S2">
        <f>R2^2</f>
        <v>50.582627487559748</v>
      </c>
      <c r="T2">
        <f>E2-AVERAGE(E$2:E$153)</f>
        <v>-5.8318223684210331</v>
      </c>
      <c r="U2">
        <f>T2^2</f>
        <v>34.010152136815904</v>
      </c>
    </row>
    <row r="3" spans="1:21" x14ac:dyDescent="0.3">
      <c r="A3" t="s">
        <v>14</v>
      </c>
      <c r="B3" t="s">
        <v>16</v>
      </c>
      <c r="C3">
        <v>39.384</v>
      </c>
      <c r="D3">
        <v>19.875</v>
      </c>
      <c r="E3">
        <v>28.4</v>
      </c>
      <c r="F3">
        <v>0</v>
      </c>
      <c r="G3">
        <v>3.2</v>
      </c>
      <c r="H3">
        <v>225</v>
      </c>
      <c r="I3">
        <v>108.1</v>
      </c>
      <c r="J3">
        <v>70.3</v>
      </c>
      <c r="K3">
        <v>192.9</v>
      </c>
      <c r="L3">
        <v>3.5169999999999999</v>
      </c>
      <c r="M3">
        <v>17.2</v>
      </c>
      <c r="N3">
        <v>25</v>
      </c>
      <c r="O3">
        <f>Sheet10!B$21+Sheet10!B$22*Sheet1!F3+Sheet10!B$23*Sheet1!G3+Sheet10!B$24*Sheet1!H3+Sheet10!B$25*Sheet1!I3+Sheet10!B$26*Sheet1!J3+Sheet10!B$27*Sheet1!K3+Sheet10!B$28*Sheet1!L3+Sheet10!B$29*Sheet1!M3+Sheet10!B$30*Sheet1!N3</f>
        <v>37.667767826870609</v>
      </c>
      <c r="P3">
        <f t="shared" ref="P3:P66" si="0">O3-E3</f>
        <v>9.2677678268706103</v>
      </c>
      <c r="Q3">
        <f t="shared" ref="Q3:Q66" si="1">P3^2</f>
        <v>85.891520492778</v>
      </c>
      <c r="R3">
        <f t="shared" ref="R3:R66" si="2">O3-AVERAGE(E$2:E$153)</f>
        <v>10.335945458449576</v>
      </c>
      <c r="S3">
        <f t="shared" ref="S3:S66" si="3">R3^2</f>
        <v>106.83176852004441</v>
      </c>
      <c r="T3">
        <f t="shared" ref="T3:T66" si="4">E3-AVERAGE(E$2:E$153)</f>
        <v>1.0681776315789655</v>
      </c>
      <c r="U3">
        <f t="shared" ref="U3:U66" si="5">T3^2</f>
        <v>1.1410034526056481</v>
      </c>
    </row>
    <row r="4" spans="1:21" x14ac:dyDescent="0.3">
      <c r="A4" t="s">
        <v>14</v>
      </c>
      <c r="B4" t="s">
        <v>18</v>
      </c>
      <c r="C4">
        <v>8.5879999999999992</v>
      </c>
      <c r="D4">
        <v>29.725000000000001</v>
      </c>
      <c r="E4">
        <v>42</v>
      </c>
      <c r="F4">
        <v>0</v>
      </c>
      <c r="G4">
        <v>3.5</v>
      </c>
      <c r="H4">
        <v>210</v>
      </c>
      <c r="I4">
        <v>114.6</v>
      </c>
      <c r="J4">
        <v>71.400000000000006</v>
      </c>
      <c r="K4">
        <v>196.6</v>
      </c>
      <c r="L4">
        <v>3.85</v>
      </c>
      <c r="M4">
        <v>18</v>
      </c>
      <c r="N4">
        <v>22</v>
      </c>
      <c r="O4">
        <f>Sheet10!B$21+Sheet10!B$22*Sheet1!F4+Sheet10!B$23*Sheet1!G4+Sheet10!B$24*Sheet1!H4+Sheet10!B$25*Sheet1!I4+Sheet10!B$26*Sheet1!J4+Sheet10!B$27*Sheet1!K4+Sheet10!B$28*Sheet1!L4+Sheet10!B$29*Sheet1!M4+Sheet10!B$30*Sheet1!N4</f>
        <v>35.580582011049927</v>
      </c>
      <c r="P4">
        <f t="shared" si="0"/>
        <v>-6.4194179889500731</v>
      </c>
      <c r="Q4">
        <f t="shared" si="1"/>
        <v>41.208927316855799</v>
      </c>
      <c r="R4">
        <f t="shared" si="2"/>
        <v>8.2487596426288938</v>
      </c>
      <c r="S4">
        <f t="shared" si="3"/>
        <v>68.042035641863151</v>
      </c>
      <c r="T4">
        <f t="shared" si="4"/>
        <v>14.668177631578967</v>
      </c>
      <c r="U4">
        <f t="shared" si="5"/>
        <v>215.15543503155354</v>
      </c>
    </row>
    <row r="5" spans="1:21" x14ac:dyDescent="0.3">
      <c r="A5" t="s">
        <v>19</v>
      </c>
      <c r="B5" t="s">
        <v>20</v>
      </c>
      <c r="C5">
        <v>20.396999999999998</v>
      </c>
      <c r="D5">
        <v>22.254999999999999</v>
      </c>
      <c r="E5">
        <v>23.99</v>
      </c>
      <c r="F5">
        <v>0</v>
      </c>
      <c r="G5">
        <v>1.8</v>
      </c>
      <c r="H5">
        <v>150</v>
      </c>
      <c r="I5">
        <v>102.6</v>
      </c>
      <c r="J5">
        <v>68.2</v>
      </c>
      <c r="K5">
        <v>178</v>
      </c>
      <c r="L5">
        <v>2.9980000000000002</v>
      </c>
      <c r="M5">
        <v>16.399999999999999</v>
      </c>
      <c r="N5">
        <v>27</v>
      </c>
      <c r="O5">
        <f>Sheet10!B$21+Sheet10!B$22*Sheet1!F5+Sheet10!B$23*Sheet1!G5+Sheet10!B$24*Sheet1!H5+Sheet10!B$25*Sheet1!I5+Sheet10!B$26*Sheet1!J5+Sheet10!B$27*Sheet1!K5+Sheet10!B$28*Sheet1!L5+Sheet10!B$29*Sheet1!M5+Sheet10!B$30*Sheet1!N5</f>
        <v>25.451238034125833</v>
      </c>
      <c r="P5">
        <f t="shared" si="0"/>
        <v>1.4612380341258344</v>
      </c>
      <c r="Q5">
        <f t="shared" si="1"/>
        <v>2.1352165923759334</v>
      </c>
      <c r="R5">
        <f t="shared" si="2"/>
        <v>-1.8805843342952002</v>
      </c>
      <c r="S5">
        <f t="shared" si="3"/>
        <v>3.5365974383965213</v>
      </c>
      <c r="T5">
        <f t="shared" si="4"/>
        <v>-3.3418223684210346</v>
      </c>
      <c r="U5">
        <f t="shared" si="5"/>
        <v>11.167776742079173</v>
      </c>
    </row>
    <row r="6" spans="1:21" x14ac:dyDescent="0.3">
      <c r="A6" t="s">
        <v>19</v>
      </c>
      <c r="B6" t="s">
        <v>21</v>
      </c>
      <c r="C6">
        <v>18.78</v>
      </c>
      <c r="D6">
        <v>23.555</v>
      </c>
      <c r="E6">
        <v>33.950000000000003</v>
      </c>
      <c r="F6">
        <v>0</v>
      </c>
      <c r="G6">
        <v>2.8</v>
      </c>
      <c r="H6">
        <v>200</v>
      </c>
      <c r="I6">
        <v>108.7</v>
      </c>
      <c r="J6">
        <v>76.099999999999994</v>
      </c>
      <c r="K6">
        <v>192</v>
      </c>
      <c r="L6">
        <v>3.5609999999999999</v>
      </c>
      <c r="M6">
        <v>18.5</v>
      </c>
      <c r="N6">
        <v>22</v>
      </c>
      <c r="O6">
        <f>Sheet10!B$21+Sheet10!B$22*Sheet1!F6+Sheet10!B$23*Sheet1!G6+Sheet10!B$24*Sheet1!H6+Sheet10!B$25*Sheet1!I6+Sheet10!B$26*Sheet1!J6+Sheet10!B$27*Sheet1!K6+Sheet10!B$28*Sheet1!L6+Sheet10!B$29*Sheet1!M6+Sheet10!B$30*Sheet1!N6</f>
        <v>30.969486091122732</v>
      </c>
      <c r="P6">
        <f t="shared" si="0"/>
        <v>-2.9805139088772705</v>
      </c>
      <c r="Q6">
        <f t="shared" si="1"/>
        <v>8.8834631610108659</v>
      </c>
      <c r="R6">
        <f t="shared" si="2"/>
        <v>3.6376637227016992</v>
      </c>
      <c r="S6">
        <f t="shared" si="3"/>
        <v>13.232597359459985</v>
      </c>
      <c r="T6">
        <f t="shared" si="4"/>
        <v>6.6181776315789698</v>
      </c>
      <c r="U6">
        <f t="shared" si="5"/>
        <v>43.80027516313222</v>
      </c>
    </row>
    <row r="7" spans="1:21" x14ac:dyDescent="0.3">
      <c r="A7" t="s">
        <v>19</v>
      </c>
      <c r="B7" t="s">
        <v>22</v>
      </c>
      <c r="C7">
        <v>1.38</v>
      </c>
      <c r="D7">
        <v>39</v>
      </c>
      <c r="E7">
        <v>62</v>
      </c>
      <c r="F7">
        <v>0</v>
      </c>
      <c r="G7">
        <v>4.2</v>
      </c>
      <c r="H7">
        <v>310</v>
      </c>
      <c r="I7">
        <v>113</v>
      </c>
      <c r="J7">
        <v>74</v>
      </c>
      <c r="K7">
        <v>198.2</v>
      </c>
      <c r="L7">
        <v>3.9020000000000001</v>
      </c>
      <c r="M7">
        <v>23.7</v>
      </c>
      <c r="N7">
        <v>21</v>
      </c>
      <c r="O7">
        <f>Sheet10!B$21+Sheet10!B$22*Sheet1!F7+Sheet10!B$23*Sheet1!G7+Sheet10!B$24*Sheet1!H7+Sheet10!B$25*Sheet1!I7+Sheet10!B$26*Sheet1!J7+Sheet10!B$27*Sheet1!K7+Sheet10!B$28*Sheet1!L7+Sheet10!B$29*Sheet1!M7+Sheet10!B$30*Sheet1!N7</f>
        <v>57.280615627616058</v>
      </c>
      <c r="P7">
        <f t="shared" si="0"/>
        <v>-4.7193843723839422</v>
      </c>
      <c r="Q7">
        <f t="shared" si="1"/>
        <v>22.272588854301777</v>
      </c>
      <c r="R7">
        <f t="shared" si="2"/>
        <v>29.948793259195025</v>
      </c>
      <c r="S7">
        <f t="shared" si="3"/>
        <v>896.93021768200538</v>
      </c>
      <c r="T7">
        <f t="shared" si="4"/>
        <v>34.66817763157897</v>
      </c>
      <c r="U7">
        <f t="shared" si="5"/>
        <v>1201.8825402947125</v>
      </c>
    </row>
    <row r="8" spans="1:21" x14ac:dyDescent="0.3">
      <c r="A8" t="s">
        <v>23</v>
      </c>
      <c r="B8" t="s">
        <v>24</v>
      </c>
      <c r="C8">
        <v>19.747</v>
      </c>
      <c r="D8" t="s">
        <v>17</v>
      </c>
      <c r="E8">
        <v>26.99</v>
      </c>
      <c r="F8">
        <v>0</v>
      </c>
      <c r="G8">
        <v>2.5</v>
      </c>
      <c r="H8">
        <v>170</v>
      </c>
      <c r="I8">
        <v>107.3</v>
      </c>
      <c r="J8">
        <v>68.400000000000006</v>
      </c>
      <c r="K8">
        <v>176</v>
      </c>
      <c r="L8">
        <v>3.1789999999999998</v>
      </c>
      <c r="M8">
        <v>16.600000000000001</v>
      </c>
      <c r="N8">
        <v>26.1</v>
      </c>
      <c r="O8">
        <f>Sheet10!B$21+Sheet10!B$22*Sheet1!F8+Sheet10!B$23*Sheet1!G8+Sheet10!B$24*Sheet1!H8+Sheet10!B$25*Sheet1!I8+Sheet10!B$26*Sheet1!J8+Sheet10!B$27*Sheet1!K8+Sheet10!B$28*Sheet1!L8+Sheet10!B$29*Sheet1!M8+Sheet10!B$30*Sheet1!N8</f>
        <v>30.876651760833504</v>
      </c>
      <c r="P8">
        <f t="shared" si="0"/>
        <v>3.8866517608335052</v>
      </c>
      <c r="Q8">
        <f t="shared" si="1"/>
        <v>15.106061909990187</v>
      </c>
      <c r="R8">
        <f t="shared" si="2"/>
        <v>3.5448293924124705</v>
      </c>
      <c r="S8">
        <f t="shared" si="3"/>
        <v>12.565815421311365</v>
      </c>
      <c r="T8">
        <f t="shared" si="4"/>
        <v>-0.34182236842103464</v>
      </c>
      <c r="U8">
        <f t="shared" si="5"/>
        <v>0.11684253155296553</v>
      </c>
    </row>
    <row r="9" spans="1:21" x14ac:dyDescent="0.3">
      <c r="A9" t="s">
        <v>23</v>
      </c>
      <c r="B9" t="s">
        <v>25</v>
      </c>
      <c r="C9">
        <v>9.2309999999999999</v>
      </c>
      <c r="D9">
        <v>28.675000000000001</v>
      </c>
      <c r="E9">
        <v>33.4</v>
      </c>
      <c r="F9">
        <v>0</v>
      </c>
      <c r="G9">
        <v>2.8</v>
      </c>
      <c r="H9">
        <v>193</v>
      </c>
      <c r="I9">
        <v>107.3</v>
      </c>
      <c r="J9">
        <v>68.5</v>
      </c>
      <c r="K9">
        <v>176</v>
      </c>
      <c r="L9">
        <v>3.1970000000000001</v>
      </c>
      <c r="M9">
        <v>16.600000000000001</v>
      </c>
      <c r="N9">
        <v>24</v>
      </c>
      <c r="O9">
        <f>Sheet10!B$21+Sheet10!B$22*Sheet1!F9+Sheet10!B$23*Sheet1!G9+Sheet10!B$24*Sheet1!H9+Sheet10!B$25*Sheet1!I9+Sheet10!B$26*Sheet1!J9+Sheet10!B$27*Sheet1!K9+Sheet10!B$28*Sheet1!L9+Sheet10!B$29*Sheet1!M9+Sheet10!B$30*Sheet1!N9</f>
        <v>34.922313682872229</v>
      </c>
      <c r="P9">
        <f t="shared" si="0"/>
        <v>1.5223136828722303</v>
      </c>
      <c r="Q9">
        <f t="shared" si="1"/>
        <v>2.3174389490600134</v>
      </c>
      <c r="R9">
        <f t="shared" si="2"/>
        <v>7.5904913144511958</v>
      </c>
      <c r="S9">
        <f t="shared" si="3"/>
        <v>57.615558394759042</v>
      </c>
      <c r="T9">
        <f t="shared" si="4"/>
        <v>6.0681776315789655</v>
      </c>
      <c r="U9">
        <f t="shared" si="5"/>
        <v>36.8227797683953</v>
      </c>
    </row>
    <row r="10" spans="1:21" x14ac:dyDescent="0.3">
      <c r="A10" t="s">
        <v>23</v>
      </c>
      <c r="B10" t="s">
        <v>26</v>
      </c>
      <c r="C10">
        <v>17.527000000000001</v>
      </c>
      <c r="D10">
        <v>36.125</v>
      </c>
      <c r="E10">
        <v>38.9</v>
      </c>
      <c r="F10">
        <v>0</v>
      </c>
      <c r="G10">
        <v>2.8</v>
      </c>
      <c r="H10">
        <v>193</v>
      </c>
      <c r="I10">
        <v>111.4</v>
      </c>
      <c r="J10">
        <v>70.900000000000006</v>
      </c>
      <c r="K10">
        <v>188</v>
      </c>
      <c r="L10">
        <v>3.472</v>
      </c>
      <c r="M10">
        <v>18.5</v>
      </c>
      <c r="N10">
        <v>24.8</v>
      </c>
      <c r="O10">
        <f>Sheet10!B$21+Sheet10!B$22*Sheet1!F10+Sheet10!B$23*Sheet1!G10+Sheet10!B$24*Sheet1!H10+Sheet10!B$25*Sheet1!I10+Sheet10!B$26*Sheet1!J10+Sheet10!B$27*Sheet1!K10+Sheet10!B$28*Sheet1!L10+Sheet10!B$29*Sheet1!M10+Sheet10!B$30*Sheet1!N10</f>
        <v>33.712696645752274</v>
      </c>
      <c r="P10">
        <f t="shared" si="0"/>
        <v>-5.1873033542477245</v>
      </c>
      <c r="Q10">
        <f t="shared" si="1"/>
        <v>26.908116088989694</v>
      </c>
      <c r="R10">
        <f t="shared" si="2"/>
        <v>6.380874277331241</v>
      </c>
      <c r="S10">
        <f t="shared" si="3"/>
        <v>40.715556543107489</v>
      </c>
      <c r="T10">
        <f t="shared" si="4"/>
        <v>11.568177631578966</v>
      </c>
      <c r="U10">
        <f t="shared" si="5"/>
        <v>133.82273371576392</v>
      </c>
    </row>
    <row r="11" spans="1:21" x14ac:dyDescent="0.3">
      <c r="A11" t="s">
        <v>27</v>
      </c>
      <c r="B11" t="s">
        <v>28</v>
      </c>
      <c r="C11">
        <v>91.561000000000007</v>
      </c>
      <c r="D11">
        <v>12.475</v>
      </c>
      <c r="E11">
        <v>21.975000000000001</v>
      </c>
      <c r="F11">
        <v>0</v>
      </c>
      <c r="G11">
        <v>3.1</v>
      </c>
      <c r="H11">
        <v>175</v>
      </c>
      <c r="I11">
        <v>109</v>
      </c>
      <c r="J11">
        <v>72.7</v>
      </c>
      <c r="K11">
        <v>194.6</v>
      </c>
      <c r="L11">
        <v>3.3679999999999999</v>
      </c>
      <c r="M11">
        <v>17.5</v>
      </c>
      <c r="N11">
        <v>25</v>
      </c>
      <c r="O11">
        <f>Sheet10!B$21+Sheet10!B$22*Sheet1!F11+Sheet10!B$23*Sheet1!G11+Sheet10!B$24*Sheet1!H11+Sheet10!B$25*Sheet1!I11+Sheet10!B$26*Sheet1!J11+Sheet10!B$27*Sheet1!K11+Sheet10!B$28*Sheet1!L11+Sheet10!B$29*Sheet1!M11+Sheet10!B$30*Sheet1!N11</f>
        <v>23.390695107288224</v>
      </c>
      <c r="P11">
        <f t="shared" si="0"/>
        <v>1.4156951072882222</v>
      </c>
      <c r="Q11">
        <f t="shared" si="1"/>
        <v>2.0041926367998109</v>
      </c>
      <c r="R11">
        <f t="shared" si="2"/>
        <v>-3.9411272611328094</v>
      </c>
      <c r="S11">
        <f t="shared" si="3"/>
        <v>15.5324840884442</v>
      </c>
      <c r="T11">
        <f t="shared" si="4"/>
        <v>-5.3568223684210317</v>
      </c>
      <c r="U11">
        <f t="shared" si="5"/>
        <v>28.695545886815911</v>
      </c>
    </row>
    <row r="12" spans="1:21" x14ac:dyDescent="0.3">
      <c r="A12" t="s">
        <v>27</v>
      </c>
      <c r="B12" t="s">
        <v>29</v>
      </c>
      <c r="C12">
        <v>39.35</v>
      </c>
      <c r="D12">
        <v>13.74</v>
      </c>
      <c r="E12">
        <v>25.3</v>
      </c>
      <c r="F12">
        <v>0</v>
      </c>
      <c r="G12">
        <v>3.8</v>
      </c>
      <c r="H12">
        <v>240</v>
      </c>
      <c r="I12">
        <v>109</v>
      </c>
      <c r="J12">
        <v>72.7</v>
      </c>
      <c r="K12">
        <v>196.2</v>
      </c>
      <c r="L12">
        <v>3.5430000000000001</v>
      </c>
      <c r="M12">
        <v>17.5</v>
      </c>
      <c r="N12">
        <v>23</v>
      </c>
      <c r="O12">
        <f>Sheet10!B$21+Sheet10!B$22*Sheet1!F12+Sheet10!B$23*Sheet1!G12+Sheet10!B$24*Sheet1!H12+Sheet10!B$25*Sheet1!I12+Sheet10!B$26*Sheet1!J12+Sheet10!B$27*Sheet1!K12+Sheet10!B$28*Sheet1!L12+Sheet10!B$29*Sheet1!M12+Sheet10!B$30*Sheet1!N12</f>
        <v>36.842123464754906</v>
      </c>
      <c r="P12">
        <f t="shared" si="0"/>
        <v>11.542123464754905</v>
      </c>
      <c r="Q12">
        <f t="shared" si="1"/>
        <v>133.22061407564578</v>
      </c>
      <c r="R12">
        <f t="shared" si="2"/>
        <v>9.5103010963338726</v>
      </c>
      <c r="S12">
        <f t="shared" si="3"/>
        <v>90.445826942929259</v>
      </c>
      <c r="T12">
        <f t="shared" si="4"/>
        <v>-2.0318223684210324</v>
      </c>
      <c r="U12">
        <f t="shared" si="5"/>
        <v>4.1283021368160533</v>
      </c>
    </row>
    <row r="13" spans="1:21" x14ac:dyDescent="0.3">
      <c r="A13" t="s">
        <v>27</v>
      </c>
      <c r="B13" t="s">
        <v>31</v>
      </c>
      <c r="C13">
        <v>83.257000000000005</v>
      </c>
      <c r="D13">
        <v>13.36</v>
      </c>
      <c r="E13">
        <v>27.885000000000002</v>
      </c>
      <c r="F13">
        <v>0</v>
      </c>
      <c r="G13">
        <v>3.8</v>
      </c>
      <c r="H13">
        <v>205</v>
      </c>
      <c r="I13">
        <v>112.2</v>
      </c>
      <c r="J13">
        <v>73.5</v>
      </c>
      <c r="K13">
        <v>200</v>
      </c>
      <c r="L13">
        <v>3.5910000000000002</v>
      </c>
      <c r="M13">
        <v>17.5</v>
      </c>
      <c r="N13">
        <v>25</v>
      </c>
      <c r="O13">
        <f>Sheet10!B$21+Sheet10!B$22*Sheet1!F13+Sheet10!B$23*Sheet1!G13+Sheet10!B$24*Sheet1!H13+Sheet10!B$25*Sheet1!I13+Sheet10!B$26*Sheet1!J13+Sheet10!B$27*Sheet1!K13+Sheet10!B$28*Sheet1!L13+Sheet10!B$29*Sheet1!M13+Sheet10!B$30*Sheet1!N13</f>
        <v>28.324086236322444</v>
      </c>
      <c r="P13">
        <f t="shared" si="0"/>
        <v>0.43908623632244215</v>
      </c>
      <c r="Q13">
        <f t="shared" si="1"/>
        <v>0.1927967229278075</v>
      </c>
      <c r="R13">
        <f t="shared" si="2"/>
        <v>0.99226386790141063</v>
      </c>
      <c r="S13">
        <f t="shared" si="3"/>
        <v>0.98458758354266807</v>
      </c>
      <c r="T13">
        <f t="shared" si="4"/>
        <v>0.55317763157896849</v>
      </c>
      <c r="U13">
        <f t="shared" si="5"/>
        <v>0.30600549207931699</v>
      </c>
    </row>
    <row r="14" spans="1:21" x14ac:dyDescent="0.3">
      <c r="A14" t="s">
        <v>27</v>
      </c>
      <c r="B14" t="s">
        <v>30</v>
      </c>
      <c r="C14">
        <v>27.850999999999999</v>
      </c>
      <c r="D14">
        <v>20.190000000000001</v>
      </c>
      <c r="E14">
        <v>31.965</v>
      </c>
      <c r="F14">
        <v>0</v>
      </c>
      <c r="G14">
        <v>3.8</v>
      </c>
      <c r="H14">
        <v>205</v>
      </c>
      <c r="I14">
        <v>113.8</v>
      </c>
      <c r="J14">
        <v>74.7</v>
      </c>
      <c r="K14">
        <v>206.8</v>
      </c>
      <c r="L14">
        <v>3.778</v>
      </c>
      <c r="M14">
        <v>18.5</v>
      </c>
      <c r="N14">
        <v>24</v>
      </c>
      <c r="O14">
        <f>Sheet10!B$21+Sheet10!B$22*Sheet1!F14+Sheet10!B$23*Sheet1!G14+Sheet10!B$24*Sheet1!H14+Sheet10!B$25*Sheet1!I14+Sheet10!B$26*Sheet1!J14+Sheet10!B$27*Sheet1!K14+Sheet10!B$28*Sheet1!L14+Sheet10!B$29*Sheet1!M14+Sheet10!B$30*Sheet1!N14</f>
        <v>27.67823748888863</v>
      </c>
      <c r="P14">
        <f t="shared" si="0"/>
        <v>-4.2867625111113696</v>
      </c>
      <c r="Q14">
        <f t="shared" si="1"/>
        <v>18.376332826669856</v>
      </c>
      <c r="R14">
        <f t="shared" si="2"/>
        <v>0.34641512046759715</v>
      </c>
      <c r="S14">
        <f t="shared" si="3"/>
        <v>0.12000343568857985</v>
      </c>
      <c r="T14">
        <f t="shared" si="4"/>
        <v>4.6331776315789668</v>
      </c>
      <c r="U14">
        <f t="shared" si="5"/>
        <v>21.466334965763686</v>
      </c>
    </row>
    <row r="15" spans="1:21" x14ac:dyDescent="0.3">
      <c r="A15" t="s">
        <v>32</v>
      </c>
      <c r="B15" t="s">
        <v>35</v>
      </c>
      <c r="C15">
        <v>11.185</v>
      </c>
      <c r="D15">
        <v>18.225000000000001</v>
      </c>
      <c r="E15">
        <v>31.01</v>
      </c>
      <c r="F15">
        <v>0</v>
      </c>
      <c r="G15">
        <v>3</v>
      </c>
      <c r="H15">
        <v>200</v>
      </c>
      <c r="I15">
        <v>107.4</v>
      </c>
      <c r="J15">
        <v>70.3</v>
      </c>
      <c r="K15">
        <v>194.8</v>
      </c>
      <c r="L15">
        <v>3.77</v>
      </c>
      <c r="M15">
        <v>18</v>
      </c>
      <c r="N15">
        <v>22</v>
      </c>
      <c r="O15">
        <f>Sheet10!B$21+Sheet10!B$22*Sheet1!F15+Sheet10!B$23*Sheet1!G15+Sheet10!B$24*Sheet1!H15+Sheet10!B$25*Sheet1!I15+Sheet10!B$26*Sheet1!J15+Sheet10!B$27*Sheet1!K15+Sheet10!B$28*Sheet1!L15+Sheet10!B$29*Sheet1!M15+Sheet10!B$30*Sheet1!N15</f>
        <v>34.442345377171762</v>
      </c>
      <c r="P15">
        <f t="shared" si="0"/>
        <v>3.4323453771717602</v>
      </c>
      <c r="Q15">
        <f t="shared" si="1"/>
        <v>11.780994788192354</v>
      </c>
      <c r="R15">
        <f t="shared" si="2"/>
        <v>7.1105230087507287</v>
      </c>
      <c r="S15">
        <f t="shared" si="3"/>
        <v>50.559537457973519</v>
      </c>
      <c r="T15">
        <f t="shared" si="4"/>
        <v>3.6781776315789685</v>
      </c>
      <c r="U15">
        <f t="shared" si="5"/>
        <v>13.52899068944787</v>
      </c>
    </row>
    <row r="16" spans="1:21" x14ac:dyDescent="0.3">
      <c r="A16" t="s">
        <v>32</v>
      </c>
      <c r="B16" t="s">
        <v>34</v>
      </c>
      <c r="C16">
        <v>6.5359999999999996</v>
      </c>
      <c r="D16">
        <v>25.725000000000001</v>
      </c>
      <c r="E16">
        <v>39.664999999999999</v>
      </c>
      <c r="F16">
        <v>0</v>
      </c>
      <c r="G16">
        <v>4.5999999999999996</v>
      </c>
      <c r="H16">
        <v>275</v>
      </c>
      <c r="I16">
        <v>108</v>
      </c>
      <c r="J16">
        <v>75.5</v>
      </c>
      <c r="K16">
        <v>200.6</v>
      </c>
      <c r="L16">
        <v>3.843</v>
      </c>
      <c r="M16">
        <v>19</v>
      </c>
      <c r="N16">
        <v>22</v>
      </c>
      <c r="O16">
        <f>Sheet10!B$21+Sheet10!B$22*Sheet1!F16+Sheet10!B$23*Sheet1!G16+Sheet10!B$24*Sheet1!H16+Sheet10!B$25*Sheet1!I16+Sheet10!B$26*Sheet1!J16+Sheet10!B$27*Sheet1!K16+Sheet10!B$28*Sheet1!L16+Sheet10!B$29*Sheet1!M16+Sheet10!B$30*Sheet1!N16</f>
        <v>42.794259131199041</v>
      </c>
      <c r="P16">
        <f t="shared" si="0"/>
        <v>3.1292591311990421</v>
      </c>
      <c r="Q16">
        <f t="shared" si="1"/>
        <v>9.792262710192583</v>
      </c>
      <c r="R16">
        <f t="shared" si="2"/>
        <v>15.462436762778008</v>
      </c>
      <c r="S16">
        <f t="shared" si="3"/>
        <v>239.08695064290885</v>
      </c>
      <c r="T16">
        <f t="shared" si="4"/>
        <v>12.333177631578966</v>
      </c>
      <c r="U16">
        <f t="shared" si="5"/>
        <v>152.10727049207975</v>
      </c>
    </row>
    <row r="17" spans="1:21" x14ac:dyDescent="0.3">
      <c r="A17" t="s">
        <v>32</v>
      </c>
      <c r="B17" t="s">
        <v>33</v>
      </c>
      <c r="C17">
        <v>63.728999999999999</v>
      </c>
      <c r="D17">
        <v>22.524999999999999</v>
      </c>
      <c r="E17">
        <v>39.895000000000003</v>
      </c>
      <c r="F17">
        <v>0</v>
      </c>
      <c r="G17">
        <v>4.5999999999999996</v>
      </c>
      <c r="H17">
        <v>275</v>
      </c>
      <c r="I17">
        <v>115.3</v>
      </c>
      <c r="J17">
        <v>74.5</v>
      </c>
      <c r="K17">
        <v>207.2</v>
      </c>
      <c r="L17">
        <v>3.9780000000000002</v>
      </c>
      <c r="M17">
        <v>18.5</v>
      </c>
      <c r="N17">
        <v>22</v>
      </c>
      <c r="O17">
        <f>Sheet10!B$21+Sheet10!B$22*Sheet1!F17+Sheet10!B$23*Sheet1!G17+Sheet10!B$24*Sheet1!H17+Sheet10!B$25*Sheet1!I17+Sheet10!B$26*Sheet1!J17+Sheet10!B$27*Sheet1!K17+Sheet10!B$28*Sheet1!L17+Sheet10!B$29*Sheet1!M17+Sheet10!B$30*Sheet1!N17</f>
        <v>42.949749841971176</v>
      </c>
      <c r="P17">
        <f t="shared" si="0"/>
        <v>3.0547498419711729</v>
      </c>
      <c r="Q17">
        <f t="shared" si="1"/>
        <v>9.3314965970229053</v>
      </c>
      <c r="R17">
        <f t="shared" si="2"/>
        <v>15.617927473550143</v>
      </c>
      <c r="S17">
        <f t="shared" si="3"/>
        <v>243.91965856907234</v>
      </c>
      <c r="T17">
        <f t="shared" si="4"/>
        <v>12.56317763157897</v>
      </c>
      <c r="U17">
        <f t="shared" si="5"/>
        <v>157.83343220260619</v>
      </c>
    </row>
    <row r="18" spans="1:21" x14ac:dyDescent="0.3">
      <c r="A18" t="s">
        <v>32</v>
      </c>
      <c r="B18" t="s">
        <v>36</v>
      </c>
      <c r="C18">
        <v>14.785</v>
      </c>
      <c r="D18" t="s">
        <v>17</v>
      </c>
      <c r="E18">
        <v>46.225000000000001</v>
      </c>
      <c r="F18">
        <v>1</v>
      </c>
      <c r="G18">
        <v>5.7</v>
      </c>
      <c r="H18">
        <v>255</v>
      </c>
      <c r="I18">
        <v>117.5</v>
      </c>
      <c r="J18">
        <v>77</v>
      </c>
      <c r="K18">
        <v>201.2</v>
      </c>
      <c r="L18">
        <v>5.5720000000000001</v>
      </c>
      <c r="M18">
        <v>30</v>
      </c>
      <c r="N18">
        <v>15</v>
      </c>
      <c r="O18">
        <f>Sheet10!B$21+Sheet10!B$22*Sheet1!F18+Sheet10!B$23*Sheet1!G18+Sheet10!B$24*Sheet1!H18+Sheet10!B$25*Sheet1!I18+Sheet10!B$26*Sheet1!J18+Sheet10!B$27*Sheet1!K18+Sheet10!B$28*Sheet1!L18+Sheet10!B$29*Sheet1!M18+Sheet10!B$30*Sheet1!N18</f>
        <v>50.224186436351239</v>
      </c>
      <c r="P18">
        <f t="shared" si="0"/>
        <v>3.9991864363512377</v>
      </c>
      <c r="Q18">
        <f t="shared" si="1"/>
        <v>15.993492152695712</v>
      </c>
      <c r="R18">
        <f t="shared" si="2"/>
        <v>22.892364067930206</v>
      </c>
      <c r="S18">
        <f t="shared" si="3"/>
        <v>524.06033261866196</v>
      </c>
      <c r="T18">
        <f t="shared" si="4"/>
        <v>18.893177631578968</v>
      </c>
      <c r="U18">
        <f t="shared" si="5"/>
        <v>356.95216101839588</v>
      </c>
    </row>
    <row r="19" spans="1:21" x14ac:dyDescent="0.3">
      <c r="A19" t="s">
        <v>37</v>
      </c>
      <c r="B19" t="s">
        <v>45</v>
      </c>
      <c r="C19">
        <v>21.855</v>
      </c>
      <c r="D19">
        <v>5.16</v>
      </c>
      <c r="E19">
        <v>9.2349999999999994</v>
      </c>
      <c r="F19">
        <v>0</v>
      </c>
      <c r="G19">
        <v>1</v>
      </c>
      <c r="H19">
        <v>55</v>
      </c>
      <c r="I19">
        <v>93.1</v>
      </c>
      <c r="J19">
        <v>62.6</v>
      </c>
      <c r="K19">
        <v>149.4</v>
      </c>
      <c r="L19">
        <v>1.895</v>
      </c>
      <c r="M19">
        <v>10.3</v>
      </c>
      <c r="N19">
        <v>45</v>
      </c>
      <c r="O19">
        <f>Sheet10!B$21+Sheet10!B$22*Sheet1!F19+Sheet10!B$23*Sheet1!G19+Sheet10!B$24*Sheet1!H19+Sheet10!B$25*Sheet1!I19+Sheet10!B$26*Sheet1!J19+Sheet10!B$27*Sheet1!K19+Sheet10!B$28*Sheet1!L19+Sheet10!B$29*Sheet1!M19+Sheet10!B$30*Sheet1!N19</f>
        <v>7.1736416333546034</v>
      </c>
      <c r="P19">
        <f t="shared" si="0"/>
        <v>-2.0613583666453961</v>
      </c>
      <c r="Q19">
        <f t="shared" si="1"/>
        <v>4.2491983157389752</v>
      </c>
      <c r="R19">
        <f t="shared" si="2"/>
        <v>-20.158180735066431</v>
      </c>
      <c r="S19">
        <f t="shared" si="3"/>
        <v>406.35225054760338</v>
      </c>
      <c r="T19">
        <f t="shared" si="4"/>
        <v>-18.096822368421034</v>
      </c>
      <c r="U19">
        <f t="shared" si="5"/>
        <v>327.49497983418388</v>
      </c>
    </row>
    <row r="20" spans="1:21" x14ac:dyDescent="0.3">
      <c r="A20" t="s">
        <v>37</v>
      </c>
      <c r="B20" t="s">
        <v>44</v>
      </c>
      <c r="C20">
        <v>32.298999999999999</v>
      </c>
      <c r="D20">
        <v>9.125</v>
      </c>
      <c r="E20">
        <v>13.96</v>
      </c>
      <c r="F20">
        <v>0</v>
      </c>
      <c r="G20">
        <v>1.8</v>
      </c>
      <c r="H20">
        <v>120</v>
      </c>
      <c r="I20">
        <v>97.1</v>
      </c>
      <c r="J20">
        <v>66.7</v>
      </c>
      <c r="K20">
        <v>174.3</v>
      </c>
      <c r="L20">
        <v>2.3980000000000001</v>
      </c>
      <c r="M20">
        <v>13.2</v>
      </c>
      <c r="N20">
        <v>33</v>
      </c>
      <c r="O20">
        <f>Sheet10!B$21+Sheet10!B$22*Sheet1!F20+Sheet10!B$23*Sheet1!G20+Sheet10!B$24*Sheet1!H20+Sheet10!B$25*Sheet1!I20+Sheet10!B$26*Sheet1!J20+Sheet10!B$27*Sheet1!K20+Sheet10!B$28*Sheet1!L20+Sheet10!B$29*Sheet1!M20+Sheet10!B$30*Sheet1!N20</f>
        <v>13.205664270174939</v>
      </c>
      <c r="P20">
        <f t="shared" si="0"/>
        <v>-0.75433572982506192</v>
      </c>
      <c r="Q20">
        <f t="shared" si="1"/>
        <v>0.56902239329070881</v>
      </c>
      <c r="R20">
        <f t="shared" si="2"/>
        <v>-14.126158098246094</v>
      </c>
      <c r="S20">
        <f t="shared" si="3"/>
        <v>199.54834261664371</v>
      </c>
      <c r="T20">
        <f t="shared" si="4"/>
        <v>-13.371822368421032</v>
      </c>
      <c r="U20">
        <f t="shared" si="5"/>
        <v>178.80563345260506</v>
      </c>
    </row>
    <row r="21" spans="1:21" x14ac:dyDescent="0.3">
      <c r="A21" t="s">
        <v>37</v>
      </c>
      <c r="B21" t="s">
        <v>38</v>
      </c>
      <c r="C21">
        <v>145.51900000000001</v>
      </c>
      <c r="D21">
        <v>9.25</v>
      </c>
      <c r="E21">
        <v>13.26</v>
      </c>
      <c r="F21">
        <v>0</v>
      </c>
      <c r="G21">
        <v>2.2000000000000002</v>
      </c>
      <c r="H21">
        <v>115</v>
      </c>
      <c r="I21">
        <v>104.1</v>
      </c>
      <c r="J21">
        <v>67.900000000000006</v>
      </c>
      <c r="K21">
        <v>180.9</v>
      </c>
      <c r="L21">
        <v>2.6760000000000002</v>
      </c>
      <c r="M21">
        <v>14.3</v>
      </c>
      <c r="N21">
        <v>27</v>
      </c>
      <c r="O21">
        <f>Sheet10!B$21+Sheet10!B$22*Sheet1!F21+Sheet10!B$23*Sheet1!G21+Sheet10!B$24*Sheet1!H21+Sheet10!B$25*Sheet1!I21+Sheet10!B$26*Sheet1!J21+Sheet10!B$27*Sheet1!K21+Sheet10!B$28*Sheet1!L21+Sheet10!B$29*Sheet1!M21+Sheet10!B$30*Sheet1!N21</f>
        <v>11.071044711606698</v>
      </c>
      <c r="P21">
        <f t="shared" si="0"/>
        <v>-2.1889552883933021</v>
      </c>
      <c r="Q21">
        <f t="shared" si="1"/>
        <v>4.7915252545850047</v>
      </c>
      <c r="R21">
        <f t="shared" si="2"/>
        <v>-16.260777656814334</v>
      </c>
      <c r="S21">
        <f t="shared" si="3"/>
        <v>264.41289000435228</v>
      </c>
      <c r="T21">
        <f t="shared" si="4"/>
        <v>-14.071822368421033</v>
      </c>
      <c r="U21">
        <f t="shared" si="5"/>
        <v>198.01618476839454</v>
      </c>
    </row>
    <row r="22" spans="1:21" x14ac:dyDescent="0.3">
      <c r="A22" t="s">
        <v>37</v>
      </c>
      <c r="B22" t="s">
        <v>39</v>
      </c>
      <c r="C22">
        <v>135.126</v>
      </c>
      <c r="D22">
        <v>11.225</v>
      </c>
      <c r="E22">
        <v>16.535</v>
      </c>
      <c r="F22">
        <v>0</v>
      </c>
      <c r="G22">
        <v>3.1</v>
      </c>
      <c r="H22">
        <v>170</v>
      </c>
      <c r="I22">
        <v>107</v>
      </c>
      <c r="J22">
        <v>69.400000000000006</v>
      </c>
      <c r="K22">
        <v>190.4</v>
      </c>
      <c r="L22">
        <v>3.0510000000000002</v>
      </c>
      <c r="M22">
        <v>15</v>
      </c>
      <c r="N22">
        <v>25</v>
      </c>
      <c r="O22">
        <f>Sheet10!B$21+Sheet10!B$22*Sheet1!F22+Sheet10!B$23*Sheet1!G22+Sheet10!B$24*Sheet1!H22+Sheet10!B$25*Sheet1!I22+Sheet10!B$26*Sheet1!J22+Sheet10!B$27*Sheet1!K22+Sheet10!B$28*Sheet1!L22+Sheet10!B$29*Sheet1!M22+Sheet10!B$30*Sheet1!N22</f>
        <v>20.737516341204419</v>
      </c>
      <c r="P22">
        <f t="shared" si="0"/>
        <v>4.2025163412044186</v>
      </c>
      <c r="Q22">
        <f t="shared" si="1"/>
        <v>17.661143598090174</v>
      </c>
      <c r="R22">
        <f t="shared" si="2"/>
        <v>-6.5943060272166143</v>
      </c>
      <c r="S22">
        <f t="shared" si="3"/>
        <v>43.484871980585368</v>
      </c>
      <c r="T22">
        <f t="shared" si="4"/>
        <v>-10.796822368421033</v>
      </c>
      <c r="U22">
        <f t="shared" si="5"/>
        <v>116.57137325523676</v>
      </c>
    </row>
    <row r="23" spans="1:21" x14ac:dyDescent="0.3">
      <c r="A23" t="s">
        <v>37</v>
      </c>
      <c r="B23" t="s">
        <v>43</v>
      </c>
      <c r="C23">
        <v>17.946999999999999</v>
      </c>
      <c r="D23">
        <v>36.225000000000001</v>
      </c>
      <c r="E23">
        <v>45.704999999999998</v>
      </c>
      <c r="F23">
        <v>0</v>
      </c>
      <c r="G23">
        <v>5.7</v>
      </c>
      <c r="H23">
        <v>345</v>
      </c>
      <c r="I23">
        <v>104.5</v>
      </c>
      <c r="J23">
        <v>73.599999999999994</v>
      </c>
      <c r="K23">
        <v>179.7</v>
      </c>
      <c r="L23">
        <v>3.21</v>
      </c>
      <c r="M23">
        <v>19.100000000000001</v>
      </c>
      <c r="N23">
        <v>22</v>
      </c>
      <c r="O23">
        <f>Sheet10!B$21+Sheet10!B$22*Sheet1!F23+Sheet10!B$23*Sheet1!G23+Sheet10!B$24*Sheet1!H23+Sheet10!B$25*Sheet1!I23+Sheet10!B$26*Sheet1!J23+Sheet10!B$27*Sheet1!K23+Sheet10!B$28*Sheet1!L23+Sheet10!B$29*Sheet1!M23+Sheet10!B$30*Sheet1!N23</f>
        <v>56.98544076524761</v>
      </c>
      <c r="P23">
        <f t="shared" si="0"/>
        <v>11.280440765247612</v>
      </c>
      <c r="Q23">
        <f t="shared" si="1"/>
        <v>127.24834385826011</v>
      </c>
      <c r="R23">
        <f t="shared" si="2"/>
        <v>29.653618396826577</v>
      </c>
      <c r="S23">
        <f t="shared" si="3"/>
        <v>879.33708402461161</v>
      </c>
      <c r="T23">
        <f t="shared" si="4"/>
        <v>18.373177631578965</v>
      </c>
      <c r="U23">
        <f t="shared" si="5"/>
        <v>337.57365628155361</v>
      </c>
    </row>
    <row r="24" spans="1:21" x14ac:dyDescent="0.3">
      <c r="A24" t="s">
        <v>37</v>
      </c>
      <c r="B24" t="s">
        <v>40</v>
      </c>
      <c r="C24">
        <v>24.629000000000001</v>
      </c>
      <c r="D24">
        <v>10.31</v>
      </c>
      <c r="E24">
        <v>18.89</v>
      </c>
      <c r="F24">
        <v>0</v>
      </c>
      <c r="G24">
        <v>3.1</v>
      </c>
      <c r="H24">
        <v>175</v>
      </c>
      <c r="I24">
        <v>107.5</v>
      </c>
      <c r="J24">
        <v>72.5</v>
      </c>
      <c r="K24">
        <v>200.9</v>
      </c>
      <c r="L24">
        <v>3.33</v>
      </c>
      <c r="M24">
        <v>16.600000000000001</v>
      </c>
      <c r="N24">
        <v>25</v>
      </c>
      <c r="O24">
        <f>Sheet10!B$21+Sheet10!B$22*Sheet1!F24+Sheet10!B$23*Sheet1!G24+Sheet10!B$24*Sheet1!H24+Sheet10!B$25*Sheet1!I24+Sheet10!B$26*Sheet1!J24+Sheet10!B$27*Sheet1!K24+Sheet10!B$28*Sheet1!L24+Sheet10!B$29*Sheet1!M24+Sheet10!B$30*Sheet1!N24</f>
        <v>20.117939204919146</v>
      </c>
      <c r="P24">
        <f t="shared" si="0"/>
        <v>1.2279392049191458</v>
      </c>
      <c r="Q24">
        <f t="shared" si="1"/>
        <v>1.5078346909774638</v>
      </c>
      <c r="R24">
        <f t="shared" si="2"/>
        <v>-7.2138831635018867</v>
      </c>
      <c r="S24">
        <f t="shared" si="3"/>
        <v>52.040110296655989</v>
      </c>
      <c r="T24">
        <f t="shared" si="4"/>
        <v>-8.4418223684210325</v>
      </c>
      <c r="U24">
        <f t="shared" si="5"/>
        <v>71.264364899973685</v>
      </c>
    </row>
    <row r="25" spans="1:21" x14ac:dyDescent="0.3">
      <c r="A25" t="s">
        <v>37</v>
      </c>
      <c r="B25" t="s">
        <v>41</v>
      </c>
      <c r="C25">
        <v>42.593000000000004</v>
      </c>
      <c r="D25">
        <v>11.525</v>
      </c>
      <c r="E25">
        <v>19.39</v>
      </c>
      <c r="F25">
        <v>0</v>
      </c>
      <c r="G25">
        <v>3.4</v>
      </c>
      <c r="H25">
        <v>180</v>
      </c>
      <c r="I25">
        <v>110.5</v>
      </c>
      <c r="J25">
        <v>72.7</v>
      </c>
      <c r="K25">
        <v>197.9</v>
      </c>
      <c r="L25">
        <v>3.34</v>
      </c>
      <c r="M25">
        <v>17</v>
      </c>
      <c r="N25">
        <v>27</v>
      </c>
      <c r="O25">
        <f>Sheet10!B$21+Sheet10!B$22*Sheet1!F25+Sheet10!B$23*Sheet1!G25+Sheet10!B$24*Sheet1!H25+Sheet10!B$25*Sheet1!I25+Sheet10!B$26*Sheet1!J25+Sheet10!B$27*Sheet1!K25+Sheet10!B$28*Sheet1!L25+Sheet10!B$29*Sheet1!M25+Sheet10!B$30*Sheet1!N25</f>
        <v>22.351934641389636</v>
      </c>
      <c r="P25">
        <f t="shared" si="0"/>
        <v>2.9619346413896359</v>
      </c>
      <c r="Q25">
        <f t="shared" si="1"/>
        <v>8.7730568198639514</v>
      </c>
      <c r="R25">
        <f t="shared" si="2"/>
        <v>-4.9798877270313966</v>
      </c>
      <c r="S25">
        <f t="shared" si="3"/>
        <v>24.799281773837929</v>
      </c>
      <c r="T25">
        <f t="shared" si="4"/>
        <v>-7.9418223684210325</v>
      </c>
      <c r="U25">
        <f t="shared" si="5"/>
        <v>63.072542531552656</v>
      </c>
    </row>
    <row r="26" spans="1:21" x14ac:dyDescent="0.3">
      <c r="A26" t="s">
        <v>37</v>
      </c>
      <c r="B26" t="s">
        <v>46</v>
      </c>
      <c r="C26">
        <v>107.995</v>
      </c>
      <c r="D26" t="s">
        <v>17</v>
      </c>
      <c r="E26">
        <v>18.89</v>
      </c>
      <c r="F26">
        <v>0</v>
      </c>
      <c r="G26">
        <v>3.4</v>
      </c>
      <c r="H26">
        <v>180</v>
      </c>
      <c r="I26">
        <v>110.5</v>
      </c>
      <c r="J26">
        <v>73</v>
      </c>
      <c r="K26">
        <v>200</v>
      </c>
      <c r="L26">
        <v>3.3889999999999998</v>
      </c>
      <c r="M26">
        <v>17</v>
      </c>
      <c r="N26">
        <v>27</v>
      </c>
      <c r="O26">
        <f>Sheet10!B$21+Sheet10!B$22*Sheet1!F26+Sheet10!B$23*Sheet1!G26+Sheet10!B$24*Sheet1!H26+Sheet10!B$25*Sheet1!I26+Sheet10!B$26*Sheet1!J26+Sheet10!B$27*Sheet1!K26+Sheet10!B$28*Sheet1!L26+Sheet10!B$29*Sheet1!M26+Sheet10!B$30*Sheet1!N26</f>
        <v>21.925548998012513</v>
      </c>
      <c r="P26">
        <f t="shared" si="0"/>
        <v>3.0355489980125121</v>
      </c>
      <c r="Q26">
        <f t="shared" si="1"/>
        <v>9.214557719334767</v>
      </c>
      <c r="R26">
        <f t="shared" si="2"/>
        <v>-5.4062733704085204</v>
      </c>
      <c r="S26">
        <f t="shared" si="3"/>
        <v>29.227791755588303</v>
      </c>
      <c r="T26">
        <f t="shared" si="4"/>
        <v>-8.4418223684210325</v>
      </c>
      <c r="U26">
        <f t="shared" si="5"/>
        <v>71.264364899973685</v>
      </c>
    </row>
    <row r="27" spans="1:21" x14ac:dyDescent="0.3">
      <c r="A27" t="s">
        <v>37</v>
      </c>
      <c r="B27" t="s">
        <v>42</v>
      </c>
      <c r="C27">
        <v>26.402000000000001</v>
      </c>
      <c r="D27">
        <v>13.025</v>
      </c>
      <c r="E27">
        <v>24.34</v>
      </c>
      <c r="F27">
        <v>0</v>
      </c>
      <c r="G27">
        <v>3.8</v>
      </c>
      <c r="H27">
        <v>200</v>
      </c>
      <c r="I27">
        <v>101.1</v>
      </c>
      <c r="J27">
        <v>74.099999999999994</v>
      </c>
      <c r="K27">
        <v>193.2</v>
      </c>
      <c r="L27">
        <v>3.5</v>
      </c>
      <c r="M27">
        <v>16.8</v>
      </c>
      <c r="N27">
        <v>25</v>
      </c>
      <c r="O27">
        <f>Sheet10!B$21+Sheet10!B$22*Sheet1!F27+Sheet10!B$23*Sheet1!G27+Sheet10!B$24*Sheet1!H27+Sheet10!B$25*Sheet1!I27+Sheet10!B$26*Sheet1!J27+Sheet10!B$27*Sheet1!K27+Sheet10!B$28*Sheet1!L27+Sheet10!B$29*Sheet1!M27+Sheet10!B$30*Sheet1!N27</f>
        <v>26.697073242229898</v>
      </c>
      <c r="P27">
        <f t="shared" si="0"/>
        <v>2.3570732422298981</v>
      </c>
      <c r="Q27">
        <f t="shared" si="1"/>
        <v>5.5557942692361637</v>
      </c>
      <c r="R27">
        <f t="shared" si="2"/>
        <v>-0.6347491261911351</v>
      </c>
      <c r="S27">
        <f t="shared" si="3"/>
        <v>0.40290645320040958</v>
      </c>
      <c r="T27">
        <f t="shared" si="4"/>
        <v>-2.9918223684210332</v>
      </c>
      <c r="U27">
        <f t="shared" si="5"/>
        <v>8.9510010841844405</v>
      </c>
    </row>
    <row r="28" spans="1:21" x14ac:dyDescent="0.3">
      <c r="A28" t="s">
        <v>47</v>
      </c>
      <c r="B28" t="s">
        <v>51</v>
      </c>
      <c r="C28">
        <v>32.305999999999997</v>
      </c>
      <c r="D28">
        <v>12.64</v>
      </c>
      <c r="E28">
        <v>16.48</v>
      </c>
      <c r="F28">
        <v>0</v>
      </c>
      <c r="G28">
        <v>2</v>
      </c>
      <c r="H28">
        <v>132</v>
      </c>
      <c r="I28">
        <v>108</v>
      </c>
      <c r="J28">
        <v>71</v>
      </c>
      <c r="K28">
        <v>186</v>
      </c>
      <c r="L28">
        <v>2.911</v>
      </c>
      <c r="M28">
        <v>16</v>
      </c>
      <c r="N28">
        <v>27</v>
      </c>
      <c r="O28">
        <f>Sheet10!B$21+Sheet10!B$22*Sheet1!F28+Sheet10!B$23*Sheet1!G28+Sheet10!B$24*Sheet1!H28+Sheet10!B$25*Sheet1!I28+Sheet10!B$26*Sheet1!J28+Sheet10!B$27*Sheet1!K28+Sheet10!B$28*Sheet1!L28+Sheet10!B$29*Sheet1!M28+Sheet10!B$30*Sheet1!N28</f>
        <v>15.736038902446252</v>
      </c>
      <c r="P28">
        <f t="shared" si="0"/>
        <v>-0.74396109755374873</v>
      </c>
      <c r="Q28">
        <f t="shared" si="1"/>
        <v>0.55347811467337849</v>
      </c>
      <c r="R28">
        <f t="shared" si="2"/>
        <v>-11.595783465974781</v>
      </c>
      <c r="S28">
        <f t="shared" si="3"/>
        <v>134.46219418977412</v>
      </c>
      <c r="T28">
        <f t="shared" si="4"/>
        <v>-10.851822368421033</v>
      </c>
      <c r="U28">
        <f t="shared" si="5"/>
        <v>117.76204871576307</v>
      </c>
    </row>
    <row r="29" spans="1:21" x14ac:dyDescent="0.3">
      <c r="A29" t="s">
        <v>47</v>
      </c>
      <c r="B29" t="s">
        <v>48</v>
      </c>
      <c r="C29">
        <v>7.8540000000000001</v>
      </c>
      <c r="D29">
        <v>12.36</v>
      </c>
      <c r="E29">
        <v>19.84</v>
      </c>
      <c r="F29">
        <v>0</v>
      </c>
      <c r="G29">
        <v>2.5</v>
      </c>
      <c r="H29">
        <v>163</v>
      </c>
      <c r="I29">
        <v>103.7</v>
      </c>
      <c r="J29">
        <v>69.7</v>
      </c>
      <c r="K29">
        <v>190.9</v>
      </c>
      <c r="L29">
        <v>2.9670000000000001</v>
      </c>
      <c r="M29">
        <v>15.9</v>
      </c>
      <c r="N29">
        <v>24</v>
      </c>
      <c r="O29">
        <f>Sheet10!B$21+Sheet10!B$22*Sheet1!F29+Sheet10!B$23*Sheet1!G29+Sheet10!B$24*Sheet1!H29+Sheet10!B$25*Sheet1!I29+Sheet10!B$26*Sheet1!J29+Sheet10!B$27*Sheet1!K29+Sheet10!B$28*Sheet1!L29+Sheet10!B$29*Sheet1!M29+Sheet10!B$30*Sheet1!N29</f>
        <v>19.670061309102046</v>
      </c>
      <c r="P29">
        <f t="shared" si="0"/>
        <v>-0.1699386908979541</v>
      </c>
      <c r="Q29">
        <f t="shared" si="1"/>
        <v>2.887915866411039E-2</v>
      </c>
      <c r="R29">
        <f t="shared" si="2"/>
        <v>-7.6617610593189873</v>
      </c>
      <c r="S29">
        <f t="shared" si="3"/>
        <v>58.702582530096812</v>
      </c>
      <c r="T29">
        <f t="shared" si="4"/>
        <v>-7.4918223684210332</v>
      </c>
      <c r="U29">
        <f t="shared" si="5"/>
        <v>56.127402399973739</v>
      </c>
    </row>
    <row r="30" spans="1:21" x14ac:dyDescent="0.3">
      <c r="A30" t="s">
        <v>47</v>
      </c>
      <c r="B30" t="s">
        <v>49</v>
      </c>
      <c r="C30">
        <v>32.774999999999999</v>
      </c>
      <c r="D30">
        <v>14.18</v>
      </c>
      <c r="E30">
        <v>24.495000000000001</v>
      </c>
      <c r="F30">
        <v>0</v>
      </c>
      <c r="G30">
        <v>2.5</v>
      </c>
      <c r="H30">
        <v>168</v>
      </c>
      <c r="I30">
        <v>106</v>
      </c>
      <c r="J30">
        <v>69.2</v>
      </c>
      <c r="K30">
        <v>193</v>
      </c>
      <c r="L30">
        <v>3.3319999999999999</v>
      </c>
      <c r="M30">
        <v>16</v>
      </c>
      <c r="N30">
        <v>24</v>
      </c>
      <c r="O30">
        <f>Sheet10!B$21+Sheet10!B$22*Sheet1!F30+Sheet10!B$23*Sheet1!G30+Sheet10!B$24*Sheet1!H30+Sheet10!B$25*Sheet1!I30+Sheet10!B$26*Sheet1!J30+Sheet10!B$27*Sheet1!K30+Sheet10!B$28*Sheet1!L30+Sheet10!B$29*Sheet1!M30+Sheet10!B$30*Sheet1!N30</f>
        <v>24.488530726231605</v>
      </c>
      <c r="P30">
        <f t="shared" si="0"/>
        <v>-6.469273768395567E-3</v>
      </c>
      <c r="Q30">
        <f t="shared" si="1"/>
        <v>4.1851503090450981E-5</v>
      </c>
      <c r="R30">
        <f t="shared" si="2"/>
        <v>-2.8432916421894276</v>
      </c>
      <c r="S30">
        <f t="shared" si="3"/>
        <v>8.0843073625442514</v>
      </c>
      <c r="T30">
        <f t="shared" si="4"/>
        <v>-2.8368223684210321</v>
      </c>
      <c r="U30">
        <f t="shared" si="5"/>
        <v>8.0475611499739141</v>
      </c>
    </row>
    <row r="31" spans="1:21" x14ac:dyDescent="0.3">
      <c r="A31" t="s">
        <v>47</v>
      </c>
      <c r="B31" t="s">
        <v>50</v>
      </c>
      <c r="C31">
        <v>31.148</v>
      </c>
      <c r="D31">
        <v>13.725</v>
      </c>
      <c r="E31">
        <v>22.245000000000001</v>
      </c>
      <c r="F31">
        <v>0</v>
      </c>
      <c r="G31">
        <v>2.7</v>
      </c>
      <c r="H31">
        <v>200</v>
      </c>
      <c r="I31">
        <v>113</v>
      </c>
      <c r="J31">
        <v>74.400000000000006</v>
      </c>
      <c r="K31">
        <v>209.1</v>
      </c>
      <c r="L31">
        <v>3.452</v>
      </c>
      <c r="M31">
        <v>17</v>
      </c>
      <c r="N31">
        <v>26</v>
      </c>
      <c r="O31">
        <f>Sheet10!B$21+Sheet10!B$22*Sheet1!F31+Sheet10!B$23*Sheet1!G31+Sheet10!B$24*Sheet1!H31+Sheet10!B$25*Sheet1!I31+Sheet10!B$26*Sheet1!J31+Sheet10!B$27*Sheet1!K31+Sheet10!B$28*Sheet1!L31+Sheet10!B$29*Sheet1!M31+Sheet10!B$30*Sheet1!N31</f>
        <v>25.194859135829304</v>
      </c>
      <c r="P31">
        <f t="shared" si="0"/>
        <v>2.9498591358293034</v>
      </c>
      <c r="Q31">
        <f t="shared" si="1"/>
        <v>8.7016689212356049</v>
      </c>
      <c r="R31">
        <f t="shared" si="2"/>
        <v>-2.1369632325917287</v>
      </c>
      <c r="S31">
        <f t="shared" si="3"/>
        <v>4.5666118574488905</v>
      </c>
      <c r="T31">
        <f t="shared" si="4"/>
        <v>-5.0868223684210321</v>
      </c>
      <c r="U31">
        <f t="shared" si="5"/>
        <v>25.875761807868557</v>
      </c>
    </row>
    <row r="32" spans="1:21" x14ac:dyDescent="0.3">
      <c r="A32" t="s">
        <v>47</v>
      </c>
      <c r="B32" t="s">
        <v>52</v>
      </c>
      <c r="C32">
        <v>13.462</v>
      </c>
      <c r="D32">
        <v>17.324999999999999</v>
      </c>
      <c r="E32">
        <v>28.34</v>
      </c>
      <c r="F32">
        <v>0</v>
      </c>
      <c r="G32">
        <v>3.5</v>
      </c>
      <c r="H32">
        <v>253</v>
      </c>
      <c r="I32">
        <v>113</v>
      </c>
      <c r="J32">
        <v>74.400000000000006</v>
      </c>
      <c r="K32">
        <v>207.7</v>
      </c>
      <c r="L32">
        <v>3.5640000000000001</v>
      </c>
      <c r="M32">
        <v>17</v>
      </c>
      <c r="N32">
        <v>23</v>
      </c>
      <c r="O32">
        <f>Sheet10!B$21+Sheet10!B$22*Sheet1!F32+Sheet10!B$23*Sheet1!G32+Sheet10!B$24*Sheet1!H32+Sheet10!B$25*Sheet1!I32+Sheet10!B$26*Sheet1!J32+Sheet10!B$27*Sheet1!K32+Sheet10!B$28*Sheet1!L32+Sheet10!B$29*Sheet1!M32+Sheet10!B$30*Sheet1!N32</f>
        <v>35.899158052392892</v>
      </c>
      <c r="P32">
        <f t="shared" si="0"/>
        <v>7.5591580523928918</v>
      </c>
      <c r="Q32">
        <f t="shared" si="1"/>
        <v>57.140870461056295</v>
      </c>
      <c r="R32">
        <f t="shared" si="2"/>
        <v>8.5673356839718586</v>
      </c>
      <c r="S32">
        <f t="shared" si="3"/>
        <v>73.399240721857552</v>
      </c>
      <c r="T32">
        <f t="shared" si="4"/>
        <v>1.0081776315789668</v>
      </c>
      <c r="U32">
        <f t="shared" si="5"/>
        <v>1.0164221368161748</v>
      </c>
    </row>
    <row r="33" spans="1:21" x14ac:dyDescent="0.3">
      <c r="A33" t="s">
        <v>47</v>
      </c>
      <c r="B33" t="s">
        <v>53</v>
      </c>
      <c r="C33">
        <v>30.696000000000002</v>
      </c>
      <c r="D33" t="s">
        <v>17</v>
      </c>
      <c r="E33">
        <v>29.184999999999999</v>
      </c>
      <c r="F33">
        <v>0</v>
      </c>
      <c r="G33">
        <v>3.5</v>
      </c>
      <c r="H33">
        <v>253</v>
      </c>
      <c r="I33">
        <v>113</v>
      </c>
      <c r="J33">
        <v>74.400000000000006</v>
      </c>
      <c r="K33">
        <v>197.8</v>
      </c>
      <c r="L33">
        <v>3.5670000000000002</v>
      </c>
      <c r="M33">
        <v>17</v>
      </c>
      <c r="N33">
        <v>23</v>
      </c>
      <c r="O33">
        <f>Sheet10!B$21+Sheet10!B$22*Sheet1!F33+Sheet10!B$23*Sheet1!G33+Sheet10!B$24*Sheet1!H33+Sheet10!B$25*Sheet1!I33+Sheet10!B$26*Sheet1!J33+Sheet10!B$27*Sheet1!K33+Sheet10!B$28*Sheet1!L33+Sheet10!B$29*Sheet1!M33+Sheet10!B$30*Sheet1!N33</f>
        <v>39.564323533215905</v>
      </c>
      <c r="P33">
        <f t="shared" si="0"/>
        <v>10.379323533215906</v>
      </c>
      <c r="Q33">
        <f t="shared" si="1"/>
        <v>107.73035700716953</v>
      </c>
      <c r="R33">
        <f t="shared" si="2"/>
        <v>12.232501164794872</v>
      </c>
      <c r="S33">
        <f t="shared" si="3"/>
        <v>149.63408474670791</v>
      </c>
      <c r="T33">
        <f t="shared" si="4"/>
        <v>1.8531776315789656</v>
      </c>
      <c r="U33">
        <f t="shared" si="5"/>
        <v>3.4342673341846246</v>
      </c>
    </row>
    <row r="34" spans="1:21" x14ac:dyDescent="0.3">
      <c r="A34" t="s">
        <v>54</v>
      </c>
      <c r="B34" t="s">
        <v>55</v>
      </c>
      <c r="C34">
        <v>76.034000000000006</v>
      </c>
      <c r="D34">
        <v>7.75</v>
      </c>
      <c r="E34">
        <v>12.64</v>
      </c>
      <c r="F34">
        <v>0</v>
      </c>
      <c r="G34">
        <v>2</v>
      </c>
      <c r="H34">
        <v>132</v>
      </c>
      <c r="I34">
        <v>105</v>
      </c>
      <c r="J34">
        <v>74.400000000000006</v>
      </c>
      <c r="K34">
        <v>174.4</v>
      </c>
      <c r="L34">
        <v>2.5670000000000002</v>
      </c>
      <c r="M34">
        <v>12.5</v>
      </c>
      <c r="N34">
        <v>29</v>
      </c>
      <c r="O34">
        <f>Sheet10!B$21+Sheet10!B$22*Sheet1!F34+Sheet10!B$23*Sheet1!G34+Sheet10!B$24*Sheet1!H34+Sheet10!B$25*Sheet1!I34+Sheet10!B$26*Sheet1!J34+Sheet10!B$27*Sheet1!K34+Sheet10!B$28*Sheet1!L34+Sheet10!B$29*Sheet1!M34+Sheet10!B$30*Sheet1!N34</f>
        <v>12.470770425580762</v>
      </c>
      <c r="P34">
        <f t="shared" si="0"/>
        <v>-0.16922957441923892</v>
      </c>
      <c r="Q34">
        <f t="shared" si="1"/>
        <v>2.8638648858116723E-2</v>
      </c>
      <c r="R34">
        <f t="shared" si="2"/>
        <v>-14.861051942840271</v>
      </c>
      <c r="S34">
        <f t="shared" si="3"/>
        <v>220.8508648477966</v>
      </c>
      <c r="T34">
        <f t="shared" si="4"/>
        <v>-14.691822368421033</v>
      </c>
      <c r="U34">
        <f t="shared" si="5"/>
        <v>215.8496445052366</v>
      </c>
    </row>
    <row r="35" spans="1:21" x14ac:dyDescent="0.3">
      <c r="A35" t="s">
        <v>54</v>
      </c>
      <c r="B35" t="s">
        <v>56</v>
      </c>
      <c r="C35">
        <v>4.734</v>
      </c>
      <c r="D35">
        <v>12.545</v>
      </c>
      <c r="E35">
        <v>19.045000000000002</v>
      </c>
      <c r="F35">
        <v>0</v>
      </c>
      <c r="G35">
        <v>2.5</v>
      </c>
      <c r="H35">
        <v>163</v>
      </c>
      <c r="I35">
        <v>103.7</v>
      </c>
      <c r="J35">
        <v>69.099999999999994</v>
      </c>
      <c r="K35">
        <v>190.2</v>
      </c>
      <c r="L35">
        <v>2.879</v>
      </c>
      <c r="M35">
        <v>15.9</v>
      </c>
      <c r="N35">
        <v>24</v>
      </c>
      <c r="O35">
        <f>Sheet10!B$21+Sheet10!B$22*Sheet1!F35+Sheet10!B$23*Sheet1!G35+Sheet10!B$24*Sheet1!H35+Sheet10!B$25*Sheet1!I35+Sheet10!B$26*Sheet1!J35+Sheet10!B$27*Sheet1!K35+Sheet10!B$28*Sheet1!L35+Sheet10!B$29*Sheet1!M35+Sheet10!B$30*Sheet1!N35</f>
        <v>19.343698350800423</v>
      </c>
      <c r="P35">
        <f t="shared" si="0"/>
        <v>0.29869835080042151</v>
      </c>
      <c r="Q35">
        <f t="shared" si="1"/>
        <v>8.9220704770891668E-2</v>
      </c>
      <c r="R35">
        <f t="shared" si="2"/>
        <v>-7.9881240176206099</v>
      </c>
      <c r="S35">
        <f t="shared" si="3"/>
        <v>63.810125320887231</v>
      </c>
      <c r="T35">
        <f t="shared" si="4"/>
        <v>-8.2868223684210314</v>
      </c>
      <c r="U35">
        <f t="shared" si="5"/>
        <v>68.671424965763151</v>
      </c>
    </row>
    <row r="36" spans="1:21" x14ac:dyDescent="0.3">
      <c r="A36" t="s">
        <v>54</v>
      </c>
      <c r="B36" t="s">
        <v>57</v>
      </c>
      <c r="C36">
        <v>71.186000000000007</v>
      </c>
      <c r="D36">
        <v>10.185</v>
      </c>
      <c r="E36">
        <v>20.23</v>
      </c>
      <c r="F36">
        <v>0</v>
      </c>
      <c r="G36">
        <v>2.5</v>
      </c>
      <c r="H36">
        <v>168</v>
      </c>
      <c r="I36">
        <v>108</v>
      </c>
      <c r="J36">
        <v>71</v>
      </c>
      <c r="K36">
        <v>186</v>
      </c>
      <c r="L36">
        <v>3.0579999999999998</v>
      </c>
      <c r="M36">
        <v>16</v>
      </c>
      <c r="N36">
        <v>24</v>
      </c>
      <c r="O36">
        <f>Sheet10!B$21+Sheet10!B$22*Sheet1!F36+Sheet10!B$23*Sheet1!G36+Sheet10!B$24*Sheet1!H36+Sheet10!B$25*Sheet1!I36+Sheet10!B$26*Sheet1!J36+Sheet10!B$27*Sheet1!K36+Sheet10!B$28*Sheet1!L36+Sheet10!B$29*Sheet1!M36+Sheet10!B$30*Sheet1!N36</f>
        <v>23.369219435621222</v>
      </c>
      <c r="P36">
        <f t="shared" si="0"/>
        <v>3.1392194356212215</v>
      </c>
      <c r="Q36">
        <f t="shared" si="1"/>
        <v>9.8546986649820205</v>
      </c>
      <c r="R36">
        <f t="shared" si="2"/>
        <v>-3.9626029327998111</v>
      </c>
      <c r="S36">
        <f t="shared" si="3"/>
        <v>15.702222003033665</v>
      </c>
      <c r="T36">
        <f t="shared" si="4"/>
        <v>-7.1018223684210326</v>
      </c>
      <c r="U36">
        <f t="shared" si="5"/>
        <v>50.435880952605324</v>
      </c>
    </row>
    <row r="37" spans="1:21" x14ac:dyDescent="0.3">
      <c r="A37" t="s">
        <v>54</v>
      </c>
      <c r="B37" t="s">
        <v>58</v>
      </c>
      <c r="C37">
        <v>0.91600000000000004</v>
      </c>
      <c r="D37">
        <v>58.47</v>
      </c>
      <c r="E37">
        <v>69.724999999999994</v>
      </c>
      <c r="F37">
        <v>0</v>
      </c>
      <c r="G37">
        <v>8</v>
      </c>
      <c r="H37">
        <v>450</v>
      </c>
      <c r="I37">
        <v>96.2</v>
      </c>
      <c r="J37">
        <v>75.7</v>
      </c>
      <c r="K37">
        <v>176.7</v>
      </c>
      <c r="L37">
        <v>3.375</v>
      </c>
      <c r="M37">
        <v>19</v>
      </c>
      <c r="N37">
        <v>16</v>
      </c>
      <c r="O37">
        <f>Sheet10!B$21+Sheet10!B$22*Sheet1!F37+Sheet10!B$23*Sheet1!G37+Sheet10!B$24*Sheet1!H37+Sheet10!B$25*Sheet1!I37+Sheet10!B$26*Sheet1!J37+Sheet10!B$27*Sheet1!K37+Sheet10!B$28*Sheet1!L37+Sheet10!B$29*Sheet1!M37+Sheet10!B$30*Sheet1!N37</f>
        <v>73.264798249839544</v>
      </c>
      <c r="P37">
        <f t="shared" si="0"/>
        <v>3.5397982498395493</v>
      </c>
      <c r="Q37">
        <f t="shared" si="1"/>
        <v>12.530171649567135</v>
      </c>
      <c r="R37">
        <f t="shared" si="2"/>
        <v>45.932975881418514</v>
      </c>
      <c r="S37">
        <f t="shared" si="3"/>
        <v>2109.8382733229751</v>
      </c>
      <c r="T37">
        <f t="shared" si="4"/>
        <v>42.393177631578965</v>
      </c>
      <c r="U37">
        <f t="shared" si="5"/>
        <v>1797.1815097026072</v>
      </c>
    </row>
    <row r="38" spans="1:21" x14ac:dyDescent="0.3">
      <c r="A38" t="s">
        <v>54</v>
      </c>
      <c r="B38" t="s">
        <v>64</v>
      </c>
      <c r="C38">
        <v>181.749</v>
      </c>
      <c r="D38">
        <v>12.025</v>
      </c>
      <c r="E38">
        <v>19.565000000000001</v>
      </c>
      <c r="F38">
        <v>1</v>
      </c>
      <c r="G38">
        <v>2.4</v>
      </c>
      <c r="H38">
        <v>150</v>
      </c>
      <c r="I38">
        <v>113.3</v>
      </c>
      <c r="J38">
        <v>76.8</v>
      </c>
      <c r="K38">
        <v>186.3</v>
      </c>
      <c r="L38">
        <v>3.5329999999999999</v>
      </c>
      <c r="M38">
        <v>20</v>
      </c>
      <c r="N38">
        <v>24</v>
      </c>
      <c r="O38">
        <f>Sheet10!B$21+Sheet10!B$22*Sheet1!F38+Sheet10!B$23*Sheet1!G38+Sheet10!B$24*Sheet1!H38+Sheet10!B$25*Sheet1!I38+Sheet10!B$26*Sheet1!J38+Sheet10!B$27*Sheet1!K38+Sheet10!B$28*Sheet1!L38+Sheet10!B$29*Sheet1!M38+Sheet10!B$30*Sheet1!N38</f>
        <v>16.149878898485539</v>
      </c>
      <c r="P38">
        <f t="shared" si="0"/>
        <v>-3.4151211015144618</v>
      </c>
      <c r="Q38">
        <f t="shared" si="1"/>
        <v>11.66305213800935</v>
      </c>
      <c r="R38">
        <f t="shared" si="2"/>
        <v>-11.181943469935494</v>
      </c>
      <c r="S38">
        <f t="shared" si="3"/>
        <v>125.03585976483302</v>
      </c>
      <c r="T38">
        <f t="shared" si="4"/>
        <v>-7.7668223684210318</v>
      </c>
      <c r="U38">
        <f t="shared" si="5"/>
        <v>60.323529702605285</v>
      </c>
    </row>
    <row r="39" spans="1:21" x14ac:dyDescent="0.3">
      <c r="A39" t="s">
        <v>54</v>
      </c>
      <c r="B39" t="s">
        <v>62</v>
      </c>
      <c r="C39">
        <v>111.313</v>
      </c>
      <c r="D39">
        <v>11.26</v>
      </c>
      <c r="E39">
        <v>16.98</v>
      </c>
      <c r="F39">
        <v>1</v>
      </c>
      <c r="G39">
        <v>2.5</v>
      </c>
      <c r="H39">
        <v>120</v>
      </c>
      <c r="I39">
        <v>131</v>
      </c>
      <c r="J39">
        <v>71.5</v>
      </c>
      <c r="K39">
        <v>215</v>
      </c>
      <c r="L39">
        <v>3.5569999999999999</v>
      </c>
      <c r="M39">
        <v>22</v>
      </c>
      <c r="N39">
        <v>19</v>
      </c>
      <c r="O39">
        <f>Sheet10!B$21+Sheet10!B$22*Sheet1!F39+Sheet10!B$23*Sheet1!G39+Sheet10!B$24*Sheet1!H39+Sheet10!B$25*Sheet1!I39+Sheet10!B$26*Sheet1!J39+Sheet10!B$27*Sheet1!K39+Sheet10!B$28*Sheet1!L39+Sheet10!B$29*Sheet1!M39+Sheet10!B$30*Sheet1!N39</f>
        <v>4.1577447135246768</v>
      </c>
      <c r="P39">
        <f t="shared" si="0"/>
        <v>-12.822255286475324</v>
      </c>
      <c r="Q39">
        <f t="shared" si="1"/>
        <v>164.41023063154438</v>
      </c>
      <c r="R39">
        <f t="shared" si="2"/>
        <v>-23.174077654896358</v>
      </c>
      <c r="S39">
        <f t="shared" si="3"/>
        <v>537.03787515516672</v>
      </c>
      <c r="T39">
        <f t="shared" si="4"/>
        <v>-10.351822368421033</v>
      </c>
      <c r="U39">
        <f t="shared" si="5"/>
        <v>107.16022634734203</v>
      </c>
    </row>
    <row r="40" spans="1:21" x14ac:dyDescent="0.3">
      <c r="A40" t="s">
        <v>54</v>
      </c>
      <c r="B40" t="s">
        <v>60</v>
      </c>
      <c r="C40">
        <v>16.766999999999999</v>
      </c>
      <c r="D40">
        <v>15.51</v>
      </c>
      <c r="E40">
        <v>21.315000000000001</v>
      </c>
      <c r="F40">
        <v>1</v>
      </c>
      <c r="G40">
        <v>3.9</v>
      </c>
      <c r="H40">
        <v>175</v>
      </c>
      <c r="I40">
        <v>109.6</v>
      </c>
      <c r="J40">
        <v>78.8</v>
      </c>
      <c r="K40">
        <v>192.6</v>
      </c>
      <c r="L40">
        <v>4.2450000000000001</v>
      </c>
      <c r="M40">
        <v>32</v>
      </c>
      <c r="N40">
        <v>15</v>
      </c>
      <c r="O40">
        <f>Sheet10!B$21+Sheet10!B$22*Sheet1!F40+Sheet10!B$23*Sheet1!G40+Sheet10!B$24*Sheet1!H40+Sheet10!B$25*Sheet1!I40+Sheet10!B$26*Sheet1!J40+Sheet10!B$27*Sheet1!K40+Sheet10!B$28*Sheet1!L40+Sheet10!B$29*Sheet1!M40+Sheet10!B$30*Sheet1!N40</f>
        <v>25.938623963876985</v>
      </c>
      <c r="P40">
        <f t="shared" si="0"/>
        <v>4.6236239638769838</v>
      </c>
      <c r="Q40">
        <f t="shared" si="1"/>
        <v>21.377898559337513</v>
      </c>
      <c r="R40">
        <f t="shared" si="2"/>
        <v>-1.393198404544048</v>
      </c>
      <c r="S40">
        <f t="shared" si="3"/>
        <v>1.9410017944240807</v>
      </c>
      <c r="T40">
        <f t="shared" si="4"/>
        <v>-6.0168223684210318</v>
      </c>
      <c r="U40">
        <f t="shared" si="5"/>
        <v>36.202151413131674</v>
      </c>
    </row>
    <row r="41" spans="1:21" x14ac:dyDescent="0.3">
      <c r="A41" t="s">
        <v>54</v>
      </c>
      <c r="B41" t="s">
        <v>61</v>
      </c>
      <c r="C41">
        <v>31.038</v>
      </c>
      <c r="D41">
        <v>13.425000000000001</v>
      </c>
      <c r="E41">
        <v>18.574999999999999</v>
      </c>
      <c r="F41">
        <v>1</v>
      </c>
      <c r="G41">
        <v>3.9</v>
      </c>
      <c r="H41">
        <v>175</v>
      </c>
      <c r="I41">
        <v>127.2</v>
      </c>
      <c r="J41">
        <v>78.8</v>
      </c>
      <c r="K41">
        <v>208.5</v>
      </c>
      <c r="L41">
        <v>4.298</v>
      </c>
      <c r="M41">
        <v>32</v>
      </c>
      <c r="N41">
        <v>16</v>
      </c>
      <c r="O41">
        <f>Sheet10!B$21+Sheet10!B$22*Sheet1!F41+Sheet10!B$23*Sheet1!G41+Sheet10!B$24*Sheet1!H41+Sheet10!B$25*Sheet1!I41+Sheet10!B$26*Sheet1!J41+Sheet10!B$27*Sheet1!K41+Sheet10!B$28*Sheet1!L41+Sheet10!B$29*Sheet1!M41+Sheet10!B$30*Sheet1!N41</f>
        <v>22.902214184437184</v>
      </c>
      <c r="P41">
        <f t="shared" si="0"/>
        <v>4.3272141844371852</v>
      </c>
      <c r="Q41">
        <f t="shared" si="1"/>
        <v>18.724782597994373</v>
      </c>
      <c r="R41">
        <f t="shared" si="2"/>
        <v>-4.4296081839838486</v>
      </c>
      <c r="S41">
        <f t="shared" si="3"/>
        <v>19.62142866361669</v>
      </c>
      <c r="T41">
        <f t="shared" si="4"/>
        <v>-8.7568223684210338</v>
      </c>
      <c r="U41">
        <f t="shared" si="5"/>
        <v>76.681937992078957</v>
      </c>
    </row>
    <row r="42" spans="1:21" x14ac:dyDescent="0.3">
      <c r="A42" t="s">
        <v>54</v>
      </c>
      <c r="B42" t="s">
        <v>63</v>
      </c>
      <c r="C42">
        <v>101.32299999999999</v>
      </c>
      <c r="D42" t="s">
        <v>17</v>
      </c>
      <c r="E42">
        <v>26.31</v>
      </c>
      <c r="F42">
        <v>1</v>
      </c>
      <c r="G42">
        <v>5.2</v>
      </c>
      <c r="H42">
        <v>230</v>
      </c>
      <c r="I42">
        <v>115.7</v>
      </c>
      <c r="J42">
        <v>71.7</v>
      </c>
      <c r="K42">
        <v>193.5</v>
      </c>
      <c r="L42">
        <v>4.3940000000000001</v>
      </c>
      <c r="M42">
        <v>25</v>
      </c>
      <c r="N42">
        <v>17</v>
      </c>
      <c r="O42">
        <f>Sheet10!B$21+Sheet10!B$22*Sheet1!F42+Sheet10!B$23*Sheet1!G42+Sheet10!B$24*Sheet1!H42+Sheet10!B$25*Sheet1!I42+Sheet10!B$26*Sheet1!J42+Sheet10!B$27*Sheet1!K42+Sheet10!B$28*Sheet1!L42+Sheet10!B$29*Sheet1!M42+Sheet10!B$30*Sheet1!N42</f>
        <v>36.915183368108828</v>
      </c>
      <c r="P42">
        <f t="shared" si="0"/>
        <v>10.605183368108829</v>
      </c>
      <c r="Q42">
        <f t="shared" si="1"/>
        <v>112.46991427121213</v>
      </c>
      <c r="R42">
        <f t="shared" si="2"/>
        <v>9.5833609996877946</v>
      </c>
      <c r="S42">
        <f t="shared" si="3"/>
        <v>91.840808050337046</v>
      </c>
      <c r="T42">
        <f t="shared" si="4"/>
        <v>-1.0218223684210344</v>
      </c>
      <c r="U42">
        <f t="shared" si="5"/>
        <v>1.0441209526055721</v>
      </c>
    </row>
    <row r="43" spans="1:21" x14ac:dyDescent="0.3">
      <c r="A43" t="s">
        <v>54</v>
      </c>
      <c r="B43" t="s">
        <v>59</v>
      </c>
      <c r="C43">
        <v>227.06100000000001</v>
      </c>
      <c r="D43">
        <v>15.06</v>
      </c>
      <c r="E43">
        <v>19.46</v>
      </c>
      <c r="F43">
        <v>1</v>
      </c>
      <c r="G43">
        <v>5.2</v>
      </c>
      <c r="H43">
        <v>230</v>
      </c>
      <c r="I43">
        <v>138.69999999999999</v>
      </c>
      <c r="J43">
        <v>79.3</v>
      </c>
      <c r="K43">
        <v>224.2</v>
      </c>
      <c r="L43">
        <v>4.47</v>
      </c>
      <c r="M43">
        <v>26</v>
      </c>
      <c r="N43">
        <v>17</v>
      </c>
      <c r="O43">
        <f>Sheet10!B$21+Sheet10!B$22*Sheet1!F43+Sheet10!B$23*Sheet1!G43+Sheet10!B$24*Sheet1!H43+Sheet10!B$25*Sheet1!I43+Sheet10!B$26*Sheet1!J43+Sheet10!B$27*Sheet1!K43+Sheet10!B$28*Sheet1!L43+Sheet10!B$29*Sheet1!M43+Sheet10!B$30*Sheet1!N43</f>
        <v>25.337088883484839</v>
      </c>
      <c r="P43">
        <f t="shared" si="0"/>
        <v>5.8770888834848378</v>
      </c>
      <c r="Q43">
        <f t="shared" si="1"/>
        <v>34.540173744381057</v>
      </c>
      <c r="R43">
        <f t="shared" si="2"/>
        <v>-1.9947334849361944</v>
      </c>
      <c r="S43">
        <f t="shared" si="3"/>
        <v>3.9789616759256949</v>
      </c>
      <c r="T43">
        <f t="shared" si="4"/>
        <v>-7.8718223684210322</v>
      </c>
      <c r="U43">
        <f t="shared" si="5"/>
        <v>61.965587399973707</v>
      </c>
    </row>
    <row r="44" spans="1:21" x14ac:dyDescent="0.3">
      <c r="A44" t="s">
        <v>65</v>
      </c>
      <c r="B44" t="s">
        <v>66</v>
      </c>
      <c r="C44">
        <v>70.227000000000004</v>
      </c>
      <c r="D44">
        <v>7.4249999999999998</v>
      </c>
      <c r="E44">
        <v>12.07</v>
      </c>
      <c r="F44">
        <v>0</v>
      </c>
      <c r="G44">
        <v>2</v>
      </c>
      <c r="H44">
        <v>110</v>
      </c>
      <c r="I44">
        <v>98.4</v>
      </c>
      <c r="J44">
        <v>67</v>
      </c>
      <c r="K44">
        <v>174.7</v>
      </c>
      <c r="L44">
        <v>2.468</v>
      </c>
      <c r="M44">
        <v>12.7</v>
      </c>
      <c r="N44">
        <v>30</v>
      </c>
      <c r="O44">
        <f>Sheet10!B$21+Sheet10!B$22*Sheet1!F44+Sheet10!B$23*Sheet1!G44+Sheet10!B$24*Sheet1!H44+Sheet10!B$25*Sheet1!I44+Sheet10!B$26*Sheet1!J44+Sheet10!B$27*Sheet1!K44+Sheet10!B$28*Sheet1!L44+Sheet10!B$29*Sheet1!M44+Sheet10!B$30*Sheet1!N44</f>
        <v>10.115814862829883</v>
      </c>
      <c r="P44">
        <f t="shared" si="0"/>
        <v>-1.9541851371701178</v>
      </c>
      <c r="Q44">
        <f t="shared" si="1"/>
        <v>3.8188395503365919</v>
      </c>
      <c r="R44">
        <f t="shared" si="2"/>
        <v>-17.216007505591151</v>
      </c>
      <c r="S44">
        <f t="shared" si="3"/>
        <v>296.39091443257081</v>
      </c>
      <c r="T44">
        <f t="shared" si="4"/>
        <v>-15.261822368421033</v>
      </c>
      <c r="U44">
        <f t="shared" si="5"/>
        <v>232.9232220052366</v>
      </c>
    </row>
    <row r="45" spans="1:21" x14ac:dyDescent="0.3">
      <c r="A45" t="s">
        <v>65</v>
      </c>
      <c r="B45" t="s">
        <v>70</v>
      </c>
      <c r="C45">
        <v>175.67</v>
      </c>
      <c r="D45" t="s">
        <v>17</v>
      </c>
      <c r="E45">
        <v>12.315</v>
      </c>
      <c r="F45">
        <v>0</v>
      </c>
      <c r="G45">
        <v>2</v>
      </c>
      <c r="H45">
        <v>107</v>
      </c>
      <c r="I45">
        <v>103</v>
      </c>
      <c r="J45">
        <v>66.900000000000006</v>
      </c>
      <c r="K45">
        <v>174.8</v>
      </c>
      <c r="L45">
        <v>2.5640000000000001</v>
      </c>
      <c r="M45">
        <v>13.2</v>
      </c>
      <c r="N45">
        <v>30</v>
      </c>
      <c r="O45">
        <f>Sheet10!B$21+Sheet10!B$22*Sheet1!F45+Sheet10!B$23*Sheet1!G45+Sheet10!B$24*Sheet1!H45+Sheet10!B$25*Sheet1!I45+Sheet10!B$26*Sheet1!J45+Sheet10!B$27*Sheet1!K45+Sheet10!B$28*Sheet1!L45+Sheet10!B$29*Sheet1!M45+Sheet10!B$30*Sheet1!N45</f>
        <v>11.289145336404617</v>
      </c>
      <c r="P45">
        <f t="shared" si="0"/>
        <v>-1.025854663595382</v>
      </c>
      <c r="Q45">
        <f t="shared" si="1"/>
        <v>1.0523777908203944</v>
      </c>
      <c r="R45">
        <f t="shared" si="2"/>
        <v>-16.042677032016414</v>
      </c>
      <c r="S45">
        <f t="shared" si="3"/>
        <v>257.36748635358697</v>
      </c>
      <c r="T45">
        <f t="shared" si="4"/>
        <v>-15.016822368421034</v>
      </c>
      <c r="U45">
        <f t="shared" si="5"/>
        <v>225.5049540447103</v>
      </c>
    </row>
    <row r="46" spans="1:21" x14ac:dyDescent="0.3">
      <c r="A46" t="s">
        <v>65</v>
      </c>
      <c r="B46" t="s">
        <v>68</v>
      </c>
      <c r="C46">
        <v>35.067999999999998</v>
      </c>
      <c r="D46">
        <v>8.8350000000000009</v>
      </c>
      <c r="E46">
        <v>17.035</v>
      </c>
      <c r="F46">
        <v>0</v>
      </c>
      <c r="G46">
        <v>2.5</v>
      </c>
      <c r="H46">
        <v>170</v>
      </c>
      <c r="I46">
        <v>106.5</v>
      </c>
      <c r="J46">
        <v>69.099999999999994</v>
      </c>
      <c r="K46">
        <v>184.6</v>
      </c>
      <c r="L46">
        <v>2.7690000000000001</v>
      </c>
      <c r="M46">
        <v>15</v>
      </c>
      <c r="N46">
        <v>25</v>
      </c>
      <c r="O46">
        <f>Sheet10!B$21+Sheet10!B$22*Sheet1!F46+Sheet10!B$23*Sheet1!G46+Sheet10!B$24*Sheet1!H46+Sheet10!B$25*Sheet1!I46+Sheet10!B$26*Sheet1!J46+Sheet10!B$27*Sheet1!K46+Sheet10!B$28*Sheet1!L46+Sheet10!B$29*Sheet1!M46+Sheet10!B$30*Sheet1!N46</f>
        <v>21.822533172069747</v>
      </c>
      <c r="P46">
        <f t="shared" si="0"/>
        <v>4.7875331720697467</v>
      </c>
      <c r="Q46">
        <f t="shared" si="1"/>
        <v>22.920473873668211</v>
      </c>
      <c r="R46">
        <f t="shared" si="2"/>
        <v>-5.5092891963512862</v>
      </c>
      <c r="S46">
        <f t="shared" si="3"/>
        <v>30.352267449033</v>
      </c>
      <c r="T46">
        <f t="shared" si="4"/>
        <v>-10.296822368421033</v>
      </c>
      <c r="U46">
        <f t="shared" si="5"/>
        <v>106.02455088681573</v>
      </c>
    </row>
    <row r="47" spans="1:21" x14ac:dyDescent="0.3">
      <c r="A47" t="s">
        <v>65</v>
      </c>
      <c r="B47" t="s">
        <v>75</v>
      </c>
      <c r="C47">
        <v>220.65</v>
      </c>
      <c r="D47">
        <v>7.85</v>
      </c>
      <c r="E47">
        <v>12.05</v>
      </c>
      <c r="F47">
        <v>1</v>
      </c>
      <c r="G47">
        <v>2.5</v>
      </c>
      <c r="H47">
        <v>119</v>
      </c>
      <c r="I47">
        <v>117.5</v>
      </c>
      <c r="J47">
        <v>69.400000000000006</v>
      </c>
      <c r="K47">
        <v>200.7</v>
      </c>
      <c r="L47">
        <v>3.0859999999999999</v>
      </c>
      <c r="M47">
        <v>20</v>
      </c>
      <c r="N47">
        <v>23</v>
      </c>
      <c r="O47">
        <f>Sheet10!B$21+Sheet10!B$22*Sheet1!F47+Sheet10!B$23*Sheet1!G47+Sheet10!B$24*Sheet1!H47+Sheet10!B$25*Sheet1!I47+Sheet10!B$26*Sheet1!J47+Sheet10!B$27*Sheet1!K47+Sheet10!B$28*Sheet1!L47+Sheet10!B$29*Sheet1!M47+Sheet10!B$30*Sheet1!N47</f>
        <v>3.4255532150779215</v>
      </c>
      <c r="P47">
        <f t="shared" si="0"/>
        <v>-8.6244467849220783</v>
      </c>
      <c r="Q47">
        <f t="shared" si="1"/>
        <v>74.381082345952777</v>
      </c>
      <c r="R47">
        <f t="shared" si="2"/>
        <v>-23.906269153343111</v>
      </c>
      <c r="S47">
        <f t="shared" si="3"/>
        <v>571.50970483208437</v>
      </c>
      <c r="T47">
        <f t="shared" si="4"/>
        <v>-15.281822368421032</v>
      </c>
      <c r="U47">
        <f t="shared" si="5"/>
        <v>233.53409489997341</v>
      </c>
    </row>
    <row r="48" spans="1:21" x14ac:dyDescent="0.3">
      <c r="A48" t="s">
        <v>65</v>
      </c>
      <c r="B48" t="s">
        <v>67</v>
      </c>
      <c r="C48">
        <v>113.369</v>
      </c>
      <c r="D48">
        <v>12.76</v>
      </c>
      <c r="E48">
        <v>21.56</v>
      </c>
      <c r="F48">
        <v>0</v>
      </c>
      <c r="G48">
        <v>3.8</v>
      </c>
      <c r="H48">
        <v>190</v>
      </c>
      <c r="I48">
        <v>101.3</v>
      </c>
      <c r="J48">
        <v>73.099999999999994</v>
      </c>
      <c r="K48">
        <v>183.2</v>
      </c>
      <c r="L48">
        <v>3.2029999999999998</v>
      </c>
      <c r="M48">
        <v>15.7</v>
      </c>
      <c r="N48">
        <v>24</v>
      </c>
      <c r="O48">
        <f>Sheet10!B$21+Sheet10!B$22*Sheet1!F48+Sheet10!B$23*Sheet1!G48+Sheet10!B$24*Sheet1!H48+Sheet10!B$25*Sheet1!I48+Sheet10!B$26*Sheet1!J48+Sheet10!B$27*Sheet1!K48+Sheet10!B$28*Sheet1!L48+Sheet10!B$29*Sheet1!M48+Sheet10!B$30*Sheet1!N48</f>
        <v>24.793942042043213</v>
      </c>
      <c r="P48">
        <f t="shared" si="0"/>
        <v>3.2339420420432141</v>
      </c>
      <c r="Q48">
        <f t="shared" si="1"/>
        <v>10.458381131294633</v>
      </c>
      <c r="R48">
        <f t="shared" si="2"/>
        <v>-2.5378803263778202</v>
      </c>
      <c r="S48">
        <f t="shared" si="3"/>
        <v>6.4408365510155914</v>
      </c>
      <c r="T48">
        <f t="shared" si="4"/>
        <v>-5.7718223684210344</v>
      </c>
      <c r="U48">
        <f t="shared" si="5"/>
        <v>33.313933452605397</v>
      </c>
    </row>
    <row r="49" spans="1:21" x14ac:dyDescent="0.3">
      <c r="A49" t="s">
        <v>65</v>
      </c>
      <c r="B49" t="s">
        <v>69</v>
      </c>
      <c r="C49">
        <v>245.815</v>
      </c>
      <c r="D49">
        <v>10.055</v>
      </c>
      <c r="E49">
        <v>17.885000000000002</v>
      </c>
      <c r="F49">
        <v>0</v>
      </c>
      <c r="G49">
        <v>3</v>
      </c>
      <c r="H49">
        <v>155</v>
      </c>
      <c r="I49">
        <v>108.5</v>
      </c>
      <c r="J49">
        <v>73</v>
      </c>
      <c r="K49">
        <v>197.6</v>
      </c>
      <c r="L49">
        <v>3.3679999999999999</v>
      </c>
      <c r="M49">
        <v>16</v>
      </c>
      <c r="N49">
        <v>24</v>
      </c>
      <c r="O49">
        <f>Sheet10!B$21+Sheet10!B$22*Sheet1!F49+Sheet10!B$23*Sheet1!G49+Sheet10!B$24*Sheet1!H49+Sheet10!B$25*Sheet1!I49+Sheet10!B$26*Sheet1!J49+Sheet10!B$27*Sheet1!K49+Sheet10!B$28*Sheet1!L49+Sheet10!B$29*Sheet1!M49+Sheet10!B$30*Sheet1!N49</f>
        <v>16.844645711837295</v>
      </c>
      <c r="P49">
        <f t="shared" si="0"/>
        <v>-1.0403542881627068</v>
      </c>
      <c r="Q49">
        <f t="shared" si="1"/>
        <v>1.0823370448985323</v>
      </c>
      <c r="R49">
        <f t="shared" si="2"/>
        <v>-10.487176656583738</v>
      </c>
      <c r="S49">
        <f t="shared" si="3"/>
        <v>109.98087422639487</v>
      </c>
      <c r="T49">
        <f t="shared" si="4"/>
        <v>-9.4468223684210315</v>
      </c>
      <c r="U49">
        <f t="shared" si="5"/>
        <v>89.242452860499952</v>
      </c>
    </row>
    <row r="50" spans="1:21" x14ac:dyDescent="0.3">
      <c r="A50" t="s">
        <v>65</v>
      </c>
      <c r="B50" t="s">
        <v>73</v>
      </c>
      <c r="C50">
        <v>155.78700000000001</v>
      </c>
      <c r="D50">
        <v>13.175000000000001</v>
      </c>
      <c r="E50">
        <v>21.41</v>
      </c>
      <c r="F50">
        <v>1</v>
      </c>
      <c r="G50">
        <v>3</v>
      </c>
      <c r="H50">
        <v>150</v>
      </c>
      <c r="I50">
        <v>120.7</v>
      </c>
      <c r="J50">
        <v>76.599999999999994</v>
      </c>
      <c r="K50">
        <v>200.9</v>
      </c>
      <c r="L50">
        <v>3.7610000000000001</v>
      </c>
      <c r="M50">
        <v>26</v>
      </c>
      <c r="N50">
        <v>21</v>
      </c>
      <c r="O50">
        <f>Sheet10!B$21+Sheet10!B$22*Sheet1!F50+Sheet10!B$23*Sheet1!G50+Sheet10!B$24*Sheet1!H50+Sheet10!B$25*Sheet1!I50+Sheet10!B$26*Sheet1!J50+Sheet10!B$27*Sheet1!K50+Sheet10!B$28*Sheet1!L50+Sheet10!B$29*Sheet1!M50+Sheet10!B$30*Sheet1!N50</f>
        <v>15.163508578978128</v>
      </c>
      <c r="P50">
        <f t="shared" si="0"/>
        <v>-6.2464914210218723</v>
      </c>
      <c r="Q50">
        <f t="shared" si="1"/>
        <v>39.018655072899847</v>
      </c>
      <c r="R50">
        <f t="shared" si="2"/>
        <v>-12.168313789442905</v>
      </c>
      <c r="S50">
        <f t="shared" si="3"/>
        <v>148.06786047834635</v>
      </c>
      <c r="T50">
        <f t="shared" si="4"/>
        <v>-5.9218223684210329</v>
      </c>
      <c r="U50">
        <f t="shared" si="5"/>
        <v>35.067980163131693</v>
      </c>
    </row>
    <row r="51" spans="1:21" x14ac:dyDescent="0.3">
      <c r="A51" t="s">
        <v>65</v>
      </c>
      <c r="B51" t="s">
        <v>72</v>
      </c>
      <c r="C51">
        <v>276.74700000000001</v>
      </c>
      <c r="D51">
        <v>16.64</v>
      </c>
      <c r="E51">
        <v>31.93</v>
      </c>
      <c r="F51">
        <v>1</v>
      </c>
      <c r="G51">
        <v>4</v>
      </c>
      <c r="H51">
        <v>210</v>
      </c>
      <c r="I51">
        <v>111.6</v>
      </c>
      <c r="J51">
        <v>70.2</v>
      </c>
      <c r="K51">
        <v>190.7</v>
      </c>
      <c r="L51">
        <v>3.8759999999999999</v>
      </c>
      <c r="M51">
        <v>21</v>
      </c>
      <c r="N51">
        <v>19</v>
      </c>
      <c r="O51">
        <f>Sheet10!B$21+Sheet10!B$22*Sheet1!F51+Sheet10!B$23*Sheet1!G51+Sheet10!B$24*Sheet1!H51+Sheet10!B$25*Sheet1!I51+Sheet10!B$26*Sheet1!J51+Sheet10!B$27*Sheet1!K51+Sheet10!B$28*Sheet1!L51+Sheet10!B$29*Sheet1!M51+Sheet10!B$30*Sheet1!N51</f>
        <v>30.115271718966049</v>
      </c>
      <c r="P51">
        <f t="shared" si="0"/>
        <v>-1.8147282810339505</v>
      </c>
      <c r="Q51">
        <f t="shared" si="1"/>
        <v>3.2932387339844365</v>
      </c>
      <c r="R51">
        <f t="shared" si="2"/>
        <v>2.7834493505450162</v>
      </c>
      <c r="S51">
        <f t="shared" si="3"/>
        <v>7.7475902870494728</v>
      </c>
      <c r="T51">
        <f t="shared" si="4"/>
        <v>4.5981776315789666</v>
      </c>
      <c r="U51">
        <f t="shared" si="5"/>
        <v>21.143237531553154</v>
      </c>
    </row>
    <row r="52" spans="1:21" x14ac:dyDescent="0.3">
      <c r="A52" t="s">
        <v>65</v>
      </c>
      <c r="B52" t="s">
        <v>71</v>
      </c>
      <c r="C52">
        <v>63.402999999999999</v>
      </c>
      <c r="D52">
        <v>14.21</v>
      </c>
      <c r="E52">
        <v>22.195</v>
      </c>
      <c r="F52">
        <v>0</v>
      </c>
      <c r="G52">
        <v>4.5999999999999996</v>
      </c>
      <c r="H52">
        <v>200</v>
      </c>
      <c r="I52">
        <v>114.7</v>
      </c>
      <c r="J52">
        <v>78.2</v>
      </c>
      <c r="K52">
        <v>212</v>
      </c>
      <c r="L52">
        <v>3.9079999999999999</v>
      </c>
      <c r="M52">
        <v>19</v>
      </c>
      <c r="N52">
        <v>21</v>
      </c>
      <c r="O52">
        <f>Sheet10!B$21+Sheet10!B$22*Sheet1!F52+Sheet10!B$23*Sheet1!G52+Sheet10!B$24*Sheet1!H52+Sheet10!B$25*Sheet1!I52+Sheet10!B$26*Sheet1!J52+Sheet10!B$27*Sheet1!K52+Sheet10!B$28*Sheet1!L52+Sheet10!B$29*Sheet1!M52+Sheet10!B$30*Sheet1!N52</f>
        <v>21.43978014640437</v>
      </c>
      <c r="P52">
        <f t="shared" si="0"/>
        <v>-0.75521985359563004</v>
      </c>
      <c r="Q52">
        <f t="shared" si="1"/>
        <v>0.57035702726500492</v>
      </c>
      <c r="R52">
        <f t="shared" si="2"/>
        <v>-5.8920422220166628</v>
      </c>
      <c r="S52">
        <f t="shared" si="3"/>
        <v>34.716161546027053</v>
      </c>
      <c r="T52">
        <f t="shared" si="4"/>
        <v>-5.1368223684210328</v>
      </c>
      <c r="U52">
        <f t="shared" si="5"/>
        <v>26.38694404471067</v>
      </c>
    </row>
    <row r="53" spans="1:21" x14ac:dyDescent="0.3">
      <c r="A53" t="s">
        <v>65</v>
      </c>
      <c r="B53" t="s">
        <v>76</v>
      </c>
      <c r="C53">
        <v>540.56100000000004</v>
      </c>
      <c r="D53">
        <v>15.074999999999999</v>
      </c>
      <c r="E53">
        <v>26.934999999999999</v>
      </c>
      <c r="F53">
        <v>1</v>
      </c>
      <c r="G53">
        <v>4.5999999999999996</v>
      </c>
      <c r="H53">
        <v>220</v>
      </c>
      <c r="I53">
        <v>138.5</v>
      </c>
      <c r="J53">
        <v>79.099999999999994</v>
      </c>
      <c r="K53">
        <v>224.5</v>
      </c>
      <c r="L53">
        <v>4.2409999999999997</v>
      </c>
      <c r="M53">
        <v>25.1</v>
      </c>
      <c r="N53">
        <v>18</v>
      </c>
      <c r="O53">
        <f>Sheet10!B$21+Sheet10!B$22*Sheet1!F53+Sheet10!B$23*Sheet1!G53+Sheet10!B$24*Sheet1!H53+Sheet10!B$25*Sheet1!I53+Sheet10!B$26*Sheet1!J53+Sheet10!B$27*Sheet1!K53+Sheet10!B$28*Sheet1!L53+Sheet10!B$29*Sheet1!M53+Sheet10!B$30*Sheet1!N53</f>
        <v>22.140181653311625</v>
      </c>
      <c r="P53">
        <f t="shared" si="0"/>
        <v>-4.7948183466883734</v>
      </c>
      <c r="Q53">
        <f t="shared" si="1"/>
        <v>22.990282977739426</v>
      </c>
      <c r="R53">
        <f t="shared" si="2"/>
        <v>-5.1916407151094077</v>
      </c>
      <c r="S53">
        <f t="shared" si="3"/>
        <v>26.953133314781724</v>
      </c>
      <c r="T53">
        <f t="shared" si="4"/>
        <v>-0.39682236842103435</v>
      </c>
      <c r="U53">
        <f t="shared" si="5"/>
        <v>0.15746799207927911</v>
      </c>
    </row>
    <row r="54" spans="1:21" x14ac:dyDescent="0.3">
      <c r="A54" t="s">
        <v>65</v>
      </c>
      <c r="B54" t="s">
        <v>74</v>
      </c>
      <c r="C54">
        <v>125.33799999999999</v>
      </c>
      <c r="D54">
        <v>23.574999999999999</v>
      </c>
      <c r="E54">
        <v>36.134999999999998</v>
      </c>
      <c r="F54">
        <v>1</v>
      </c>
      <c r="G54">
        <v>4.5999999999999996</v>
      </c>
      <c r="H54">
        <v>240</v>
      </c>
      <c r="I54">
        <v>119</v>
      </c>
      <c r="J54">
        <v>78.7</v>
      </c>
      <c r="K54">
        <v>204.6</v>
      </c>
      <c r="L54">
        <v>4.8079999999999998</v>
      </c>
      <c r="M54">
        <v>26</v>
      </c>
      <c r="N54">
        <v>16</v>
      </c>
      <c r="O54">
        <f>Sheet10!B$21+Sheet10!B$22*Sheet1!F54+Sheet10!B$23*Sheet1!G54+Sheet10!B$24*Sheet1!H54+Sheet10!B$25*Sheet1!I54+Sheet10!B$26*Sheet1!J54+Sheet10!B$27*Sheet1!K54+Sheet10!B$28*Sheet1!L54+Sheet10!B$29*Sheet1!M54+Sheet10!B$30*Sheet1!N54</f>
        <v>38.024480689963141</v>
      </c>
      <c r="P54">
        <f t="shared" si="0"/>
        <v>1.8894806899631433</v>
      </c>
      <c r="Q54">
        <f t="shared" si="1"/>
        <v>3.570137277743596</v>
      </c>
      <c r="R54">
        <f t="shared" si="2"/>
        <v>10.692658321542108</v>
      </c>
      <c r="S54">
        <f t="shared" si="3"/>
        <v>114.33294198124369</v>
      </c>
      <c r="T54">
        <f t="shared" si="4"/>
        <v>8.8031776315789649</v>
      </c>
      <c r="U54">
        <f t="shared" si="5"/>
        <v>77.495936413132227</v>
      </c>
    </row>
    <row r="55" spans="1:21" x14ac:dyDescent="0.3">
      <c r="A55" t="s">
        <v>77</v>
      </c>
      <c r="B55" t="s">
        <v>78</v>
      </c>
      <c r="C55">
        <v>199.685</v>
      </c>
      <c r="D55">
        <v>9.85</v>
      </c>
      <c r="E55">
        <v>12.885</v>
      </c>
      <c r="F55">
        <v>0</v>
      </c>
      <c r="G55">
        <v>1.6</v>
      </c>
      <c r="H55">
        <v>106</v>
      </c>
      <c r="I55">
        <v>103.2</v>
      </c>
      <c r="J55">
        <v>67.099999999999994</v>
      </c>
      <c r="K55">
        <v>175.1</v>
      </c>
      <c r="L55">
        <v>2.339</v>
      </c>
      <c r="M55">
        <v>11.9</v>
      </c>
      <c r="N55">
        <v>32</v>
      </c>
      <c r="O55">
        <f>Sheet10!B$21+Sheet10!B$22*Sheet1!F55+Sheet10!B$23*Sheet1!G55+Sheet10!B$24*Sheet1!H55+Sheet10!B$25*Sheet1!I55+Sheet10!B$26*Sheet1!J55+Sheet10!B$27*Sheet1!K55+Sheet10!B$28*Sheet1!L55+Sheet10!B$29*Sheet1!M55+Sheet10!B$30*Sheet1!N55</f>
        <v>9.3290629101557805</v>
      </c>
      <c r="P55">
        <f t="shared" si="0"/>
        <v>-3.5559370898442193</v>
      </c>
      <c r="Q55">
        <f t="shared" si="1"/>
        <v>12.644688586929774</v>
      </c>
      <c r="R55">
        <f t="shared" si="2"/>
        <v>-18.002759458265253</v>
      </c>
      <c r="S55">
        <f t="shared" si="3"/>
        <v>324.09934811215902</v>
      </c>
      <c r="T55">
        <f t="shared" si="4"/>
        <v>-14.446822368421033</v>
      </c>
      <c r="U55">
        <f t="shared" si="5"/>
        <v>208.71067654471031</v>
      </c>
    </row>
    <row r="56" spans="1:21" x14ac:dyDescent="0.3">
      <c r="A56" t="s">
        <v>77</v>
      </c>
      <c r="B56" t="s">
        <v>79</v>
      </c>
      <c r="C56">
        <v>230.90199999999999</v>
      </c>
      <c r="D56">
        <v>13.21</v>
      </c>
      <c r="E56">
        <v>15.35</v>
      </c>
      <c r="F56">
        <v>0</v>
      </c>
      <c r="G56">
        <v>2.2999999999999998</v>
      </c>
      <c r="H56">
        <v>135</v>
      </c>
      <c r="I56">
        <v>106.9</v>
      </c>
      <c r="J56">
        <v>70.3</v>
      </c>
      <c r="K56">
        <v>188.8</v>
      </c>
      <c r="L56">
        <v>2.9319999999999999</v>
      </c>
      <c r="M56">
        <v>17.100000000000001</v>
      </c>
      <c r="N56">
        <v>27</v>
      </c>
      <c r="O56">
        <f>Sheet10!B$21+Sheet10!B$22*Sheet1!F56+Sheet10!B$23*Sheet1!G56+Sheet10!B$24*Sheet1!H56+Sheet10!B$25*Sheet1!I56+Sheet10!B$26*Sheet1!J56+Sheet10!B$27*Sheet1!K56+Sheet10!B$28*Sheet1!L56+Sheet10!B$29*Sheet1!M56+Sheet10!B$30*Sheet1!N56</f>
        <v>15.580765029592909</v>
      </c>
      <c r="P56">
        <f t="shared" si="0"/>
        <v>0.23076502959290934</v>
      </c>
      <c r="Q56">
        <f t="shared" si="1"/>
        <v>5.3252498883016322E-2</v>
      </c>
      <c r="R56">
        <f t="shared" si="2"/>
        <v>-11.751057338828124</v>
      </c>
      <c r="S56">
        <f t="shared" si="3"/>
        <v>138.08734858042632</v>
      </c>
      <c r="T56">
        <f t="shared" si="4"/>
        <v>-11.981822368421033</v>
      </c>
      <c r="U56">
        <f t="shared" si="5"/>
        <v>143.56406726839461</v>
      </c>
    </row>
    <row r="57" spans="1:21" x14ac:dyDescent="0.3">
      <c r="A57" t="s">
        <v>77</v>
      </c>
      <c r="B57" t="s">
        <v>80</v>
      </c>
      <c r="C57">
        <v>73.203000000000003</v>
      </c>
      <c r="D57">
        <v>17.71</v>
      </c>
      <c r="E57">
        <v>20.55</v>
      </c>
      <c r="F57">
        <v>1</v>
      </c>
      <c r="G57">
        <v>2</v>
      </c>
      <c r="H57">
        <v>146</v>
      </c>
      <c r="I57">
        <v>103.2</v>
      </c>
      <c r="J57">
        <v>68.900000000000006</v>
      </c>
      <c r="K57">
        <v>177.6</v>
      </c>
      <c r="L57">
        <v>3.2189999999999999</v>
      </c>
      <c r="M57">
        <v>15.3</v>
      </c>
      <c r="N57">
        <v>24</v>
      </c>
      <c r="O57">
        <f>Sheet10!B$21+Sheet10!B$22*Sheet1!F57+Sheet10!B$23*Sheet1!G57+Sheet10!B$24*Sheet1!H57+Sheet10!B$25*Sheet1!I57+Sheet10!B$26*Sheet1!J57+Sheet10!B$27*Sheet1!K57+Sheet10!B$28*Sheet1!L57+Sheet10!B$29*Sheet1!M57+Sheet10!B$30*Sheet1!N57</f>
        <v>17.089077987137493</v>
      </c>
      <c r="P57">
        <f t="shared" si="0"/>
        <v>-3.4609220128625076</v>
      </c>
      <c r="Q57">
        <f t="shared" si="1"/>
        <v>11.977981179116272</v>
      </c>
      <c r="R57">
        <f t="shared" si="2"/>
        <v>-10.24274438128354</v>
      </c>
      <c r="S57">
        <f t="shared" si="3"/>
        <v>104.91381246031553</v>
      </c>
      <c r="T57">
        <f t="shared" si="4"/>
        <v>-6.7818223684210324</v>
      </c>
      <c r="U57">
        <f t="shared" si="5"/>
        <v>45.993114636815861</v>
      </c>
    </row>
    <row r="58" spans="1:21" x14ac:dyDescent="0.3">
      <c r="A58" t="s">
        <v>77</v>
      </c>
      <c r="B58" t="s">
        <v>81</v>
      </c>
      <c r="C58">
        <v>12.855</v>
      </c>
      <c r="D58">
        <v>17.524999999999999</v>
      </c>
      <c r="E58">
        <v>26.6</v>
      </c>
      <c r="F58">
        <v>1</v>
      </c>
      <c r="G58">
        <v>3.2</v>
      </c>
      <c r="H58">
        <v>205</v>
      </c>
      <c r="I58">
        <v>106.4</v>
      </c>
      <c r="J58">
        <v>70.400000000000006</v>
      </c>
      <c r="K58">
        <v>178.2</v>
      </c>
      <c r="L58">
        <v>3.8570000000000002</v>
      </c>
      <c r="M58">
        <v>21.1</v>
      </c>
      <c r="N58">
        <v>19</v>
      </c>
      <c r="O58">
        <f>Sheet10!B$21+Sheet10!B$22*Sheet1!F58+Sheet10!B$23*Sheet1!G58+Sheet10!B$24*Sheet1!H58+Sheet10!B$25*Sheet1!I58+Sheet10!B$26*Sheet1!J58+Sheet10!B$27*Sheet1!K58+Sheet10!B$28*Sheet1!L58+Sheet10!B$29*Sheet1!M58+Sheet10!B$30*Sheet1!N58</f>
        <v>35.126739944097174</v>
      </c>
      <c r="P58">
        <f t="shared" si="0"/>
        <v>8.526739944097173</v>
      </c>
      <c r="Q58">
        <f t="shared" si="1"/>
        <v>72.705294074262255</v>
      </c>
      <c r="R58">
        <f t="shared" si="2"/>
        <v>7.7949175756761413</v>
      </c>
      <c r="S58">
        <f t="shared" si="3"/>
        <v>60.760740011584815</v>
      </c>
      <c r="T58">
        <f t="shared" si="4"/>
        <v>-0.73182236842103165</v>
      </c>
      <c r="U58">
        <f t="shared" si="5"/>
        <v>0.5355639789213682</v>
      </c>
    </row>
    <row r="59" spans="1:21" x14ac:dyDescent="0.3">
      <c r="A59" t="s">
        <v>77</v>
      </c>
      <c r="B59" t="s">
        <v>82</v>
      </c>
      <c r="C59">
        <v>76.028999999999996</v>
      </c>
      <c r="D59">
        <v>19.489999999999998</v>
      </c>
      <c r="E59">
        <v>26</v>
      </c>
      <c r="F59">
        <v>1</v>
      </c>
      <c r="G59">
        <v>3.5</v>
      </c>
      <c r="H59">
        <v>210</v>
      </c>
      <c r="I59">
        <v>118.1</v>
      </c>
      <c r="J59">
        <v>75.599999999999994</v>
      </c>
      <c r="K59">
        <v>201.2</v>
      </c>
      <c r="L59">
        <v>4.2880000000000003</v>
      </c>
      <c r="M59">
        <v>20</v>
      </c>
      <c r="N59">
        <v>23</v>
      </c>
      <c r="O59">
        <f>Sheet10!B$21+Sheet10!B$22*Sheet1!F59+Sheet10!B$23*Sheet1!G59+Sheet10!B$24*Sheet1!H59+Sheet10!B$25*Sheet1!I59+Sheet10!B$26*Sheet1!J59+Sheet10!B$27*Sheet1!K59+Sheet10!B$28*Sheet1!L59+Sheet10!B$29*Sheet1!M59+Sheet10!B$30*Sheet1!N59</f>
        <v>29.924445489683315</v>
      </c>
      <c r="P59">
        <f t="shared" si="0"/>
        <v>3.9244454896833147</v>
      </c>
      <c r="Q59">
        <f t="shared" si="1"/>
        <v>15.401272401495712</v>
      </c>
      <c r="R59">
        <f t="shared" si="2"/>
        <v>2.5926231212622817</v>
      </c>
      <c r="S59">
        <f t="shared" si="3"/>
        <v>6.7216946489037754</v>
      </c>
      <c r="T59">
        <f t="shared" si="4"/>
        <v>-1.3318223684210331</v>
      </c>
      <c r="U59">
        <f t="shared" si="5"/>
        <v>1.77375082102661</v>
      </c>
    </row>
    <row r="60" spans="1:21" x14ac:dyDescent="0.3">
      <c r="A60" t="s">
        <v>83</v>
      </c>
      <c r="B60" t="s">
        <v>84</v>
      </c>
      <c r="C60">
        <v>41.183999999999997</v>
      </c>
      <c r="D60">
        <v>5.86</v>
      </c>
      <c r="E60">
        <v>9.6989999999999998</v>
      </c>
      <c r="F60">
        <v>0</v>
      </c>
      <c r="G60">
        <v>1.5</v>
      </c>
      <c r="H60">
        <v>92</v>
      </c>
      <c r="I60">
        <v>96.1</v>
      </c>
      <c r="J60">
        <v>65.7</v>
      </c>
      <c r="K60">
        <v>166.7</v>
      </c>
      <c r="L60">
        <v>2.2400000000000002</v>
      </c>
      <c r="M60">
        <v>11.9</v>
      </c>
      <c r="N60">
        <v>31</v>
      </c>
      <c r="O60">
        <f>Sheet10!B$21+Sheet10!B$22*Sheet1!F60+Sheet10!B$23*Sheet1!G60+Sheet10!B$24*Sheet1!H60+Sheet10!B$25*Sheet1!I60+Sheet10!B$26*Sheet1!J60+Sheet10!B$27*Sheet1!K60+Sheet10!B$28*Sheet1!L60+Sheet10!B$29*Sheet1!M60+Sheet10!B$30*Sheet1!N60</f>
        <v>8.3093489146301316</v>
      </c>
      <c r="P60">
        <f t="shared" si="0"/>
        <v>-1.3896510853698683</v>
      </c>
      <c r="Q60">
        <f t="shared" si="1"/>
        <v>1.9311301390696529</v>
      </c>
      <c r="R60">
        <f t="shared" si="2"/>
        <v>-19.022473453790901</v>
      </c>
      <c r="S60">
        <f t="shared" si="3"/>
        <v>361.85449630017956</v>
      </c>
      <c r="T60">
        <f t="shared" si="4"/>
        <v>-17.632822368421031</v>
      </c>
      <c r="U60">
        <f t="shared" si="5"/>
        <v>310.91642467628907</v>
      </c>
    </row>
    <row r="61" spans="1:21" x14ac:dyDescent="0.3">
      <c r="A61" t="s">
        <v>83</v>
      </c>
      <c r="B61" t="s">
        <v>85</v>
      </c>
      <c r="C61">
        <v>66.691999999999993</v>
      </c>
      <c r="D61">
        <v>7.8250000000000002</v>
      </c>
      <c r="E61">
        <v>11.798999999999999</v>
      </c>
      <c r="F61">
        <v>0</v>
      </c>
      <c r="G61">
        <v>2</v>
      </c>
      <c r="H61">
        <v>140</v>
      </c>
      <c r="I61">
        <v>100.4</v>
      </c>
      <c r="J61">
        <v>66.900000000000006</v>
      </c>
      <c r="K61">
        <v>174</v>
      </c>
      <c r="L61">
        <v>2.6259999999999999</v>
      </c>
      <c r="M61">
        <v>14.5</v>
      </c>
      <c r="N61">
        <v>27</v>
      </c>
      <c r="O61">
        <f>Sheet10!B$21+Sheet10!B$22*Sheet1!F61+Sheet10!B$23*Sheet1!G61+Sheet10!B$24*Sheet1!H61+Sheet10!B$25*Sheet1!I61+Sheet10!B$26*Sheet1!J61+Sheet10!B$27*Sheet1!K61+Sheet10!B$28*Sheet1!L61+Sheet10!B$29*Sheet1!M61+Sheet10!B$30*Sheet1!N61</f>
        <v>19.571559570713795</v>
      </c>
      <c r="P61">
        <f t="shared" si="0"/>
        <v>7.7725595707137956</v>
      </c>
      <c r="Q61">
        <f t="shared" si="1"/>
        <v>60.412682280294625</v>
      </c>
      <c r="R61">
        <f t="shared" si="2"/>
        <v>-7.760262797707238</v>
      </c>
      <c r="S61">
        <f t="shared" si="3"/>
        <v>60.221678689478971</v>
      </c>
      <c r="T61">
        <f t="shared" si="4"/>
        <v>-15.532822368421034</v>
      </c>
      <c r="U61">
        <f t="shared" si="5"/>
        <v>241.26857072892082</v>
      </c>
    </row>
    <row r="62" spans="1:21" x14ac:dyDescent="0.3">
      <c r="A62" t="s">
        <v>83</v>
      </c>
      <c r="B62" t="s">
        <v>86</v>
      </c>
      <c r="C62">
        <v>29.45</v>
      </c>
      <c r="D62">
        <v>8.91</v>
      </c>
      <c r="E62">
        <v>14.999000000000001</v>
      </c>
      <c r="F62">
        <v>0</v>
      </c>
      <c r="G62">
        <v>2.4</v>
      </c>
      <c r="H62">
        <v>148</v>
      </c>
      <c r="I62">
        <v>106.3</v>
      </c>
      <c r="J62">
        <v>71.599999999999994</v>
      </c>
      <c r="K62">
        <v>185.4</v>
      </c>
      <c r="L62">
        <v>3.0720000000000001</v>
      </c>
      <c r="M62">
        <v>17.2</v>
      </c>
      <c r="N62">
        <v>25</v>
      </c>
      <c r="O62">
        <f>Sheet10!B$21+Sheet10!B$22*Sheet1!F62+Sheet10!B$23*Sheet1!G62+Sheet10!B$24*Sheet1!H62+Sheet10!B$25*Sheet1!I62+Sheet10!B$26*Sheet1!J62+Sheet10!B$27*Sheet1!K62+Sheet10!B$28*Sheet1!L62+Sheet10!B$29*Sheet1!M62+Sheet10!B$30*Sheet1!N62</f>
        <v>19.823712121706627</v>
      </c>
      <c r="P62">
        <f t="shared" si="0"/>
        <v>4.8247121217066269</v>
      </c>
      <c r="Q62">
        <f t="shared" si="1"/>
        <v>23.277847057342861</v>
      </c>
      <c r="R62">
        <f t="shared" si="2"/>
        <v>-7.5081102467144056</v>
      </c>
      <c r="S62">
        <f t="shared" si="3"/>
        <v>56.371719476817852</v>
      </c>
      <c r="T62">
        <f t="shared" si="4"/>
        <v>-12.332822368421033</v>
      </c>
      <c r="U62">
        <f t="shared" si="5"/>
        <v>152.09850757102618</v>
      </c>
    </row>
    <row r="63" spans="1:21" x14ac:dyDescent="0.3">
      <c r="A63" t="s">
        <v>87</v>
      </c>
      <c r="B63" t="s">
        <v>88</v>
      </c>
      <c r="C63">
        <v>23.713000000000001</v>
      </c>
      <c r="D63">
        <v>19.690000000000001</v>
      </c>
      <c r="E63">
        <v>29.465</v>
      </c>
      <c r="F63">
        <v>0</v>
      </c>
      <c r="G63">
        <v>3</v>
      </c>
      <c r="H63">
        <v>227</v>
      </c>
      <c r="I63">
        <v>108.3</v>
      </c>
      <c r="J63">
        <v>70.2</v>
      </c>
      <c r="K63">
        <v>193.7</v>
      </c>
      <c r="L63">
        <v>3.3420000000000001</v>
      </c>
      <c r="M63">
        <v>18.5</v>
      </c>
      <c r="N63">
        <v>25</v>
      </c>
      <c r="O63">
        <f>Sheet10!B$21+Sheet10!B$22*Sheet1!F63+Sheet10!B$23*Sheet1!G63+Sheet10!B$24*Sheet1!H63+Sheet10!B$25*Sheet1!I63+Sheet10!B$26*Sheet1!J63+Sheet10!B$27*Sheet1!K63+Sheet10!B$28*Sheet1!L63+Sheet10!B$29*Sheet1!M63+Sheet10!B$30*Sheet1!N63</f>
        <v>37.386505863054076</v>
      </c>
      <c r="P63">
        <f t="shared" si="0"/>
        <v>7.921505863054076</v>
      </c>
      <c r="Q63">
        <f t="shared" si="1"/>
        <v>62.750255138400099</v>
      </c>
      <c r="R63">
        <f t="shared" si="2"/>
        <v>10.054683494633043</v>
      </c>
      <c r="S63">
        <f t="shared" si="3"/>
        <v>101.09666017724614</v>
      </c>
      <c r="T63">
        <f t="shared" si="4"/>
        <v>2.1331776315789668</v>
      </c>
      <c r="U63">
        <f t="shared" si="5"/>
        <v>4.55044680786885</v>
      </c>
    </row>
    <row r="64" spans="1:21" x14ac:dyDescent="0.3">
      <c r="A64" t="s">
        <v>89</v>
      </c>
      <c r="B64" t="s">
        <v>90</v>
      </c>
      <c r="C64">
        <v>15.467000000000001</v>
      </c>
      <c r="D64" t="s">
        <v>17</v>
      </c>
      <c r="E64">
        <v>42.8</v>
      </c>
      <c r="F64">
        <v>0</v>
      </c>
      <c r="G64">
        <v>3</v>
      </c>
      <c r="H64">
        <v>240</v>
      </c>
      <c r="I64">
        <v>114.5</v>
      </c>
      <c r="J64">
        <v>71.599999999999994</v>
      </c>
      <c r="K64">
        <v>191.3</v>
      </c>
      <c r="L64">
        <v>3.65</v>
      </c>
      <c r="M64">
        <v>18.399999999999999</v>
      </c>
      <c r="N64">
        <v>21</v>
      </c>
      <c r="O64">
        <f>Sheet10!B$21+Sheet10!B$22*Sheet1!F64+Sheet10!B$23*Sheet1!G64+Sheet10!B$24*Sheet1!H64+Sheet10!B$25*Sheet1!I64+Sheet10!B$26*Sheet1!J64+Sheet10!B$27*Sheet1!K64+Sheet10!B$28*Sheet1!L64+Sheet10!B$29*Sheet1!M64+Sheet10!B$30*Sheet1!N64</f>
        <v>43.617652185346046</v>
      </c>
      <c r="P64">
        <f t="shared" si="0"/>
        <v>0.81765218534604855</v>
      </c>
      <c r="Q64">
        <f t="shared" si="1"/>
        <v>0.66855509620116893</v>
      </c>
      <c r="R64">
        <f t="shared" si="2"/>
        <v>16.285829816925013</v>
      </c>
      <c r="S64">
        <f t="shared" si="3"/>
        <v>265.22825282584381</v>
      </c>
      <c r="T64">
        <f t="shared" si="4"/>
        <v>15.468177631578964</v>
      </c>
      <c r="U64">
        <f t="shared" si="5"/>
        <v>239.26451924207981</v>
      </c>
    </row>
    <row r="65" spans="1:21" x14ac:dyDescent="0.3">
      <c r="A65" t="s">
        <v>91</v>
      </c>
      <c r="B65" t="s">
        <v>92</v>
      </c>
      <c r="C65">
        <v>55.557000000000002</v>
      </c>
      <c r="D65">
        <v>13.475</v>
      </c>
      <c r="E65">
        <v>14.46</v>
      </c>
      <c r="F65">
        <v>1</v>
      </c>
      <c r="G65">
        <v>2.5</v>
      </c>
      <c r="H65">
        <v>120</v>
      </c>
      <c r="I65">
        <v>93.4</v>
      </c>
      <c r="J65">
        <v>66.7</v>
      </c>
      <c r="K65">
        <v>152</v>
      </c>
      <c r="L65">
        <v>3.0449999999999999</v>
      </c>
      <c r="M65">
        <v>19</v>
      </c>
      <c r="N65">
        <v>17</v>
      </c>
      <c r="O65">
        <f>Sheet10!B$21+Sheet10!B$22*Sheet1!F65+Sheet10!B$23*Sheet1!G65+Sheet10!B$24*Sheet1!H65+Sheet10!B$25*Sheet1!I65+Sheet10!B$26*Sheet1!J65+Sheet10!B$27*Sheet1!K65+Sheet10!B$28*Sheet1!L65+Sheet10!B$29*Sheet1!M65+Sheet10!B$30*Sheet1!N65</f>
        <v>18.214004336500743</v>
      </c>
      <c r="P65">
        <f t="shared" si="0"/>
        <v>3.7540043365007421</v>
      </c>
      <c r="Q65">
        <f t="shared" si="1"/>
        <v>14.092548558466376</v>
      </c>
      <c r="R65">
        <f t="shared" si="2"/>
        <v>-9.1178180319202902</v>
      </c>
      <c r="S65">
        <f t="shared" si="3"/>
        <v>83.134605663210792</v>
      </c>
      <c r="T65">
        <f t="shared" si="4"/>
        <v>-12.871822368421032</v>
      </c>
      <c r="U65">
        <f t="shared" si="5"/>
        <v>165.68381108418404</v>
      </c>
    </row>
    <row r="66" spans="1:21" x14ac:dyDescent="0.3">
      <c r="A66" t="s">
        <v>91</v>
      </c>
      <c r="B66" t="s">
        <v>93</v>
      </c>
      <c r="C66">
        <v>80.555999999999997</v>
      </c>
      <c r="D66">
        <v>13.775</v>
      </c>
      <c r="E66">
        <v>21.62</v>
      </c>
      <c r="F66">
        <v>1</v>
      </c>
      <c r="G66">
        <v>4</v>
      </c>
      <c r="H66">
        <v>190</v>
      </c>
      <c r="I66">
        <v>101.4</v>
      </c>
      <c r="J66">
        <v>69.400000000000006</v>
      </c>
      <c r="K66">
        <v>167.5</v>
      </c>
      <c r="L66">
        <v>3.194</v>
      </c>
      <c r="M66">
        <v>20</v>
      </c>
      <c r="N66">
        <v>20</v>
      </c>
      <c r="O66">
        <f>Sheet10!B$21+Sheet10!B$22*Sheet1!F66+Sheet10!B$23*Sheet1!G66+Sheet10!B$24*Sheet1!H66+Sheet10!B$25*Sheet1!I66+Sheet10!B$26*Sheet1!J66+Sheet10!B$27*Sheet1!K66+Sheet10!B$28*Sheet1!L66+Sheet10!B$29*Sheet1!M66+Sheet10!B$30*Sheet1!N66</f>
        <v>25.810242378347354</v>
      </c>
      <c r="P66">
        <f t="shared" si="0"/>
        <v>4.190242378347353</v>
      </c>
      <c r="Q66">
        <f t="shared" si="1"/>
        <v>17.558131189298081</v>
      </c>
      <c r="R66">
        <f t="shared" si="2"/>
        <v>-1.5215799900736791</v>
      </c>
      <c r="S66">
        <f t="shared" si="3"/>
        <v>2.3152056661926173</v>
      </c>
      <c r="T66">
        <f t="shared" si="4"/>
        <v>-5.7118223684210321</v>
      </c>
      <c r="U66">
        <f t="shared" si="5"/>
        <v>32.624914768394845</v>
      </c>
    </row>
    <row r="67" spans="1:21" x14ac:dyDescent="0.3">
      <c r="A67" t="s">
        <v>91</v>
      </c>
      <c r="B67" t="s">
        <v>94</v>
      </c>
      <c r="C67">
        <v>157.04</v>
      </c>
      <c r="D67">
        <v>18.809999999999999</v>
      </c>
      <c r="E67">
        <v>26.895</v>
      </c>
      <c r="F67">
        <v>1</v>
      </c>
      <c r="G67">
        <v>4</v>
      </c>
      <c r="H67">
        <v>195</v>
      </c>
      <c r="I67">
        <v>105.9</v>
      </c>
      <c r="J67">
        <v>72.3</v>
      </c>
      <c r="K67">
        <v>181.5</v>
      </c>
      <c r="L67">
        <v>3.88</v>
      </c>
      <c r="M67">
        <v>20.5</v>
      </c>
      <c r="N67">
        <v>19</v>
      </c>
      <c r="O67">
        <f>Sheet10!B$21+Sheet10!B$22*Sheet1!F67+Sheet10!B$23*Sheet1!G67+Sheet10!B$24*Sheet1!H67+Sheet10!B$25*Sheet1!I67+Sheet10!B$26*Sheet1!J67+Sheet10!B$27*Sheet1!K67+Sheet10!B$28*Sheet1!L67+Sheet10!B$29*Sheet1!M67+Sheet10!B$30*Sheet1!N67</f>
        <v>27.998305871136825</v>
      </c>
      <c r="P67">
        <f t="shared" ref="P67:P130" si="6">O67-E67</f>
        <v>1.1033058711368255</v>
      </c>
      <c r="Q67">
        <f t="shared" ref="Q67:Q130" si="7">P67^2</f>
        <v>1.2172838452849895</v>
      </c>
      <c r="R67">
        <f t="shared" ref="R67:R130" si="8">O67-AVERAGE(E$2:E$153)</f>
        <v>0.66648350271579204</v>
      </c>
      <c r="S67">
        <f t="shared" ref="S67:S130" si="9">R67^2</f>
        <v>0.44420025939231117</v>
      </c>
      <c r="T67">
        <f t="shared" ref="T67:T130" si="10">E67-AVERAGE(E$2:E$153)</f>
        <v>-0.4368223684210335</v>
      </c>
      <c r="U67">
        <f t="shared" ref="U67:U130" si="11">T67^2</f>
        <v>0.19081378155296114</v>
      </c>
    </row>
    <row r="68" spans="1:21" x14ac:dyDescent="0.3">
      <c r="A68" t="s">
        <v>95</v>
      </c>
      <c r="B68" t="s">
        <v>96</v>
      </c>
      <c r="C68">
        <v>24.071999999999999</v>
      </c>
      <c r="D68">
        <v>26.975000000000001</v>
      </c>
      <c r="E68">
        <v>31.504999999999999</v>
      </c>
      <c r="F68">
        <v>0</v>
      </c>
      <c r="G68">
        <v>3</v>
      </c>
      <c r="H68">
        <v>210</v>
      </c>
      <c r="I68">
        <v>105.1</v>
      </c>
      <c r="J68">
        <v>70.5</v>
      </c>
      <c r="K68">
        <v>190.2</v>
      </c>
      <c r="L68">
        <v>3.3730000000000002</v>
      </c>
      <c r="M68">
        <v>18.5</v>
      </c>
      <c r="N68">
        <v>23</v>
      </c>
      <c r="O68">
        <f>Sheet10!B$21+Sheet10!B$22*Sheet1!F68+Sheet10!B$23*Sheet1!G68+Sheet10!B$24*Sheet1!H68+Sheet10!B$25*Sheet1!I68+Sheet10!B$26*Sheet1!J68+Sheet10!B$27*Sheet1!K68+Sheet10!B$28*Sheet1!L68+Sheet10!B$29*Sheet1!M68+Sheet10!B$30*Sheet1!N68</f>
        <v>34.266589895139816</v>
      </c>
      <c r="P68">
        <f t="shared" si="6"/>
        <v>2.7615898951398172</v>
      </c>
      <c r="Q68">
        <f t="shared" si="7"/>
        <v>7.6263787489383468</v>
      </c>
      <c r="R68">
        <f t="shared" si="8"/>
        <v>6.9347675267187832</v>
      </c>
      <c r="S68">
        <f t="shared" si="9"/>
        <v>48.091000649633351</v>
      </c>
      <c r="T68">
        <f t="shared" si="10"/>
        <v>4.1731776315789659</v>
      </c>
      <c r="U68">
        <f t="shared" si="11"/>
        <v>17.415411544711027</v>
      </c>
    </row>
    <row r="69" spans="1:21" x14ac:dyDescent="0.3">
      <c r="A69" t="s">
        <v>95</v>
      </c>
      <c r="B69" t="s">
        <v>97</v>
      </c>
      <c r="C69">
        <v>12.698</v>
      </c>
      <c r="D69">
        <v>32.075000000000003</v>
      </c>
      <c r="E69">
        <v>37.805</v>
      </c>
      <c r="F69">
        <v>0</v>
      </c>
      <c r="G69">
        <v>3</v>
      </c>
      <c r="H69">
        <v>225</v>
      </c>
      <c r="I69">
        <v>110.2</v>
      </c>
      <c r="J69">
        <v>70.900000000000006</v>
      </c>
      <c r="K69">
        <v>189.2</v>
      </c>
      <c r="L69">
        <v>3.6379999999999999</v>
      </c>
      <c r="M69">
        <v>19.8</v>
      </c>
      <c r="N69">
        <v>23</v>
      </c>
      <c r="O69">
        <f>Sheet10!B$21+Sheet10!B$22*Sheet1!F69+Sheet10!B$23*Sheet1!G69+Sheet10!B$24*Sheet1!H69+Sheet10!B$25*Sheet1!I69+Sheet10!B$26*Sheet1!J69+Sheet10!B$27*Sheet1!K69+Sheet10!B$28*Sheet1!L69+Sheet10!B$29*Sheet1!M69+Sheet10!B$30*Sheet1!N69</f>
        <v>41.900444733525134</v>
      </c>
      <c r="P69">
        <f t="shared" si="6"/>
        <v>4.0954447335251345</v>
      </c>
      <c r="Q69">
        <f t="shared" si="7"/>
        <v>16.772667565358759</v>
      </c>
      <c r="R69">
        <f t="shared" si="8"/>
        <v>14.568622365104101</v>
      </c>
      <c r="S69">
        <f t="shared" si="9"/>
        <v>212.2447576170114</v>
      </c>
      <c r="T69">
        <f t="shared" si="10"/>
        <v>10.473177631578967</v>
      </c>
      <c r="U69">
        <f t="shared" si="11"/>
        <v>109.68744970260602</v>
      </c>
    </row>
    <row r="70" spans="1:21" x14ac:dyDescent="0.3">
      <c r="A70" t="s">
        <v>95</v>
      </c>
      <c r="B70" t="s">
        <v>98</v>
      </c>
      <c r="C70">
        <v>3.3340000000000001</v>
      </c>
      <c r="D70" t="s">
        <v>17</v>
      </c>
      <c r="E70">
        <v>46.305</v>
      </c>
      <c r="F70">
        <v>0</v>
      </c>
      <c r="G70">
        <v>4</v>
      </c>
      <c r="H70">
        <v>300</v>
      </c>
      <c r="I70">
        <v>110.2</v>
      </c>
      <c r="J70">
        <v>70.900000000000006</v>
      </c>
      <c r="K70">
        <v>189.2</v>
      </c>
      <c r="L70">
        <v>3.6930000000000001</v>
      </c>
      <c r="M70">
        <v>19.8</v>
      </c>
      <c r="N70">
        <v>21</v>
      </c>
      <c r="O70">
        <f>Sheet10!B$21+Sheet10!B$22*Sheet1!F70+Sheet10!B$23*Sheet1!G70+Sheet10!B$24*Sheet1!H70+Sheet10!B$25*Sheet1!I70+Sheet10!B$26*Sheet1!J70+Sheet10!B$27*Sheet1!K70+Sheet10!B$28*Sheet1!L70+Sheet10!B$29*Sheet1!M70+Sheet10!B$30*Sheet1!N70</f>
        <v>56.021187562792122</v>
      </c>
      <c r="P70">
        <f t="shared" si="6"/>
        <v>9.7161875627921219</v>
      </c>
      <c r="Q70">
        <f t="shared" si="7"/>
        <v>94.404300755356317</v>
      </c>
      <c r="R70">
        <f t="shared" si="8"/>
        <v>28.689365194371089</v>
      </c>
      <c r="S70">
        <f t="shared" si="9"/>
        <v>823.07967525599122</v>
      </c>
      <c r="T70">
        <f t="shared" si="10"/>
        <v>18.973177631578967</v>
      </c>
      <c r="U70">
        <f t="shared" si="11"/>
        <v>359.98146943944846</v>
      </c>
    </row>
    <row r="71" spans="1:21" x14ac:dyDescent="0.3">
      <c r="A71" t="s">
        <v>95</v>
      </c>
      <c r="B71" t="s">
        <v>99</v>
      </c>
      <c r="C71">
        <v>6.375</v>
      </c>
      <c r="D71">
        <v>40.375</v>
      </c>
      <c r="E71">
        <v>54.005000000000003</v>
      </c>
      <c r="F71">
        <v>0</v>
      </c>
      <c r="G71">
        <v>4</v>
      </c>
      <c r="H71">
        <v>290</v>
      </c>
      <c r="I71">
        <v>112.2</v>
      </c>
      <c r="J71">
        <v>72</v>
      </c>
      <c r="K71">
        <v>196.7</v>
      </c>
      <c r="L71">
        <v>3.89</v>
      </c>
      <c r="M71">
        <v>22.5</v>
      </c>
      <c r="N71">
        <v>22</v>
      </c>
      <c r="O71">
        <f>Sheet10!B$21+Sheet10!B$22*Sheet1!F71+Sheet10!B$23*Sheet1!G71+Sheet10!B$24*Sheet1!H71+Sheet10!B$25*Sheet1!I71+Sheet10!B$26*Sheet1!J71+Sheet10!B$27*Sheet1!K71+Sheet10!B$28*Sheet1!L71+Sheet10!B$29*Sheet1!M71+Sheet10!B$30*Sheet1!N71</f>
        <v>54.363481250924337</v>
      </c>
      <c r="P71">
        <f t="shared" si="6"/>
        <v>0.35848125092433492</v>
      </c>
      <c r="Q71">
        <f t="shared" si="7"/>
        <v>0.12850880726427596</v>
      </c>
      <c r="R71">
        <f t="shared" si="8"/>
        <v>27.031658882503304</v>
      </c>
      <c r="S71">
        <f t="shared" si="9"/>
        <v>730.71058194001978</v>
      </c>
      <c r="T71">
        <f t="shared" si="10"/>
        <v>26.673177631578969</v>
      </c>
      <c r="U71">
        <f t="shared" si="11"/>
        <v>711.45840496576466</v>
      </c>
    </row>
    <row r="72" spans="1:21" x14ac:dyDescent="0.3">
      <c r="A72" t="s">
        <v>95</v>
      </c>
      <c r="B72" t="s">
        <v>101</v>
      </c>
      <c r="C72">
        <v>51.238</v>
      </c>
      <c r="D72" t="s">
        <v>17</v>
      </c>
      <c r="E72">
        <v>34.604999999999997</v>
      </c>
      <c r="F72">
        <v>1</v>
      </c>
      <c r="G72">
        <v>3</v>
      </c>
      <c r="H72">
        <v>220</v>
      </c>
      <c r="I72">
        <v>103</v>
      </c>
      <c r="J72">
        <v>71.5</v>
      </c>
      <c r="K72">
        <v>180.1</v>
      </c>
      <c r="L72">
        <v>3.9</v>
      </c>
      <c r="M72">
        <v>17.2</v>
      </c>
      <c r="N72">
        <v>21</v>
      </c>
      <c r="O72">
        <f>Sheet10!B$21+Sheet10!B$22*Sheet1!F72+Sheet10!B$23*Sheet1!G72+Sheet10!B$24*Sheet1!H72+Sheet10!B$25*Sheet1!I72+Sheet10!B$26*Sheet1!J72+Sheet10!B$27*Sheet1!K72+Sheet10!B$28*Sheet1!L72+Sheet10!B$29*Sheet1!M72+Sheet10!B$30*Sheet1!N72</f>
        <v>36.028891998503987</v>
      </c>
      <c r="P72">
        <f t="shared" si="6"/>
        <v>1.42389199850399</v>
      </c>
      <c r="Q72">
        <f t="shared" si="7"/>
        <v>2.0274684234036866</v>
      </c>
      <c r="R72">
        <f t="shared" si="8"/>
        <v>8.6970696300829538</v>
      </c>
      <c r="S72">
        <f t="shared" si="9"/>
        <v>75.639020150511243</v>
      </c>
      <c r="T72">
        <f t="shared" si="10"/>
        <v>7.2731776315789638</v>
      </c>
      <c r="U72">
        <f t="shared" si="11"/>
        <v>52.899112860500587</v>
      </c>
    </row>
    <row r="73" spans="1:21" x14ac:dyDescent="0.3">
      <c r="A73" t="s">
        <v>95</v>
      </c>
      <c r="B73" t="s">
        <v>100</v>
      </c>
      <c r="C73">
        <v>9.1259999999999994</v>
      </c>
      <c r="D73" t="s">
        <v>17</v>
      </c>
      <c r="E73">
        <v>60.104999999999997</v>
      </c>
      <c r="F73">
        <v>1</v>
      </c>
      <c r="G73">
        <v>4.7</v>
      </c>
      <c r="H73">
        <v>230</v>
      </c>
      <c r="I73">
        <v>112.2</v>
      </c>
      <c r="J73">
        <v>76.400000000000006</v>
      </c>
      <c r="K73">
        <v>192.5</v>
      </c>
      <c r="L73">
        <v>5.4009999999999998</v>
      </c>
      <c r="M73">
        <v>25.4</v>
      </c>
      <c r="N73">
        <v>15</v>
      </c>
      <c r="O73">
        <f>Sheet10!B$21+Sheet10!B$22*Sheet1!F73+Sheet10!B$23*Sheet1!G73+Sheet10!B$24*Sheet1!H73+Sheet10!B$25*Sheet1!I73+Sheet10!B$26*Sheet1!J73+Sheet10!B$27*Sheet1!K73+Sheet10!B$28*Sheet1!L73+Sheet10!B$29*Sheet1!M73+Sheet10!B$30*Sheet1!N73</f>
        <v>46.176318528372626</v>
      </c>
      <c r="P73">
        <f t="shared" si="6"/>
        <v>-13.928681471627371</v>
      </c>
      <c r="Q73">
        <f t="shared" si="7"/>
        <v>194.00816753805563</v>
      </c>
      <c r="R73">
        <f t="shared" si="8"/>
        <v>18.844496159951593</v>
      </c>
      <c r="S73">
        <f t="shared" si="9"/>
        <v>355.11503552243033</v>
      </c>
      <c r="T73">
        <f t="shared" si="10"/>
        <v>32.77317763157896</v>
      </c>
      <c r="U73">
        <f t="shared" si="11"/>
        <v>1074.0811720710276</v>
      </c>
    </row>
    <row r="74" spans="1:21" x14ac:dyDescent="0.3">
      <c r="A74" t="s">
        <v>102</v>
      </c>
      <c r="B74" t="s">
        <v>103</v>
      </c>
      <c r="C74">
        <v>13.798</v>
      </c>
      <c r="D74">
        <v>20.524999999999999</v>
      </c>
      <c r="E74">
        <v>39.08</v>
      </c>
      <c r="F74">
        <v>0</v>
      </c>
      <c r="G74">
        <v>4.5999999999999996</v>
      </c>
      <c r="H74">
        <v>275</v>
      </c>
      <c r="I74">
        <v>109</v>
      </c>
      <c r="J74">
        <v>73.599999999999994</v>
      </c>
      <c r="K74">
        <v>208.5</v>
      </c>
      <c r="L74">
        <v>3.8679999999999999</v>
      </c>
      <c r="M74">
        <v>20</v>
      </c>
      <c r="N74">
        <v>22</v>
      </c>
      <c r="O74">
        <f>Sheet10!B$21+Sheet10!B$22*Sheet1!F74+Sheet10!B$23*Sheet1!G74+Sheet10!B$24*Sheet1!H74+Sheet10!B$25*Sheet1!I74+Sheet10!B$26*Sheet1!J74+Sheet10!B$27*Sheet1!K74+Sheet10!B$28*Sheet1!L74+Sheet10!B$29*Sheet1!M74+Sheet10!B$30*Sheet1!N74</f>
        <v>41.921218866937558</v>
      </c>
      <c r="P74">
        <f t="shared" si="6"/>
        <v>2.8412188669375595</v>
      </c>
      <c r="Q74">
        <f t="shared" si="7"/>
        <v>8.0725246498419505</v>
      </c>
      <c r="R74">
        <f t="shared" si="8"/>
        <v>14.589396498516525</v>
      </c>
      <c r="S74">
        <f t="shared" si="9"/>
        <v>212.85049019092622</v>
      </c>
      <c r="T74">
        <f t="shared" si="10"/>
        <v>11.748177631578965</v>
      </c>
      <c r="U74">
        <f t="shared" si="11"/>
        <v>138.01967766313234</v>
      </c>
    </row>
    <row r="75" spans="1:21" x14ac:dyDescent="0.3">
      <c r="A75" t="s">
        <v>102</v>
      </c>
      <c r="B75" t="s">
        <v>104</v>
      </c>
      <c r="C75">
        <v>48.911000000000001</v>
      </c>
      <c r="D75">
        <v>21.725000000000001</v>
      </c>
      <c r="E75">
        <v>43.33</v>
      </c>
      <c r="F75">
        <v>0</v>
      </c>
      <c r="G75">
        <v>4.5999999999999996</v>
      </c>
      <c r="H75">
        <v>215</v>
      </c>
      <c r="I75">
        <v>117.7</v>
      </c>
      <c r="J75">
        <v>78.2</v>
      </c>
      <c r="K75">
        <v>215.3</v>
      </c>
      <c r="L75">
        <v>4.1210000000000004</v>
      </c>
      <c r="M75">
        <v>19</v>
      </c>
      <c r="N75">
        <v>21</v>
      </c>
      <c r="O75">
        <f>Sheet10!B$21+Sheet10!B$22*Sheet1!F75+Sheet10!B$23*Sheet1!G75+Sheet10!B$24*Sheet1!H75+Sheet10!B$25*Sheet1!I75+Sheet10!B$26*Sheet1!J75+Sheet10!B$27*Sheet1!K75+Sheet10!B$28*Sheet1!L75+Sheet10!B$29*Sheet1!M75+Sheet10!B$30*Sheet1!N75</f>
        <v>26.210146747030681</v>
      </c>
      <c r="P75">
        <f t="shared" si="6"/>
        <v>-17.119853252969317</v>
      </c>
      <c r="Q75">
        <f t="shared" si="7"/>
        <v>293.08937540320414</v>
      </c>
      <c r="R75">
        <f t="shared" si="8"/>
        <v>-1.1216756213903523</v>
      </c>
      <c r="S75">
        <f t="shared" si="9"/>
        <v>1.2581561996214328</v>
      </c>
      <c r="T75">
        <f t="shared" si="10"/>
        <v>15.998177631578965</v>
      </c>
      <c r="U75">
        <f t="shared" si="11"/>
        <v>255.94168753155355</v>
      </c>
    </row>
    <row r="76" spans="1:21" x14ac:dyDescent="0.3">
      <c r="A76" t="s">
        <v>102</v>
      </c>
      <c r="B76" t="s">
        <v>105</v>
      </c>
      <c r="C76">
        <v>22.925000000000001</v>
      </c>
      <c r="D76" t="s">
        <v>17</v>
      </c>
      <c r="E76">
        <v>42.66</v>
      </c>
      <c r="F76">
        <v>1</v>
      </c>
      <c r="G76">
        <v>5.4</v>
      </c>
      <c r="H76">
        <v>300</v>
      </c>
      <c r="I76">
        <v>119</v>
      </c>
      <c r="J76">
        <v>79.900000000000006</v>
      </c>
      <c r="K76">
        <v>204.8</v>
      </c>
      <c r="L76">
        <v>5.3929999999999998</v>
      </c>
      <c r="M76">
        <v>30</v>
      </c>
      <c r="N76">
        <v>15</v>
      </c>
      <c r="O76">
        <f>Sheet10!B$21+Sheet10!B$22*Sheet1!F76+Sheet10!B$23*Sheet1!G76+Sheet10!B$24*Sheet1!H76+Sheet10!B$25*Sheet1!I76+Sheet10!B$26*Sheet1!J76+Sheet10!B$27*Sheet1!K76+Sheet10!B$28*Sheet1!L76+Sheet10!B$29*Sheet1!M76+Sheet10!B$30*Sheet1!N76</f>
        <v>56.583847291147571</v>
      </c>
      <c r="P76">
        <f t="shared" si="6"/>
        <v>13.923847291147574</v>
      </c>
      <c r="Q76">
        <f t="shared" si="7"/>
        <v>193.87352338719762</v>
      </c>
      <c r="R76">
        <f t="shared" si="8"/>
        <v>29.252024922726537</v>
      </c>
      <c r="S76">
        <f t="shared" si="9"/>
        <v>855.68096207981444</v>
      </c>
      <c r="T76">
        <f t="shared" si="10"/>
        <v>15.328177631578964</v>
      </c>
      <c r="U76">
        <f t="shared" si="11"/>
        <v>234.95302950523768</v>
      </c>
    </row>
    <row r="77" spans="1:21" x14ac:dyDescent="0.3">
      <c r="A77" t="s">
        <v>121</v>
      </c>
      <c r="B77" t="s">
        <v>127</v>
      </c>
      <c r="C77">
        <v>1.526</v>
      </c>
      <c r="D77" t="s">
        <v>17</v>
      </c>
      <c r="E77">
        <v>41</v>
      </c>
      <c r="F77">
        <v>0</v>
      </c>
      <c r="G77">
        <v>2.2999999999999998</v>
      </c>
      <c r="H77">
        <v>185</v>
      </c>
      <c r="I77">
        <v>94.5</v>
      </c>
      <c r="J77">
        <v>67.5</v>
      </c>
      <c r="K77">
        <v>157.30000000000001</v>
      </c>
      <c r="L77">
        <v>2.9750000000000001</v>
      </c>
      <c r="M77">
        <v>14</v>
      </c>
      <c r="N77">
        <v>27</v>
      </c>
      <c r="O77">
        <f>Sheet10!B$21+Sheet10!B$22*Sheet1!F77+Sheet10!B$23*Sheet1!G77+Sheet10!B$24*Sheet1!H77+Sheet10!B$25*Sheet1!I77+Sheet10!B$26*Sheet1!J77+Sheet10!B$27*Sheet1!K77+Sheet10!B$28*Sheet1!L77+Sheet10!B$29*Sheet1!M77+Sheet10!B$30*Sheet1!N77</f>
        <v>37.308716870246428</v>
      </c>
      <c r="P77">
        <f t="shared" si="6"/>
        <v>-3.6912831297535718</v>
      </c>
      <c r="Q77">
        <f t="shared" si="7"/>
        <v>13.625571144003324</v>
      </c>
      <c r="R77">
        <f t="shared" si="8"/>
        <v>9.9768945018253952</v>
      </c>
      <c r="S77">
        <f t="shared" si="9"/>
        <v>99.538423900553795</v>
      </c>
      <c r="T77">
        <f t="shared" si="10"/>
        <v>13.668177631578967</v>
      </c>
      <c r="U77">
        <f t="shared" si="11"/>
        <v>186.81907976839562</v>
      </c>
    </row>
    <row r="78" spans="1:21" x14ac:dyDescent="0.3">
      <c r="A78" t="s">
        <v>121</v>
      </c>
      <c r="B78" t="s">
        <v>126</v>
      </c>
      <c r="C78">
        <v>7.9980000000000002</v>
      </c>
      <c r="D78" t="s">
        <v>17</v>
      </c>
      <c r="E78">
        <v>38.9</v>
      </c>
      <c r="F78">
        <v>0</v>
      </c>
      <c r="G78">
        <v>2.2999999999999998</v>
      </c>
      <c r="H78">
        <v>190</v>
      </c>
      <c r="I78">
        <v>94.5</v>
      </c>
      <c r="J78">
        <v>67.5</v>
      </c>
      <c r="K78">
        <v>157.9</v>
      </c>
      <c r="L78">
        <v>3.0550000000000002</v>
      </c>
      <c r="M78">
        <v>15.9</v>
      </c>
      <c r="N78">
        <v>26</v>
      </c>
      <c r="O78">
        <f>Sheet10!B$21+Sheet10!B$22*Sheet1!F78+Sheet10!B$23*Sheet1!G78+Sheet10!B$24*Sheet1!H78+Sheet10!B$25*Sheet1!I78+Sheet10!B$26*Sheet1!J78+Sheet10!B$27*Sheet1!K78+Sheet10!B$28*Sheet1!L78+Sheet10!B$29*Sheet1!M78+Sheet10!B$30*Sheet1!N78</f>
        <v>39.938043154142761</v>
      </c>
      <c r="P78">
        <f t="shared" si="6"/>
        <v>1.0380431541427626</v>
      </c>
      <c r="Q78">
        <f t="shared" si="7"/>
        <v>1.0775335898626552</v>
      </c>
      <c r="R78">
        <f t="shared" si="8"/>
        <v>12.606220785721728</v>
      </c>
      <c r="S78">
        <f t="shared" si="9"/>
        <v>158.91680249836256</v>
      </c>
      <c r="T78">
        <f t="shared" si="10"/>
        <v>11.568177631578966</v>
      </c>
      <c r="U78">
        <f t="shared" si="11"/>
        <v>133.82273371576392</v>
      </c>
    </row>
    <row r="79" spans="1:21" x14ac:dyDescent="0.3">
      <c r="A79" t="s">
        <v>121</v>
      </c>
      <c r="B79" t="s">
        <v>128</v>
      </c>
      <c r="C79">
        <v>11.592000000000001</v>
      </c>
      <c r="D79" t="s">
        <v>17</v>
      </c>
      <c r="E79">
        <v>41.6</v>
      </c>
      <c r="F79">
        <v>0</v>
      </c>
      <c r="G79">
        <v>3.2</v>
      </c>
      <c r="H79">
        <v>215</v>
      </c>
      <c r="I79">
        <v>105.9</v>
      </c>
      <c r="J79">
        <v>67.8</v>
      </c>
      <c r="K79">
        <v>180.3</v>
      </c>
      <c r="L79">
        <v>3.2130000000000001</v>
      </c>
      <c r="M79">
        <v>16.399999999999999</v>
      </c>
      <c r="N79">
        <v>26</v>
      </c>
      <c r="O79">
        <f>Sheet10!B$21+Sheet10!B$22*Sheet1!F79+Sheet10!B$23*Sheet1!G79+Sheet10!B$24*Sheet1!H79+Sheet10!B$25*Sheet1!I79+Sheet10!B$26*Sheet1!J79+Sheet10!B$27*Sheet1!K79+Sheet10!B$28*Sheet1!L79+Sheet10!B$29*Sheet1!M79+Sheet10!B$30*Sheet1!N79</f>
        <v>37.740174581975019</v>
      </c>
      <c r="P79">
        <f t="shared" si="6"/>
        <v>-3.8598254180249825</v>
      </c>
      <c r="Q79">
        <f t="shared" si="7"/>
        <v>14.89825225763173</v>
      </c>
      <c r="R79">
        <f t="shared" si="8"/>
        <v>10.408352213553986</v>
      </c>
      <c r="S79">
        <f t="shared" si="9"/>
        <v>108.33379580139416</v>
      </c>
      <c r="T79">
        <f t="shared" si="10"/>
        <v>14.268177631578968</v>
      </c>
      <c r="U79">
        <f t="shared" si="11"/>
        <v>203.58089292629043</v>
      </c>
    </row>
    <row r="80" spans="1:21" x14ac:dyDescent="0.3">
      <c r="A80" t="s">
        <v>121</v>
      </c>
      <c r="B80" t="s">
        <v>122</v>
      </c>
      <c r="C80">
        <v>18.391999999999999</v>
      </c>
      <c r="D80">
        <v>26.05</v>
      </c>
      <c r="E80">
        <v>31.75</v>
      </c>
      <c r="F80">
        <v>0</v>
      </c>
      <c r="G80">
        <v>2.2999999999999998</v>
      </c>
      <c r="H80">
        <v>185</v>
      </c>
      <c r="I80">
        <v>105.9</v>
      </c>
      <c r="J80">
        <v>67.7</v>
      </c>
      <c r="K80">
        <v>177.4</v>
      </c>
      <c r="L80">
        <v>3.25</v>
      </c>
      <c r="M80">
        <v>16.399999999999999</v>
      </c>
      <c r="N80">
        <v>26</v>
      </c>
      <c r="O80">
        <f>Sheet10!B$21+Sheet10!B$22*Sheet1!F80+Sheet10!B$23*Sheet1!G80+Sheet10!B$24*Sheet1!H80+Sheet10!B$25*Sheet1!I80+Sheet10!B$26*Sheet1!J80+Sheet10!B$27*Sheet1!K80+Sheet10!B$28*Sheet1!L80+Sheet10!B$29*Sheet1!M80+Sheet10!B$30*Sheet1!N80</f>
        <v>35.20979978782249</v>
      </c>
      <c r="P80">
        <f t="shared" si="6"/>
        <v>3.4597997878224902</v>
      </c>
      <c r="Q80">
        <f t="shared" si="7"/>
        <v>11.970214571816548</v>
      </c>
      <c r="R80">
        <f t="shared" si="8"/>
        <v>7.8779774194014571</v>
      </c>
      <c r="S80">
        <f t="shared" si="9"/>
        <v>62.062528220599241</v>
      </c>
      <c r="T80">
        <f t="shared" si="10"/>
        <v>4.4181776315789669</v>
      </c>
      <c r="U80">
        <f t="shared" si="11"/>
        <v>19.520293584184728</v>
      </c>
    </row>
    <row r="81" spans="1:21" x14ac:dyDescent="0.3">
      <c r="A81" t="s">
        <v>121</v>
      </c>
      <c r="B81" t="s">
        <v>123</v>
      </c>
      <c r="C81">
        <v>27.602</v>
      </c>
      <c r="D81">
        <v>41.45</v>
      </c>
      <c r="E81">
        <v>49.9</v>
      </c>
      <c r="F81">
        <v>0</v>
      </c>
      <c r="G81">
        <v>3.2</v>
      </c>
      <c r="H81">
        <v>221</v>
      </c>
      <c r="I81">
        <v>111.5</v>
      </c>
      <c r="J81">
        <v>70.8</v>
      </c>
      <c r="K81">
        <v>189.4</v>
      </c>
      <c r="L81">
        <v>3.823</v>
      </c>
      <c r="M81">
        <v>21.1</v>
      </c>
      <c r="N81">
        <v>25</v>
      </c>
      <c r="O81">
        <f>Sheet10!B$21+Sheet10!B$22*Sheet1!F81+Sheet10!B$23*Sheet1!G81+Sheet10!B$24*Sheet1!H81+Sheet10!B$25*Sheet1!I81+Sheet10!B$26*Sheet1!J81+Sheet10!B$27*Sheet1!K81+Sheet10!B$28*Sheet1!L81+Sheet10!B$29*Sheet1!M81+Sheet10!B$30*Sheet1!N81</f>
        <v>43.549389778477995</v>
      </c>
      <c r="P81">
        <f t="shared" si="6"/>
        <v>-6.3506102215220039</v>
      </c>
      <c r="Q81">
        <f t="shared" si="7"/>
        <v>40.330250185699754</v>
      </c>
      <c r="R81">
        <f t="shared" si="8"/>
        <v>16.217567410056962</v>
      </c>
      <c r="S81">
        <f t="shared" si="9"/>
        <v>263.00949269974166</v>
      </c>
      <c r="T81">
        <f t="shared" si="10"/>
        <v>22.568177631578966</v>
      </c>
      <c r="U81">
        <f t="shared" si="11"/>
        <v>509.32264161050114</v>
      </c>
    </row>
    <row r="82" spans="1:21" x14ac:dyDescent="0.3">
      <c r="A82" t="s">
        <v>121</v>
      </c>
      <c r="B82" t="s">
        <v>129</v>
      </c>
      <c r="C82">
        <v>0.95399999999999996</v>
      </c>
      <c r="D82" t="s">
        <v>17</v>
      </c>
      <c r="E82">
        <v>85.5</v>
      </c>
      <c r="F82">
        <v>0</v>
      </c>
      <c r="G82">
        <v>5</v>
      </c>
      <c r="H82">
        <v>302</v>
      </c>
      <c r="I82">
        <v>113.6</v>
      </c>
      <c r="J82">
        <v>73.099999999999994</v>
      </c>
      <c r="K82">
        <v>196.6</v>
      </c>
      <c r="L82">
        <v>4.1150000000000002</v>
      </c>
      <c r="M82">
        <v>23.2</v>
      </c>
      <c r="N82">
        <v>20</v>
      </c>
      <c r="O82">
        <f>Sheet10!B$21+Sheet10!B$22*Sheet1!F82+Sheet10!B$23*Sheet1!G82+Sheet10!B$24*Sheet1!H82+Sheet10!B$25*Sheet1!I82+Sheet10!B$26*Sheet1!J82+Sheet10!B$27*Sheet1!K82+Sheet10!B$28*Sheet1!L82+Sheet10!B$29*Sheet1!M82+Sheet10!B$30*Sheet1!N82</f>
        <v>56.023667762756482</v>
      </c>
      <c r="P82">
        <f t="shared" si="6"/>
        <v>-29.476332237243518</v>
      </c>
      <c r="Q82">
        <f t="shared" si="7"/>
        <v>868.85416216036151</v>
      </c>
      <c r="R82">
        <f t="shared" si="8"/>
        <v>28.691845394335449</v>
      </c>
      <c r="S82">
        <f t="shared" si="9"/>
        <v>823.22199213244824</v>
      </c>
      <c r="T82">
        <f t="shared" si="10"/>
        <v>58.16817763157897</v>
      </c>
      <c r="U82">
        <f t="shared" si="11"/>
        <v>3383.5368889789243</v>
      </c>
    </row>
    <row r="83" spans="1:21" x14ac:dyDescent="0.3">
      <c r="A83" t="s">
        <v>121</v>
      </c>
      <c r="B83" t="s">
        <v>125</v>
      </c>
      <c r="C83">
        <v>3.3109999999999999</v>
      </c>
      <c r="D83">
        <v>58.6</v>
      </c>
      <c r="E83">
        <v>82.6</v>
      </c>
      <c r="F83">
        <v>0</v>
      </c>
      <c r="G83">
        <v>5</v>
      </c>
      <c r="H83">
        <v>302</v>
      </c>
      <c r="I83">
        <v>99</v>
      </c>
      <c r="J83">
        <v>71.3</v>
      </c>
      <c r="K83">
        <v>177.1</v>
      </c>
      <c r="L83">
        <v>4.125</v>
      </c>
      <c r="M83">
        <v>21.1</v>
      </c>
      <c r="N83">
        <v>20</v>
      </c>
      <c r="O83">
        <f>Sheet10!B$21+Sheet10!B$22*Sheet1!F83+Sheet10!B$23*Sheet1!G83+Sheet10!B$24*Sheet1!H83+Sheet10!B$25*Sheet1!I83+Sheet10!B$26*Sheet1!J83+Sheet10!B$27*Sheet1!K83+Sheet10!B$28*Sheet1!L83+Sheet10!B$29*Sheet1!M83+Sheet10!B$30*Sheet1!N83</f>
        <v>61.442825390632123</v>
      </c>
      <c r="P83">
        <f t="shared" si="6"/>
        <v>-21.157174609367871</v>
      </c>
      <c r="Q83">
        <f t="shared" si="7"/>
        <v>447.62603745128052</v>
      </c>
      <c r="R83">
        <f t="shared" si="8"/>
        <v>34.111003022211094</v>
      </c>
      <c r="S83">
        <f t="shared" si="9"/>
        <v>1163.5605271812944</v>
      </c>
      <c r="T83">
        <f t="shared" si="10"/>
        <v>55.268177631578965</v>
      </c>
      <c r="U83">
        <f t="shared" si="11"/>
        <v>3054.5714587157654</v>
      </c>
    </row>
    <row r="84" spans="1:21" x14ac:dyDescent="0.3">
      <c r="A84" t="s">
        <v>121</v>
      </c>
      <c r="B84" t="s">
        <v>124</v>
      </c>
      <c r="C84">
        <v>16.774000000000001</v>
      </c>
      <c r="D84">
        <v>50.375</v>
      </c>
      <c r="E84">
        <v>69.7</v>
      </c>
      <c r="F84">
        <v>0</v>
      </c>
      <c r="G84">
        <v>4.3</v>
      </c>
      <c r="H84">
        <v>275</v>
      </c>
      <c r="I84">
        <v>121.5</v>
      </c>
      <c r="J84">
        <v>73.099999999999994</v>
      </c>
      <c r="K84">
        <v>203.1</v>
      </c>
      <c r="L84">
        <v>4.133</v>
      </c>
      <c r="M84">
        <v>23.2</v>
      </c>
      <c r="N84">
        <v>21</v>
      </c>
      <c r="O84">
        <f>Sheet10!B$21+Sheet10!B$22*Sheet1!F84+Sheet10!B$23*Sheet1!G84+Sheet10!B$24*Sheet1!H84+Sheet10!B$25*Sheet1!I84+Sheet10!B$26*Sheet1!J84+Sheet10!B$27*Sheet1!K84+Sheet10!B$28*Sheet1!L84+Sheet10!B$29*Sheet1!M84+Sheet10!B$30*Sheet1!N84</f>
        <v>50.958522292473582</v>
      </c>
      <c r="P84">
        <f t="shared" si="6"/>
        <v>-18.741477707526421</v>
      </c>
      <c r="Q84">
        <f t="shared" si="7"/>
        <v>351.24298666170978</v>
      </c>
      <c r="R84">
        <f t="shared" si="8"/>
        <v>23.626699924052549</v>
      </c>
      <c r="S84">
        <f t="shared" si="9"/>
        <v>558.22094930122466</v>
      </c>
      <c r="T84">
        <f t="shared" si="10"/>
        <v>42.368177631578973</v>
      </c>
      <c r="U84">
        <f t="shared" si="11"/>
        <v>1795.0624758210288</v>
      </c>
    </row>
    <row r="85" spans="1:21" x14ac:dyDescent="0.3">
      <c r="A85" t="s">
        <v>121</v>
      </c>
      <c r="B85" t="s">
        <v>130</v>
      </c>
      <c r="C85">
        <v>28.975999999999999</v>
      </c>
      <c r="D85" t="s">
        <v>17</v>
      </c>
      <c r="E85">
        <v>35.299999999999997</v>
      </c>
      <c r="F85">
        <v>1</v>
      </c>
      <c r="G85">
        <v>3.2</v>
      </c>
      <c r="H85">
        <v>215</v>
      </c>
      <c r="I85">
        <v>111</v>
      </c>
      <c r="J85">
        <v>72.2</v>
      </c>
      <c r="K85">
        <v>180.6</v>
      </c>
      <c r="L85">
        <v>4.3869999999999996</v>
      </c>
      <c r="M85">
        <v>19</v>
      </c>
      <c r="N85">
        <v>20</v>
      </c>
      <c r="O85">
        <f>Sheet10!B$21+Sheet10!B$22*Sheet1!F85+Sheet10!B$23*Sheet1!G85+Sheet10!B$24*Sheet1!H85+Sheet10!B$25*Sheet1!I85+Sheet10!B$26*Sheet1!J85+Sheet10!B$27*Sheet1!K85+Sheet10!B$28*Sheet1!L85+Sheet10!B$29*Sheet1!M85+Sheet10!B$30*Sheet1!N85</f>
        <v>40.6071823871495</v>
      </c>
      <c r="P85">
        <f t="shared" si="6"/>
        <v>5.3071823871495027</v>
      </c>
      <c r="Q85">
        <f t="shared" si="7"/>
        <v>28.166184890469893</v>
      </c>
      <c r="R85">
        <f t="shared" si="8"/>
        <v>13.275360018728467</v>
      </c>
      <c r="S85">
        <f t="shared" si="9"/>
        <v>176.23518362685428</v>
      </c>
      <c r="T85">
        <f t="shared" si="10"/>
        <v>7.9681776315789641</v>
      </c>
      <c r="U85">
        <f t="shared" si="11"/>
        <v>63.491854768395349</v>
      </c>
    </row>
    <row r="86" spans="1:21" x14ac:dyDescent="0.3">
      <c r="A86" t="s">
        <v>114</v>
      </c>
      <c r="B86" t="s">
        <v>115</v>
      </c>
      <c r="C86">
        <v>14.351000000000001</v>
      </c>
      <c r="D86">
        <v>8.8000000000000007</v>
      </c>
      <c r="E86">
        <v>16.239999999999998</v>
      </c>
      <c r="F86">
        <v>0</v>
      </c>
      <c r="G86">
        <v>2</v>
      </c>
      <c r="H86">
        <v>125</v>
      </c>
      <c r="I86">
        <v>106.5</v>
      </c>
      <c r="J86">
        <v>69.099999999999994</v>
      </c>
      <c r="K86">
        <v>184.8</v>
      </c>
      <c r="L86">
        <v>2.7690000000000001</v>
      </c>
      <c r="M86">
        <v>15</v>
      </c>
      <c r="N86">
        <v>28</v>
      </c>
      <c r="O86">
        <f>Sheet10!B$21+Sheet10!B$22*Sheet1!F86+Sheet10!B$23*Sheet1!G86+Sheet10!B$24*Sheet1!H86+Sheet10!B$25*Sheet1!I86+Sheet10!B$26*Sheet1!J86+Sheet10!B$27*Sheet1!K86+Sheet10!B$28*Sheet1!L86+Sheet10!B$29*Sheet1!M86+Sheet10!B$30*Sheet1!N86</f>
        <v>13.636005792631074</v>
      </c>
      <c r="P86">
        <f t="shared" si="6"/>
        <v>-2.603994207368924</v>
      </c>
      <c r="Q86">
        <f t="shared" si="7"/>
        <v>6.7807858320109107</v>
      </c>
      <c r="R86">
        <f t="shared" si="8"/>
        <v>-13.695816575789959</v>
      </c>
      <c r="S86">
        <f t="shared" si="9"/>
        <v>187.57539167768297</v>
      </c>
      <c r="T86">
        <f t="shared" si="10"/>
        <v>-11.091822368421035</v>
      </c>
      <c r="U86">
        <f t="shared" si="11"/>
        <v>123.02852345260521</v>
      </c>
    </row>
    <row r="87" spans="1:21" x14ac:dyDescent="0.3">
      <c r="A87" t="s">
        <v>114</v>
      </c>
      <c r="B87" t="s">
        <v>116</v>
      </c>
      <c r="C87">
        <v>26.529</v>
      </c>
      <c r="D87">
        <v>13.89</v>
      </c>
      <c r="E87">
        <v>16.54</v>
      </c>
      <c r="F87">
        <v>0</v>
      </c>
      <c r="G87">
        <v>2</v>
      </c>
      <c r="H87">
        <v>125</v>
      </c>
      <c r="I87">
        <v>106.4</v>
      </c>
      <c r="J87">
        <v>69.599999999999994</v>
      </c>
      <c r="K87">
        <v>185</v>
      </c>
      <c r="L87">
        <v>2.8919999999999999</v>
      </c>
      <c r="M87">
        <v>16</v>
      </c>
      <c r="N87">
        <v>30</v>
      </c>
      <c r="O87">
        <f>Sheet10!B$21+Sheet10!B$22*Sheet1!F87+Sheet10!B$23*Sheet1!G87+Sheet10!B$24*Sheet1!H87+Sheet10!B$25*Sheet1!I87+Sheet10!B$26*Sheet1!J87+Sheet10!B$27*Sheet1!K87+Sheet10!B$28*Sheet1!L87+Sheet10!B$29*Sheet1!M87+Sheet10!B$30*Sheet1!N87</f>
        <v>15.463628207829109</v>
      </c>
      <c r="P87">
        <f t="shared" si="6"/>
        <v>-1.0763717921708906</v>
      </c>
      <c r="Q87">
        <f t="shared" si="7"/>
        <v>1.158576234981175</v>
      </c>
      <c r="R87">
        <f t="shared" si="8"/>
        <v>-11.868194160591925</v>
      </c>
      <c r="S87">
        <f t="shared" si="9"/>
        <v>140.85403263350827</v>
      </c>
      <c r="T87">
        <f t="shared" si="10"/>
        <v>-10.791822368421034</v>
      </c>
      <c r="U87">
        <f t="shared" si="11"/>
        <v>116.46343003155258</v>
      </c>
    </row>
    <row r="88" spans="1:21" x14ac:dyDescent="0.3">
      <c r="A88" t="s">
        <v>114</v>
      </c>
      <c r="B88" t="s">
        <v>117</v>
      </c>
      <c r="C88">
        <v>67.956000000000003</v>
      </c>
      <c r="D88">
        <v>11.03</v>
      </c>
      <c r="E88">
        <v>19.035</v>
      </c>
      <c r="F88">
        <v>0</v>
      </c>
      <c r="G88">
        <v>3</v>
      </c>
      <c r="H88">
        <v>153</v>
      </c>
      <c r="I88">
        <v>108.5</v>
      </c>
      <c r="J88">
        <v>73</v>
      </c>
      <c r="K88">
        <v>199.7</v>
      </c>
      <c r="L88">
        <v>3.379</v>
      </c>
      <c r="M88">
        <v>16</v>
      </c>
      <c r="N88">
        <v>24</v>
      </c>
      <c r="O88">
        <f>Sheet10!B$21+Sheet10!B$22*Sheet1!F88+Sheet10!B$23*Sheet1!G88+Sheet10!B$24*Sheet1!H88+Sheet10!B$25*Sheet1!I88+Sheet10!B$26*Sheet1!J88+Sheet10!B$27*Sheet1!K88+Sheet10!B$28*Sheet1!L88+Sheet10!B$29*Sheet1!M88+Sheet10!B$30*Sheet1!N88</f>
        <v>15.73877325677296</v>
      </c>
      <c r="P88">
        <f t="shared" si="6"/>
        <v>-3.2962267432270398</v>
      </c>
      <c r="Q88">
        <f t="shared" si="7"/>
        <v>10.865110742765138</v>
      </c>
      <c r="R88">
        <f t="shared" si="8"/>
        <v>-11.593049111648073</v>
      </c>
      <c r="S88">
        <f t="shared" si="9"/>
        <v>134.39878770508417</v>
      </c>
      <c r="T88">
        <f t="shared" si="10"/>
        <v>-8.2968223684210329</v>
      </c>
      <c r="U88">
        <f t="shared" si="11"/>
        <v>68.8372614131316</v>
      </c>
    </row>
    <row r="89" spans="1:21" x14ac:dyDescent="0.3">
      <c r="A89" t="s">
        <v>114</v>
      </c>
      <c r="B89" t="s">
        <v>119</v>
      </c>
      <c r="C89">
        <v>27.609000000000002</v>
      </c>
      <c r="D89">
        <v>20.43</v>
      </c>
      <c r="E89">
        <v>27.56</v>
      </c>
      <c r="F89">
        <v>1</v>
      </c>
      <c r="G89">
        <v>4</v>
      </c>
      <c r="H89">
        <v>210</v>
      </c>
      <c r="I89">
        <v>111.6</v>
      </c>
      <c r="J89">
        <v>70.2</v>
      </c>
      <c r="K89">
        <v>190.1</v>
      </c>
      <c r="L89">
        <v>3.8759999999999999</v>
      </c>
      <c r="M89">
        <v>21</v>
      </c>
      <c r="N89">
        <v>18</v>
      </c>
      <c r="O89">
        <f>Sheet10!B$21+Sheet10!B$22*Sheet1!F89+Sheet10!B$23*Sheet1!G89+Sheet10!B$24*Sheet1!H89+Sheet10!B$25*Sheet1!I89+Sheet10!B$26*Sheet1!J89+Sheet10!B$27*Sheet1!K89+Sheet10!B$28*Sheet1!L89+Sheet10!B$29*Sheet1!M89+Sheet10!B$30*Sheet1!N89</f>
        <v>30.161009834612855</v>
      </c>
      <c r="P89">
        <f t="shared" si="6"/>
        <v>2.6010098346128565</v>
      </c>
      <c r="Q89">
        <f t="shared" si="7"/>
        <v>6.7652521597527988</v>
      </c>
      <c r="R89">
        <f t="shared" si="8"/>
        <v>2.8291874661918222</v>
      </c>
      <c r="S89">
        <f t="shared" si="9"/>
        <v>8.0043017188569028</v>
      </c>
      <c r="T89">
        <f t="shared" si="10"/>
        <v>0.22817763157896565</v>
      </c>
      <c r="U89">
        <f t="shared" si="11"/>
        <v>5.2065031552986182E-2</v>
      </c>
    </row>
    <row r="90" spans="1:21" x14ac:dyDescent="0.3">
      <c r="A90" t="s">
        <v>114</v>
      </c>
      <c r="B90" t="s">
        <v>120</v>
      </c>
      <c r="C90">
        <v>20.38</v>
      </c>
      <c r="D90">
        <v>14.795</v>
      </c>
      <c r="E90">
        <v>22.51</v>
      </c>
      <c r="F90">
        <v>1</v>
      </c>
      <c r="G90">
        <v>3.3</v>
      </c>
      <c r="H90">
        <v>170</v>
      </c>
      <c r="I90">
        <v>112.2</v>
      </c>
      <c r="J90">
        <v>74.900000000000006</v>
      </c>
      <c r="K90">
        <v>194.7</v>
      </c>
      <c r="L90">
        <v>3.944</v>
      </c>
      <c r="M90">
        <v>20</v>
      </c>
      <c r="N90">
        <v>21</v>
      </c>
      <c r="O90">
        <f>Sheet10!B$21+Sheet10!B$22*Sheet1!F90+Sheet10!B$23*Sheet1!G90+Sheet10!B$24*Sheet1!H90+Sheet10!B$25*Sheet1!I90+Sheet10!B$26*Sheet1!J90+Sheet10!B$27*Sheet1!K90+Sheet10!B$28*Sheet1!L90+Sheet10!B$29*Sheet1!M90+Sheet10!B$30*Sheet1!N90</f>
        <v>19.626410141373444</v>
      </c>
      <c r="P90">
        <f t="shared" si="6"/>
        <v>-2.8835898586265571</v>
      </c>
      <c r="Q90">
        <f t="shared" si="7"/>
        <v>8.3150904727739281</v>
      </c>
      <c r="R90">
        <f t="shared" si="8"/>
        <v>-7.7054122270475887</v>
      </c>
      <c r="S90">
        <f t="shared" si="9"/>
        <v>59.373377588734478</v>
      </c>
      <c r="T90">
        <f t="shared" si="10"/>
        <v>-4.8218223684210315</v>
      </c>
      <c r="U90">
        <f t="shared" si="11"/>
        <v>23.249970952605405</v>
      </c>
    </row>
    <row r="91" spans="1:21" x14ac:dyDescent="0.3">
      <c r="A91" t="s">
        <v>114</v>
      </c>
      <c r="B91" t="s">
        <v>118</v>
      </c>
      <c r="C91">
        <v>81.174000000000007</v>
      </c>
      <c r="D91">
        <v>14.875</v>
      </c>
      <c r="E91">
        <v>22.605</v>
      </c>
      <c r="F91">
        <v>0</v>
      </c>
      <c r="G91">
        <v>4.5999999999999996</v>
      </c>
      <c r="H91">
        <v>200</v>
      </c>
      <c r="I91">
        <v>114.7</v>
      </c>
      <c r="J91">
        <v>78.2</v>
      </c>
      <c r="K91">
        <v>212</v>
      </c>
      <c r="L91">
        <v>3.9580000000000002</v>
      </c>
      <c r="M91">
        <v>19</v>
      </c>
      <c r="N91">
        <v>21</v>
      </c>
      <c r="O91">
        <f>Sheet10!B$21+Sheet10!B$22*Sheet1!F91+Sheet10!B$23*Sheet1!G91+Sheet10!B$24*Sheet1!H91+Sheet10!B$25*Sheet1!I91+Sheet10!B$26*Sheet1!J91+Sheet10!B$27*Sheet1!K91+Sheet10!B$28*Sheet1!L91+Sheet10!B$29*Sheet1!M91+Sheet10!B$30*Sheet1!N91</f>
        <v>21.967017660937341</v>
      </c>
      <c r="P91">
        <f t="shared" si="6"/>
        <v>-0.63798233906265978</v>
      </c>
      <c r="Q91">
        <f t="shared" si="7"/>
        <v>0.40702146495586256</v>
      </c>
      <c r="R91">
        <f t="shared" si="8"/>
        <v>-5.3648047074836924</v>
      </c>
      <c r="S91">
        <f t="shared" si="9"/>
        <v>28.781129549439186</v>
      </c>
      <c r="T91">
        <f t="shared" si="10"/>
        <v>-4.7268223684210326</v>
      </c>
      <c r="U91">
        <f t="shared" si="11"/>
        <v>22.34284970260542</v>
      </c>
    </row>
    <row r="92" spans="1:21" x14ac:dyDescent="0.3">
      <c r="A92" t="s">
        <v>106</v>
      </c>
      <c r="B92" t="s">
        <v>107</v>
      </c>
      <c r="C92">
        <v>26.231999999999999</v>
      </c>
      <c r="D92">
        <v>8.3249999999999993</v>
      </c>
      <c r="E92">
        <v>13.987</v>
      </c>
      <c r="F92">
        <v>0</v>
      </c>
      <c r="G92">
        <v>1.8</v>
      </c>
      <c r="H92">
        <v>113</v>
      </c>
      <c r="I92">
        <v>98.4</v>
      </c>
      <c r="J92">
        <v>66.5</v>
      </c>
      <c r="K92">
        <v>173.6</v>
      </c>
      <c r="L92">
        <v>2.25</v>
      </c>
      <c r="M92">
        <v>13.2</v>
      </c>
      <c r="N92">
        <v>30</v>
      </c>
      <c r="O92">
        <f>Sheet10!B$21+Sheet10!B$22*Sheet1!F92+Sheet10!B$23*Sheet1!G92+Sheet10!B$24*Sheet1!H92+Sheet10!B$25*Sheet1!I92+Sheet10!B$26*Sheet1!J92+Sheet10!B$27*Sheet1!K92+Sheet10!B$28*Sheet1!L92+Sheet10!B$29*Sheet1!M92+Sheet10!B$30*Sheet1!N92</f>
        <v>10.067107227916557</v>
      </c>
      <c r="P92">
        <f t="shared" si="6"/>
        <v>-3.9198927720834433</v>
      </c>
      <c r="Q92">
        <f t="shared" si="7"/>
        <v>15.365559344632022</v>
      </c>
      <c r="R92">
        <f t="shared" si="8"/>
        <v>-17.264715140504478</v>
      </c>
      <c r="S92">
        <f t="shared" si="9"/>
        <v>298.07038888276458</v>
      </c>
      <c r="T92">
        <f t="shared" si="10"/>
        <v>-13.344822368421033</v>
      </c>
      <c r="U92">
        <f t="shared" si="11"/>
        <v>178.08428404471036</v>
      </c>
    </row>
    <row r="93" spans="1:21" x14ac:dyDescent="0.3">
      <c r="A93" t="s">
        <v>106</v>
      </c>
      <c r="B93" t="s">
        <v>108</v>
      </c>
      <c r="C93">
        <v>42.540999999999997</v>
      </c>
      <c r="D93">
        <v>10.395</v>
      </c>
      <c r="E93">
        <v>19.047000000000001</v>
      </c>
      <c r="F93">
        <v>0</v>
      </c>
      <c r="G93">
        <v>2.4</v>
      </c>
      <c r="H93">
        <v>154</v>
      </c>
      <c r="I93">
        <v>100.8</v>
      </c>
      <c r="J93">
        <v>68.900000000000006</v>
      </c>
      <c r="K93">
        <v>175.4</v>
      </c>
      <c r="L93">
        <v>2.91</v>
      </c>
      <c r="M93">
        <v>15.9</v>
      </c>
      <c r="N93">
        <v>24</v>
      </c>
      <c r="O93">
        <f>Sheet10!B$21+Sheet10!B$22*Sheet1!F93+Sheet10!B$23*Sheet1!G93+Sheet10!B$24*Sheet1!H93+Sheet10!B$25*Sheet1!I93+Sheet10!B$26*Sheet1!J93+Sheet10!B$27*Sheet1!K93+Sheet10!B$28*Sheet1!L93+Sheet10!B$29*Sheet1!M93+Sheet10!B$30*Sheet1!N93</f>
        <v>23.149701173610712</v>
      </c>
      <c r="P93">
        <f t="shared" si="6"/>
        <v>4.1027011736107113</v>
      </c>
      <c r="Q93">
        <f t="shared" si="7"/>
        <v>16.832156919946708</v>
      </c>
      <c r="R93">
        <f t="shared" si="8"/>
        <v>-4.1821211948103212</v>
      </c>
      <c r="S93">
        <f t="shared" si="9"/>
        <v>17.49013768808171</v>
      </c>
      <c r="T93">
        <f t="shared" si="10"/>
        <v>-8.2848223684210325</v>
      </c>
      <c r="U93">
        <f t="shared" si="11"/>
        <v>68.638281676289481</v>
      </c>
    </row>
    <row r="94" spans="1:21" x14ac:dyDescent="0.3">
      <c r="A94" t="s">
        <v>106</v>
      </c>
      <c r="B94" t="s">
        <v>109</v>
      </c>
      <c r="C94">
        <v>55.616</v>
      </c>
      <c r="D94">
        <v>10.595000000000001</v>
      </c>
      <c r="E94">
        <v>17.356999999999999</v>
      </c>
      <c r="F94">
        <v>0</v>
      </c>
      <c r="G94">
        <v>2.4</v>
      </c>
      <c r="H94">
        <v>145</v>
      </c>
      <c r="I94">
        <v>103.7</v>
      </c>
      <c r="J94">
        <v>68.5</v>
      </c>
      <c r="K94">
        <v>187.8</v>
      </c>
      <c r="L94">
        <v>2.9449999999999998</v>
      </c>
      <c r="M94">
        <v>16.3</v>
      </c>
      <c r="N94">
        <v>25</v>
      </c>
      <c r="O94">
        <f>Sheet10!B$21+Sheet10!B$22*Sheet1!F94+Sheet10!B$23*Sheet1!G94+Sheet10!B$24*Sheet1!H94+Sheet10!B$25*Sheet1!I94+Sheet10!B$26*Sheet1!J94+Sheet10!B$27*Sheet1!K94+Sheet10!B$28*Sheet1!L94+Sheet10!B$29*Sheet1!M94+Sheet10!B$30*Sheet1!N94</f>
        <v>17.903921893248594</v>
      </c>
      <c r="P94">
        <f t="shared" si="6"/>
        <v>0.54692189324859442</v>
      </c>
      <c r="Q94">
        <f t="shared" si="7"/>
        <v>0.29912355731462692</v>
      </c>
      <c r="R94">
        <f t="shared" si="8"/>
        <v>-9.4279004751724393</v>
      </c>
      <c r="S94">
        <f t="shared" si="9"/>
        <v>88.885307369756703</v>
      </c>
      <c r="T94">
        <f t="shared" si="10"/>
        <v>-9.9748223684210338</v>
      </c>
      <c r="U94">
        <f t="shared" si="11"/>
        <v>99.497081281552596</v>
      </c>
    </row>
    <row r="95" spans="1:21" x14ac:dyDescent="0.3">
      <c r="A95" t="s">
        <v>106</v>
      </c>
      <c r="B95" t="s">
        <v>111</v>
      </c>
      <c r="C95">
        <v>0.11</v>
      </c>
      <c r="D95">
        <v>20.94</v>
      </c>
      <c r="E95">
        <v>25.45</v>
      </c>
      <c r="F95">
        <v>0</v>
      </c>
      <c r="G95">
        <v>3</v>
      </c>
      <c r="H95">
        <v>161</v>
      </c>
      <c r="I95">
        <v>97.2</v>
      </c>
      <c r="J95">
        <v>72.400000000000006</v>
      </c>
      <c r="K95">
        <v>180.3</v>
      </c>
      <c r="L95">
        <v>3.1309999999999998</v>
      </c>
      <c r="M95">
        <v>19.8</v>
      </c>
      <c r="N95">
        <v>21</v>
      </c>
      <c r="O95">
        <f>Sheet10!B$21+Sheet10!B$22*Sheet1!F95+Sheet10!B$23*Sheet1!G95+Sheet10!B$24*Sheet1!H95+Sheet10!B$25*Sheet1!I95+Sheet10!B$26*Sheet1!J95+Sheet10!B$27*Sheet1!K95+Sheet10!B$28*Sheet1!L95+Sheet10!B$29*Sheet1!M95+Sheet10!B$30*Sheet1!N95</f>
        <v>22.648505365250717</v>
      </c>
      <c r="P95">
        <f t="shared" si="6"/>
        <v>-2.8014946347492824</v>
      </c>
      <c r="Q95">
        <f t="shared" si="7"/>
        <v>7.848372188529015</v>
      </c>
      <c r="R95">
        <f t="shared" si="8"/>
        <v>-4.6833170031703162</v>
      </c>
      <c r="S95">
        <f t="shared" si="9"/>
        <v>21.93345815218419</v>
      </c>
      <c r="T95">
        <f t="shared" si="10"/>
        <v>-1.8818223684210338</v>
      </c>
      <c r="U95">
        <f t="shared" si="11"/>
        <v>3.5412554262897489</v>
      </c>
    </row>
    <row r="96" spans="1:21" x14ac:dyDescent="0.3">
      <c r="A96" t="s">
        <v>106</v>
      </c>
      <c r="B96" t="s">
        <v>110</v>
      </c>
      <c r="C96">
        <v>5.7110000000000003</v>
      </c>
      <c r="D96">
        <v>16.574999999999999</v>
      </c>
      <c r="E96">
        <v>24.997</v>
      </c>
      <c r="F96">
        <v>0</v>
      </c>
      <c r="G96">
        <v>3.5</v>
      </c>
      <c r="H96">
        <v>210</v>
      </c>
      <c r="I96">
        <v>107.1</v>
      </c>
      <c r="J96">
        <v>70.3</v>
      </c>
      <c r="K96">
        <v>194.1</v>
      </c>
      <c r="L96">
        <v>3.4430000000000001</v>
      </c>
      <c r="M96">
        <v>19</v>
      </c>
      <c r="N96">
        <v>22</v>
      </c>
      <c r="O96">
        <f>Sheet10!B$21+Sheet10!B$22*Sheet1!F96+Sheet10!B$23*Sheet1!G96+Sheet10!B$24*Sheet1!H96+Sheet10!B$25*Sheet1!I96+Sheet10!B$26*Sheet1!J96+Sheet10!B$27*Sheet1!K96+Sheet10!B$28*Sheet1!L96+Sheet10!B$29*Sheet1!M96+Sheet10!B$30*Sheet1!N96</f>
        <v>32.511965051376208</v>
      </c>
      <c r="P96">
        <f t="shared" si="6"/>
        <v>7.5149650513762083</v>
      </c>
      <c r="Q96">
        <f t="shared" si="7"/>
        <v>56.47469972340582</v>
      </c>
      <c r="R96">
        <f t="shared" si="8"/>
        <v>5.1801426829551751</v>
      </c>
      <c r="S96">
        <f t="shared" si="9"/>
        <v>26.833878215774039</v>
      </c>
      <c r="T96">
        <f t="shared" si="10"/>
        <v>-2.3348223684210332</v>
      </c>
      <c r="U96">
        <f t="shared" si="11"/>
        <v>5.4513954920792029</v>
      </c>
    </row>
    <row r="97" spans="1:21" x14ac:dyDescent="0.3">
      <c r="A97" t="s">
        <v>106</v>
      </c>
      <c r="B97" t="s">
        <v>113</v>
      </c>
      <c r="C97">
        <v>39.347999999999999</v>
      </c>
      <c r="D97">
        <v>13.88</v>
      </c>
      <c r="E97">
        <v>22.527000000000001</v>
      </c>
      <c r="F97">
        <v>1</v>
      </c>
      <c r="G97">
        <v>3</v>
      </c>
      <c r="H97">
        <v>173</v>
      </c>
      <c r="I97">
        <v>107.3</v>
      </c>
      <c r="J97">
        <v>66.7</v>
      </c>
      <c r="K97">
        <v>178.3</v>
      </c>
      <c r="L97">
        <v>3.51</v>
      </c>
      <c r="M97">
        <v>19.5</v>
      </c>
      <c r="N97">
        <v>20</v>
      </c>
      <c r="O97">
        <f>Sheet10!B$21+Sheet10!B$22*Sheet1!F97+Sheet10!B$23*Sheet1!G97+Sheet10!B$24*Sheet1!H97+Sheet10!B$25*Sheet1!I97+Sheet10!B$26*Sheet1!J97+Sheet10!B$27*Sheet1!K97+Sheet10!B$28*Sheet1!L97+Sheet10!B$29*Sheet1!M97+Sheet10!B$30*Sheet1!N97</f>
        <v>26.337654530480783</v>
      </c>
      <c r="P97">
        <f t="shared" si="6"/>
        <v>3.8106545304807824</v>
      </c>
      <c r="Q97">
        <f t="shared" si="7"/>
        <v>14.521087950673712</v>
      </c>
      <c r="R97">
        <f t="shared" si="8"/>
        <v>-0.99416783794024965</v>
      </c>
      <c r="S97">
        <f t="shared" si="9"/>
        <v>0.98836968999479047</v>
      </c>
      <c r="T97">
        <f t="shared" si="10"/>
        <v>-4.8048223684210321</v>
      </c>
      <c r="U97">
        <f t="shared" si="11"/>
        <v>23.086317992079096</v>
      </c>
    </row>
    <row r="98" spans="1:21" x14ac:dyDescent="0.3">
      <c r="A98" t="s">
        <v>106</v>
      </c>
      <c r="B98" t="s">
        <v>112</v>
      </c>
      <c r="C98">
        <v>11.337</v>
      </c>
      <c r="D98">
        <v>19.125</v>
      </c>
      <c r="E98">
        <v>31.806999999999999</v>
      </c>
      <c r="F98">
        <v>1</v>
      </c>
      <c r="G98">
        <v>3.5</v>
      </c>
      <c r="H98">
        <v>200</v>
      </c>
      <c r="I98">
        <v>107.3</v>
      </c>
      <c r="J98">
        <v>69.900000000000006</v>
      </c>
      <c r="K98">
        <v>186.6</v>
      </c>
      <c r="L98">
        <v>4.5199999999999996</v>
      </c>
      <c r="M98">
        <v>24.3</v>
      </c>
      <c r="N98">
        <v>18</v>
      </c>
      <c r="O98">
        <f>Sheet10!B$21+Sheet10!B$22*Sheet1!F98+Sheet10!B$23*Sheet1!G98+Sheet10!B$24*Sheet1!H98+Sheet10!B$25*Sheet1!I98+Sheet10!B$26*Sheet1!J98+Sheet10!B$27*Sheet1!K98+Sheet10!B$28*Sheet1!L98+Sheet10!B$29*Sheet1!M98+Sheet10!B$30*Sheet1!N98</f>
        <v>38.990255105880948</v>
      </c>
      <c r="P98">
        <f t="shared" si="6"/>
        <v>7.1832551058809493</v>
      </c>
      <c r="Q98">
        <f t="shared" si="7"/>
        <v>51.599153916164731</v>
      </c>
      <c r="R98">
        <f t="shared" si="8"/>
        <v>11.658432737459915</v>
      </c>
      <c r="S98">
        <f t="shared" si="9"/>
        <v>135.91905389387708</v>
      </c>
      <c r="T98">
        <f t="shared" si="10"/>
        <v>4.4751776315789655</v>
      </c>
      <c r="U98">
        <f t="shared" si="11"/>
        <v>20.027214834184718</v>
      </c>
    </row>
    <row r="99" spans="1:21" x14ac:dyDescent="0.3">
      <c r="A99" t="s">
        <v>131</v>
      </c>
      <c r="B99" t="s">
        <v>132</v>
      </c>
      <c r="C99">
        <v>42.643000000000001</v>
      </c>
      <c r="D99">
        <v>8.4499999999999993</v>
      </c>
      <c r="E99">
        <v>13.499000000000001</v>
      </c>
      <c r="F99">
        <v>0</v>
      </c>
      <c r="G99">
        <v>1.8</v>
      </c>
      <c r="H99">
        <v>126</v>
      </c>
      <c r="I99">
        <v>99.8</v>
      </c>
      <c r="J99">
        <v>67.3</v>
      </c>
      <c r="K99">
        <v>177.5</v>
      </c>
      <c r="L99">
        <v>2.593</v>
      </c>
      <c r="M99">
        <v>13.2</v>
      </c>
      <c r="N99">
        <v>30</v>
      </c>
      <c r="O99">
        <f>Sheet10!B$21+Sheet10!B$22*Sheet1!F99+Sheet10!B$23*Sheet1!G99+Sheet10!B$24*Sheet1!H99+Sheet10!B$25*Sheet1!I99+Sheet10!B$26*Sheet1!J99+Sheet10!B$27*Sheet1!K99+Sheet10!B$28*Sheet1!L99+Sheet10!B$29*Sheet1!M99+Sheet10!B$30*Sheet1!N99</f>
        <v>14.889606379070665</v>
      </c>
      <c r="P99">
        <f t="shared" si="6"/>
        <v>1.3906063790706646</v>
      </c>
      <c r="Q99">
        <f t="shared" si="7"/>
        <v>1.933786101512025</v>
      </c>
      <c r="R99">
        <f t="shared" si="8"/>
        <v>-12.442215989350368</v>
      </c>
      <c r="S99">
        <f t="shared" si="9"/>
        <v>154.80873872564595</v>
      </c>
      <c r="T99">
        <f t="shared" si="10"/>
        <v>-13.832822368421033</v>
      </c>
      <c r="U99">
        <f t="shared" si="11"/>
        <v>191.34697467628925</v>
      </c>
    </row>
    <row r="100" spans="1:21" x14ac:dyDescent="0.3">
      <c r="A100" t="s">
        <v>131</v>
      </c>
      <c r="B100" t="s">
        <v>133</v>
      </c>
      <c r="C100">
        <v>88.093999999999994</v>
      </c>
      <c r="D100">
        <v>11.295</v>
      </c>
      <c r="E100">
        <v>20.39</v>
      </c>
      <c r="F100">
        <v>0</v>
      </c>
      <c r="G100">
        <v>2.4</v>
      </c>
      <c r="H100">
        <v>155</v>
      </c>
      <c r="I100">
        <v>103.1</v>
      </c>
      <c r="J100">
        <v>69.099999999999994</v>
      </c>
      <c r="K100">
        <v>183.5</v>
      </c>
      <c r="L100">
        <v>3.012</v>
      </c>
      <c r="M100">
        <v>15.9</v>
      </c>
      <c r="N100">
        <v>25</v>
      </c>
      <c r="O100">
        <f>Sheet10!B$21+Sheet10!B$22*Sheet1!F100+Sheet10!B$23*Sheet1!G100+Sheet10!B$24*Sheet1!H100+Sheet10!B$25*Sheet1!I100+Sheet10!B$26*Sheet1!J100+Sheet10!B$27*Sheet1!K100+Sheet10!B$28*Sheet1!L100+Sheet10!B$29*Sheet1!M100+Sheet10!B$30*Sheet1!N100</f>
        <v>21.807501392000383</v>
      </c>
      <c r="P100">
        <f t="shared" si="6"/>
        <v>1.4175013920003821</v>
      </c>
      <c r="Q100">
        <f t="shared" si="7"/>
        <v>2.0093101963230207</v>
      </c>
      <c r="R100">
        <f t="shared" si="8"/>
        <v>-5.5243209764206505</v>
      </c>
      <c r="S100">
        <f t="shared" si="9"/>
        <v>30.518122250521209</v>
      </c>
      <c r="T100">
        <f t="shared" si="10"/>
        <v>-6.9418223684210325</v>
      </c>
      <c r="U100">
        <f t="shared" si="11"/>
        <v>48.188897794710591</v>
      </c>
    </row>
    <row r="101" spans="1:21" x14ac:dyDescent="0.3">
      <c r="A101" t="s">
        <v>131</v>
      </c>
      <c r="B101" t="s">
        <v>138</v>
      </c>
      <c r="C101">
        <v>65.004999999999995</v>
      </c>
      <c r="D101" t="s">
        <v>17</v>
      </c>
      <c r="E101">
        <v>17.89</v>
      </c>
      <c r="F101">
        <v>1</v>
      </c>
      <c r="G101">
        <v>3.3</v>
      </c>
      <c r="H101">
        <v>170</v>
      </c>
      <c r="I101">
        <v>116.1</v>
      </c>
      <c r="J101">
        <v>66.5</v>
      </c>
      <c r="K101">
        <v>196.1</v>
      </c>
      <c r="L101">
        <v>3.2170000000000001</v>
      </c>
      <c r="M101">
        <v>19.399999999999999</v>
      </c>
      <c r="N101">
        <v>18</v>
      </c>
      <c r="O101">
        <f>Sheet10!B$21+Sheet10!B$22*Sheet1!F101+Sheet10!B$23*Sheet1!G101+Sheet10!B$24*Sheet1!H101+Sheet10!B$25*Sheet1!I101+Sheet10!B$26*Sheet1!J101+Sheet10!B$27*Sheet1!K101+Sheet10!B$28*Sheet1!L101+Sheet10!B$29*Sheet1!M101+Sheet10!B$30*Sheet1!N101</f>
        <v>15.873711228855996</v>
      </c>
      <c r="P101">
        <f t="shared" si="6"/>
        <v>-2.016288771144005</v>
      </c>
      <c r="Q101">
        <f t="shared" si="7"/>
        <v>4.0654204086414012</v>
      </c>
      <c r="R101">
        <f t="shared" si="8"/>
        <v>-11.458111139565037</v>
      </c>
      <c r="S101">
        <f t="shared" si="9"/>
        <v>131.2883108866244</v>
      </c>
      <c r="T101">
        <f t="shared" si="10"/>
        <v>-9.4418223684210325</v>
      </c>
      <c r="U101">
        <f t="shared" si="11"/>
        <v>89.148009636815758</v>
      </c>
    </row>
    <row r="102" spans="1:21" x14ac:dyDescent="0.3">
      <c r="A102" t="s">
        <v>131</v>
      </c>
      <c r="B102" t="s">
        <v>134</v>
      </c>
      <c r="C102">
        <v>79.852999999999994</v>
      </c>
      <c r="D102">
        <v>15.125</v>
      </c>
      <c r="E102">
        <v>26.248999999999999</v>
      </c>
      <c r="F102">
        <v>0</v>
      </c>
      <c r="G102">
        <v>3</v>
      </c>
      <c r="H102">
        <v>222</v>
      </c>
      <c r="I102">
        <v>108.3</v>
      </c>
      <c r="J102">
        <v>70.3</v>
      </c>
      <c r="K102">
        <v>190.5</v>
      </c>
      <c r="L102">
        <v>3.294</v>
      </c>
      <c r="M102">
        <v>18.5</v>
      </c>
      <c r="N102">
        <v>25</v>
      </c>
      <c r="O102">
        <f>Sheet10!B$21+Sheet10!B$22*Sheet1!F102+Sheet10!B$23*Sheet1!G102+Sheet10!B$24*Sheet1!H102+Sheet10!B$25*Sheet1!I102+Sheet10!B$26*Sheet1!J102+Sheet10!B$27*Sheet1!K102+Sheet10!B$28*Sheet1!L102+Sheet10!B$29*Sheet1!M102+Sheet10!B$30*Sheet1!N102</f>
        <v>36.869600321772452</v>
      </c>
      <c r="P102">
        <f t="shared" si="6"/>
        <v>10.620600321772454</v>
      </c>
      <c r="Q102">
        <f t="shared" si="7"/>
        <v>112.79715119483315</v>
      </c>
      <c r="R102">
        <f t="shared" si="8"/>
        <v>9.5377779533514193</v>
      </c>
      <c r="S102">
        <f t="shared" si="9"/>
        <v>90.969208287436388</v>
      </c>
      <c r="T102">
        <f t="shared" si="10"/>
        <v>-1.0828223684210343</v>
      </c>
      <c r="U102">
        <f t="shared" si="11"/>
        <v>1.1725042815529381</v>
      </c>
    </row>
    <row r="103" spans="1:21" x14ac:dyDescent="0.3">
      <c r="A103" t="s">
        <v>131</v>
      </c>
      <c r="B103" t="s">
        <v>137</v>
      </c>
      <c r="C103">
        <v>54.158000000000001</v>
      </c>
      <c r="D103" t="s">
        <v>17</v>
      </c>
      <c r="E103">
        <v>22.798999999999999</v>
      </c>
      <c r="F103">
        <v>1</v>
      </c>
      <c r="G103">
        <v>3.3</v>
      </c>
      <c r="H103">
        <v>170</v>
      </c>
      <c r="I103">
        <v>104.3</v>
      </c>
      <c r="J103">
        <v>70.400000000000006</v>
      </c>
      <c r="K103">
        <v>178</v>
      </c>
      <c r="L103">
        <v>3.8210000000000002</v>
      </c>
      <c r="M103">
        <v>19.399999999999999</v>
      </c>
      <c r="N103">
        <v>18</v>
      </c>
      <c r="O103">
        <f>Sheet10!B$21+Sheet10!B$22*Sheet1!F103+Sheet10!B$23*Sheet1!G103+Sheet10!B$24*Sheet1!H103+Sheet10!B$25*Sheet1!I103+Sheet10!B$26*Sheet1!J103+Sheet10!B$27*Sheet1!K103+Sheet10!B$28*Sheet1!L103+Sheet10!B$29*Sheet1!M103+Sheet10!B$30*Sheet1!N103</f>
        <v>25.260480110892029</v>
      </c>
      <c r="P103">
        <f t="shared" si="6"/>
        <v>2.4614801108920297</v>
      </c>
      <c r="Q103">
        <f t="shared" si="7"/>
        <v>6.058884336317039</v>
      </c>
      <c r="R103">
        <f t="shared" si="8"/>
        <v>-2.0713422575290039</v>
      </c>
      <c r="S103">
        <f t="shared" si="9"/>
        <v>4.2904587478253502</v>
      </c>
      <c r="T103">
        <f t="shared" si="10"/>
        <v>-4.5328223684210336</v>
      </c>
      <c r="U103">
        <f t="shared" si="11"/>
        <v>20.546478623658068</v>
      </c>
    </row>
    <row r="104" spans="1:21" x14ac:dyDescent="0.3">
      <c r="A104" t="s">
        <v>131</v>
      </c>
      <c r="B104" t="s">
        <v>136</v>
      </c>
      <c r="C104">
        <v>42.573999999999998</v>
      </c>
      <c r="D104">
        <v>17.809999999999999</v>
      </c>
      <c r="E104">
        <v>29.298999999999999</v>
      </c>
      <c r="F104">
        <v>1</v>
      </c>
      <c r="G104">
        <v>3.3</v>
      </c>
      <c r="H104">
        <v>170</v>
      </c>
      <c r="I104">
        <v>106.3</v>
      </c>
      <c r="J104">
        <v>71.7</v>
      </c>
      <c r="K104">
        <v>182.6</v>
      </c>
      <c r="L104">
        <v>3.9470000000000001</v>
      </c>
      <c r="M104">
        <v>21</v>
      </c>
      <c r="N104">
        <v>19</v>
      </c>
      <c r="O104">
        <f>Sheet10!B$21+Sheet10!B$22*Sheet1!F104+Sheet10!B$23*Sheet1!G104+Sheet10!B$24*Sheet1!H104+Sheet10!B$25*Sheet1!I104+Sheet10!B$26*Sheet1!J104+Sheet10!B$27*Sheet1!K104+Sheet10!B$28*Sheet1!L104+Sheet10!B$29*Sheet1!M104+Sheet10!B$30*Sheet1!N104</f>
        <v>25.449729096092753</v>
      </c>
      <c r="P104">
        <f t="shared" si="6"/>
        <v>-3.8492709039072466</v>
      </c>
      <c r="Q104">
        <f t="shared" si="7"/>
        <v>14.816886491666912</v>
      </c>
      <c r="R104">
        <f t="shared" si="8"/>
        <v>-1.8820932723282802</v>
      </c>
      <c r="S104">
        <f t="shared" si="9"/>
        <v>3.5422750857433738</v>
      </c>
      <c r="T104">
        <f t="shared" si="10"/>
        <v>1.9671776315789664</v>
      </c>
      <c r="U104">
        <f t="shared" si="11"/>
        <v>3.8697878341846317</v>
      </c>
    </row>
    <row r="105" spans="1:21" x14ac:dyDescent="0.3">
      <c r="A105" t="s">
        <v>131</v>
      </c>
      <c r="B105" t="s">
        <v>135</v>
      </c>
      <c r="C105">
        <v>27.308</v>
      </c>
      <c r="D105">
        <v>15.38</v>
      </c>
      <c r="E105">
        <v>26.399000000000001</v>
      </c>
      <c r="F105">
        <v>1</v>
      </c>
      <c r="G105">
        <v>3.3</v>
      </c>
      <c r="H105">
        <v>170</v>
      </c>
      <c r="I105">
        <v>112.2</v>
      </c>
      <c r="J105">
        <v>74.900000000000006</v>
      </c>
      <c r="K105">
        <v>194.8</v>
      </c>
      <c r="L105">
        <v>3.9910000000000001</v>
      </c>
      <c r="M105">
        <v>20</v>
      </c>
      <c r="N105">
        <v>21</v>
      </c>
      <c r="O105">
        <f>Sheet10!B$21+Sheet10!B$22*Sheet1!F105+Sheet10!B$23*Sheet1!G105+Sheet10!B$24*Sheet1!H105+Sheet10!B$25*Sheet1!I105+Sheet10!B$26*Sheet1!J105+Sheet10!B$27*Sheet1!K105+Sheet10!B$28*Sheet1!L105+Sheet10!B$29*Sheet1!M105+Sheet10!B$30*Sheet1!N105</f>
        <v>20.085311069378353</v>
      </c>
      <c r="P105">
        <f t="shared" si="6"/>
        <v>-6.3136889306216482</v>
      </c>
      <c r="Q105">
        <f t="shared" si="7"/>
        <v>39.862667912654331</v>
      </c>
      <c r="R105">
        <f t="shared" si="8"/>
        <v>-7.2465112990426803</v>
      </c>
      <c r="S105">
        <f t="shared" si="9"/>
        <v>52.511926007153235</v>
      </c>
      <c r="T105">
        <f t="shared" si="10"/>
        <v>-0.93282236842103217</v>
      </c>
      <c r="U105">
        <f t="shared" si="11"/>
        <v>0.87015757102662383</v>
      </c>
    </row>
    <row r="106" spans="1:21" x14ac:dyDescent="0.3">
      <c r="A106" t="s">
        <v>139</v>
      </c>
      <c r="B106" t="s">
        <v>141</v>
      </c>
      <c r="C106">
        <v>80.254999999999995</v>
      </c>
      <c r="D106" t="s">
        <v>17</v>
      </c>
      <c r="E106">
        <v>18.27</v>
      </c>
      <c r="F106">
        <v>0</v>
      </c>
      <c r="G106">
        <v>2.4</v>
      </c>
      <c r="H106">
        <v>150</v>
      </c>
      <c r="I106">
        <v>107</v>
      </c>
      <c r="J106">
        <v>70.099999999999994</v>
      </c>
      <c r="K106">
        <v>186.7</v>
      </c>
      <c r="L106">
        <v>2.9580000000000002</v>
      </c>
      <c r="M106">
        <v>15</v>
      </c>
      <c r="N106">
        <v>27</v>
      </c>
      <c r="O106">
        <f>Sheet10!B$21+Sheet10!B$22*Sheet1!F106+Sheet10!B$23*Sheet1!G106+Sheet10!B$24*Sheet1!H106+Sheet10!B$25*Sheet1!I106+Sheet10!B$26*Sheet1!J106+Sheet10!B$27*Sheet1!K106+Sheet10!B$28*Sheet1!L106+Sheet10!B$29*Sheet1!M106+Sheet10!B$30*Sheet1!N106</f>
        <v>18.669507057443891</v>
      </c>
      <c r="P106">
        <f t="shared" si="6"/>
        <v>0.39950705744389126</v>
      </c>
      <c r="Q106">
        <f t="shared" si="7"/>
        <v>0.15960588894747663</v>
      </c>
      <c r="R106">
        <f t="shared" si="8"/>
        <v>-8.6623153109771422</v>
      </c>
      <c r="S106">
        <f t="shared" si="9"/>
        <v>75.035706546789029</v>
      </c>
      <c r="T106">
        <f t="shared" si="10"/>
        <v>-9.0618223684210335</v>
      </c>
      <c r="U106">
        <f t="shared" si="11"/>
        <v>82.116624636815786</v>
      </c>
    </row>
    <row r="107" spans="1:21" x14ac:dyDescent="0.3">
      <c r="A107" t="s">
        <v>139</v>
      </c>
      <c r="B107" t="s">
        <v>140</v>
      </c>
      <c r="C107">
        <v>1.1120000000000001</v>
      </c>
      <c r="D107">
        <v>11.24</v>
      </c>
      <c r="E107">
        <v>18.145</v>
      </c>
      <c r="F107">
        <v>0</v>
      </c>
      <c r="G107">
        <v>3.1</v>
      </c>
      <c r="H107">
        <v>150</v>
      </c>
      <c r="I107">
        <v>107</v>
      </c>
      <c r="J107">
        <v>69.400000000000006</v>
      </c>
      <c r="K107">
        <v>192</v>
      </c>
      <c r="L107">
        <v>3.1019999999999999</v>
      </c>
      <c r="M107">
        <v>15.2</v>
      </c>
      <c r="N107">
        <v>25</v>
      </c>
      <c r="O107">
        <f>Sheet10!B$21+Sheet10!B$22*Sheet1!F107+Sheet10!B$23*Sheet1!G107+Sheet10!B$24*Sheet1!H107+Sheet10!B$25*Sheet1!I107+Sheet10!B$26*Sheet1!J107+Sheet10!B$27*Sheet1!K107+Sheet10!B$28*Sheet1!L107+Sheet10!B$29*Sheet1!M107+Sheet10!B$30*Sheet1!N107</f>
        <v>16.287709590601352</v>
      </c>
      <c r="P107">
        <f t="shared" si="6"/>
        <v>-1.8572904093986473</v>
      </c>
      <c r="Q107">
        <f t="shared" si="7"/>
        <v>3.449527664844195</v>
      </c>
      <c r="R107">
        <f t="shared" si="8"/>
        <v>-11.044112777819681</v>
      </c>
      <c r="S107">
        <f t="shared" si="9"/>
        <v>121.97242704919995</v>
      </c>
      <c r="T107">
        <f t="shared" si="10"/>
        <v>-9.1868223684210335</v>
      </c>
      <c r="U107">
        <f t="shared" si="11"/>
        <v>84.397705228921041</v>
      </c>
    </row>
    <row r="108" spans="1:21" x14ac:dyDescent="0.3">
      <c r="A108" t="s">
        <v>139</v>
      </c>
      <c r="B108" t="s">
        <v>144</v>
      </c>
      <c r="C108">
        <v>24.361000000000001</v>
      </c>
      <c r="D108">
        <v>15.24</v>
      </c>
      <c r="E108">
        <v>25.344999999999999</v>
      </c>
      <c r="F108">
        <v>1</v>
      </c>
      <c r="G108">
        <v>3.4</v>
      </c>
      <c r="H108">
        <v>185</v>
      </c>
      <c r="I108">
        <v>120</v>
      </c>
      <c r="J108">
        <v>72.2</v>
      </c>
      <c r="K108">
        <v>201.4</v>
      </c>
      <c r="L108">
        <v>3.948</v>
      </c>
      <c r="M108">
        <v>25</v>
      </c>
      <c r="N108">
        <v>22</v>
      </c>
      <c r="O108">
        <f>Sheet10!B$21+Sheet10!B$22*Sheet1!F108+Sheet10!B$23*Sheet1!G108+Sheet10!B$24*Sheet1!H108+Sheet10!B$25*Sheet1!I108+Sheet10!B$26*Sheet1!J108+Sheet10!B$27*Sheet1!K108+Sheet10!B$28*Sheet1!L108+Sheet10!B$29*Sheet1!M108+Sheet10!B$30*Sheet1!N108</f>
        <v>25.701329078297604</v>
      </c>
      <c r="P108">
        <f t="shared" si="6"/>
        <v>0.35632907829760541</v>
      </c>
      <c r="Q108">
        <f t="shared" si="7"/>
        <v>0.126970412040421</v>
      </c>
      <c r="R108">
        <f t="shared" si="8"/>
        <v>-1.6304932901234288</v>
      </c>
      <c r="S108">
        <f t="shared" si="9"/>
        <v>2.658508369137524</v>
      </c>
      <c r="T108">
        <f t="shared" si="10"/>
        <v>-1.9868223684210342</v>
      </c>
      <c r="U108">
        <f t="shared" si="11"/>
        <v>3.9474631236581676</v>
      </c>
    </row>
    <row r="109" spans="1:21" x14ac:dyDescent="0.3">
      <c r="A109" t="s">
        <v>139</v>
      </c>
      <c r="B109" t="s">
        <v>142</v>
      </c>
      <c r="C109">
        <v>14.69</v>
      </c>
      <c r="D109">
        <v>19.89</v>
      </c>
      <c r="E109">
        <v>36.228999999999999</v>
      </c>
      <c r="F109">
        <v>0</v>
      </c>
      <c r="G109">
        <v>4</v>
      </c>
      <c r="H109">
        <v>250</v>
      </c>
      <c r="I109">
        <v>113.8</v>
      </c>
      <c r="J109">
        <v>74.400000000000006</v>
      </c>
      <c r="K109">
        <v>205.4</v>
      </c>
      <c r="L109">
        <v>3.9670000000000001</v>
      </c>
      <c r="M109">
        <v>18.5</v>
      </c>
      <c r="N109">
        <v>22</v>
      </c>
      <c r="O109">
        <f>Sheet10!B$21+Sheet10!B$22*Sheet1!F109+Sheet10!B$23*Sheet1!G109+Sheet10!B$24*Sheet1!H109+Sheet10!B$25*Sheet1!I109+Sheet10!B$26*Sheet1!J109+Sheet10!B$27*Sheet1!K109+Sheet10!B$28*Sheet1!L109+Sheet10!B$29*Sheet1!M109+Sheet10!B$30*Sheet1!N109</f>
        <v>39.553087119504553</v>
      </c>
      <c r="P109">
        <f t="shared" si="6"/>
        <v>3.3240871195045543</v>
      </c>
      <c r="Q109">
        <f t="shared" si="7"/>
        <v>11.049555178056085</v>
      </c>
      <c r="R109">
        <f t="shared" si="8"/>
        <v>12.22126475108352</v>
      </c>
      <c r="S109">
        <f t="shared" si="9"/>
        <v>149.35931211607655</v>
      </c>
      <c r="T109">
        <f t="shared" si="10"/>
        <v>8.8971776315789661</v>
      </c>
      <c r="U109">
        <f t="shared" si="11"/>
        <v>79.159769807869097</v>
      </c>
    </row>
    <row r="110" spans="1:21" x14ac:dyDescent="0.3">
      <c r="A110" t="s">
        <v>139</v>
      </c>
      <c r="B110" t="s">
        <v>143</v>
      </c>
      <c r="C110">
        <v>20.016999999999999</v>
      </c>
      <c r="D110">
        <v>19.925000000000001</v>
      </c>
      <c r="E110">
        <v>31.597999999999999</v>
      </c>
      <c r="F110">
        <v>1</v>
      </c>
      <c r="G110">
        <v>4.3</v>
      </c>
      <c r="H110">
        <v>190</v>
      </c>
      <c r="I110">
        <v>107</v>
      </c>
      <c r="J110">
        <v>67.8</v>
      </c>
      <c r="K110">
        <v>181.2</v>
      </c>
      <c r="L110">
        <v>4.0679999999999996</v>
      </c>
      <c r="M110">
        <v>17.5</v>
      </c>
      <c r="N110">
        <v>19</v>
      </c>
      <c r="O110">
        <f>Sheet10!B$21+Sheet10!B$22*Sheet1!F110+Sheet10!B$23*Sheet1!G110+Sheet10!B$24*Sheet1!H110+Sheet10!B$25*Sheet1!I110+Sheet10!B$26*Sheet1!J110+Sheet10!B$27*Sheet1!K110+Sheet10!B$28*Sheet1!L110+Sheet10!B$29*Sheet1!M110+Sheet10!B$30*Sheet1!N110</f>
        <v>29.106891377143231</v>
      </c>
      <c r="P110">
        <f t="shared" si="6"/>
        <v>-2.4911086228567676</v>
      </c>
      <c r="Q110">
        <f t="shared" si="7"/>
        <v>6.205622170871341</v>
      </c>
      <c r="R110">
        <f t="shared" si="8"/>
        <v>1.7750690087221983</v>
      </c>
      <c r="S110">
        <f t="shared" si="9"/>
        <v>3.1508699857260076</v>
      </c>
      <c r="T110">
        <f t="shared" si="10"/>
        <v>4.2661776315789659</v>
      </c>
      <c r="U110">
        <f t="shared" si="11"/>
        <v>18.200271584184716</v>
      </c>
    </row>
    <row r="111" spans="1:21" x14ac:dyDescent="0.3">
      <c r="A111" t="s">
        <v>145</v>
      </c>
      <c r="B111" t="s">
        <v>55</v>
      </c>
      <c r="C111">
        <v>32.734000000000002</v>
      </c>
      <c r="D111">
        <v>7.75</v>
      </c>
      <c r="E111">
        <v>12.64</v>
      </c>
      <c r="F111">
        <v>0</v>
      </c>
      <c r="G111">
        <v>2</v>
      </c>
      <c r="H111">
        <v>132</v>
      </c>
      <c r="I111">
        <v>105</v>
      </c>
      <c r="J111">
        <v>74.400000000000006</v>
      </c>
      <c r="K111">
        <v>174.4</v>
      </c>
      <c r="L111">
        <v>2.5590000000000002</v>
      </c>
      <c r="M111">
        <v>12.5</v>
      </c>
      <c r="N111">
        <v>29</v>
      </c>
      <c r="O111">
        <f>Sheet10!B$21+Sheet10!B$22*Sheet1!F111+Sheet10!B$23*Sheet1!G111+Sheet10!B$24*Sheet1!H111+Sheet10!B$25*Sheet1!I111+Sheet10!B$26*Sheet1!J111+Sheet10!B$27*Sheet1!K111+Sheet10!B$28*Sheet1!L111+Sheet10!B$29*Sheet1!M111+Sheet10!B$30*Sheet1!N111</f>
        <v>12.386412423255488</v>
      </c>
      <c r="P111">
        <f t="shared" si="6"/>
        <v>-0.25358757674451304</v>
      </c>
      <c r="Q111">
        <f t="shared" si="7"/>
        <v>6.4306659079154296E-2</v>
      </c>
      <c r="R111">
        <f t="shared" si="8"/>
        <v>-14.945409945165546</v>
      </c>
      <c r="S111">
        <f t="shared" si="9"/>
        <v>223.36527842905321</v>
      </c>
      <c r="T111">
        <f t="shared" si="10"/>
        <v>-14.691822368421033</v>
      </c>
      <c r="U111">
        <f t="shared" si="11"/>
        <v>215.8496445052366</v>
      </c>
    </row>
    <row r="112" spans="1:21" x14ac:dyDescent="0.3">
      <c r="A112" t="s">
        <v>145</v>
      </c>
      <c r="B112" t="s">
        <v>148</v>
      </c>
      <c r="C112">
        <v>1.8720000000000001</v>
      </c>
      <c r="D112" t="s">
        <v>17</v>
      </c>
      <c r="E112">
        <v>43</v>
      </c>
      <c r="F112">
        <v>0</v>
      </c>
      <c r="G112">
        <v>3.5</v>
      </c>
      <c r="H112">
        <v>253</v>
      </c>
      <c r="I112">
        <v>113.3</v>
      </c>
      <c r="J112">
        <v>76.3</v>
      </c>
      <c r="K112">
        <v>165.4</v>
      </c>
      <c r="L112">
        <v>2.85</v>
      </c>
      <c r="M112">
        <v>12</v>
      </c>
      <c r="N112">
        <v>21</v>
      </c>
      <c r="O112">
        <f>Sheet10!B$21+Sheet10!B$22*Sheet1!F112+Sheet10!B$23*Sheet1!G112+Sheet10!B$24*Sheet1!H112+Sheet10!B$25*Sheet1!I112+Sheet10!B$26*Sheet1!J112+Sheet10!B$27*Sheet1!K112+Sheet10!B$28*Sheet1!L112+Sheet10!B$29*Sheet1!M112+Sheet10!B$30*Sheet1!N112</f>
        <v>39.720013952271053</v>
      </c>
      <c r="P112">
        <f t="shared" si="6"/>
        <v>-3.2799860477289471</v>
      </c>
      <c r="Q112">
        <f t="shared" si="7"/>
        <v>10.758308473296559</v>
      </c>
      <c r="R112">
        <f t="shared" si="8"/>
        <v>12.38819158385002</v>
      </c>
      <c r="S112">
        <f t="shared" si="9"/>
        <v>153.46729071817245</v>
      </c>
      <c r="T112">
        <f t="shared" si="10"/>
        <v>15.668177631578967</v>
      </c>
      <c r="U112">
        <f t="shared" si="11"/>
        <v>245.49179029471148</v>
      </c>
    </row>
    <row r="113" spans="1:21" x14ac:dyDescent="0.3">
      <c r="A113" t="s">
        <v>145</v>
      </c>
      <c r="B113" t="s">
        <v>146</v>
      </c>
      <c r="C113">
        <v>5.24</v>
      </c>
      <c r="D113">
        <v>9.8000000000000007</v>
      </c>
      <c r="E113">
        <v>16.079999999999998</v>
      </c>
      <c r="F113">
        <v>0</v>
      </c>
      <c r="G113">
        <v>2</v>
      </c>
      <c r="H113">
        <v>132</v>
      </c>
      <c r="I113">
        <v>108</v>
      </c>
      <c r="J113">
        <v>71</v>
      </c>
      <c r="K113">
        <v>186.3</v>
      </c>
      <c r="L113">
        <v>2.9420000000000002</v>
      </c>
      <c r="M113">
        <v>16</v>
      </c>
      <c r="N113">
        <v>27</v>
      </c>
      <c r="O113">
        <f>Sheet10!B$21+Sheet10!B$22*Sheet1!F113+Sheet10!B$23*Sheet1!G113+Sheet10!B$24*Sheet1!H113+Sheet10!B$25*Sheet1!I113+Sheet10!B$26*Sheet1!J113+Sheet10!B$27*Sheet1!K113+Sheet10!B$28*Sheet1!L113+Sheet10!B$29*Sheet1!M113+Sheet10!B$30*Sheet1!N113</f>
        <v>15.952819154488472</v>
      </c>
      <c r="P113">
        <f t="shared" si="6"/>
        <v>-0.12718084551152664</v>
      </c>
      <c r="Q113">
        <f t="shared" si="7"/>
        <v>1.6174967465026807E-2</v>
      </c>
      <c r="R113">
        <f t="shared" si="8"/>
        <v>-11.379003213932561</v>
      </c>
      <c r="S113">
        <f t="shared" si="9"/>
        <v>129.48171414268757</v>
      </c>
      <c r="T113">
        <f t="shared" si="10"/>
        <v>-11.251822368421035</v>
      </c>
      <c r="U113">
        <f t="shared" si="11"/>
        <v>126.60350661049995</v>
      </c>
    </row>
    <row r="114" spans="1:21" x14ac:dyDescent="0.3">
      <c r="A114" t="s">
        <v>145</v>
      </c>
      <c r="B114" t="s">
        <v>147</v>
      </c>
      <c r="C114">
        <v>24.155000000000001</v>
      </c>
      <c r="D114">
        <v>12.025</v>
      </c>
      <c r="E114">
        <v>18.850000000000001</v>
      </c>
      <c r="F114">
        <v>1</v>
      </c>
      <c r="G114">
        <v>2.4</v>
      </c>
      <c r="H114">
        <v>150</v>
      </c>
      <c r="I114">
        <v>113.3</v>
      </c>
      <c r="J114">
        <v>76.8</v>
      </c>
      <c r="K114">
        <v>186.3</v>
      </c>
      <c r="L114">
        <v>3.528</v>
      </c>
      <c r="M114">
        <v>20</v>
      </c>
      <c r="N114">
        <v>24</v>
      </c>
      <c r="O114">
        <f>Sheet10!B$21+Sheet10!B$22*Sheet1!F114+Sheet10!B$23*Sheet1!G114+Sheet10!B$24*Sheet1!H114+Sheet10!B$25*Sheet1!I114+Sheet10!B$26*Sheet1!J114+Sheet10!B$27*Sheet1!K114+Sheet10!B$28*Sheet1!L114+Sheet10!B$29*Sheet1!M114+Sheet10!B$30*Sheet1!N114</f>
        <v>16.09715514703224</v>
      </c>
      <c r="P114">
        <f t="shared" si="6"/>
        <v>-2.7528448529677618</v>
      </c>
      <c r="Q114">
        <f t="shared" si="7"/>
        <v>7.5781547845110984</v>
      </c>
      <c r="R114">
        <f t="shared" si="8"/>
        <v>-11.234667221388793</v>
      </c>
      <c r="S114">
        <f t="shared" si="9"/>
        <v>126.2177475753478</v>
      </c>
      <c r="T114">
        <f t="shared" si="10"/>
        <v>-8.4818223684210317</v>
      </c>
      <c r="U114">
        <f t="shared" si="11"/>
        <v>71.941310689447363</v>
      </c>
    </row>
    <row r="115" spans="1:21" x14ac:dyDescent="0.3">
      <c r="A115" t="s">
        <v>149</v>
      </c>
      <c r="B115" t="s">
        <v>150</v>
      </c>
      <c r="C115">
        <v>51.645000000000003</v>
      </c>
      <c r="D115">
        <v>13.79</v>
      </c>
      <c r="E115">
        <v>21.61</v>
      </c>
      <c r="F115">
        <v>0</v>
      </c>
      <c r="G115">
        <v>2.4</v>
      </c>
      <c r="H115">
        <v>150</v>
      </c>
      <c r="I115">
        <v>104.1</v>
      </c>
      <c r="J115">
        <v>68.400000000000006</v>
      </c>
      <c r="K115">
        <v>181.9</v>
      </c>
      <c r="L115">
        <v>2.9060000000000001</v>
      </c>
      <c r="M115">
        <v>15</v>
      </c>
      <c r="N115">
        <v>27</v>
      </c>
      <c r="O115">
        <f>Sheet10!B$21+Sheet10!B$22*Sheet1!F115+Sheet10!B$23*Sheet1!G115+Sheet10!B$24*Sheet1!H115+Sheet10!B$25*Sheet1!I115+Sheet10!B$26*Sheet1!J115+Sheet10!B$27*Sheet1!K115+Sheet10!B$28*Sheet1!L115+Sheet10!B$29*Sheet1!M115+Sheet10!B$30*Sheet1!N115</f>
        <v>20.519018915331124</v>
      </c>
      <c r="P115">
        <f t="shared" si="6"/>
        <v>-1.0909810846688757</v>
      </c>
      <c r="Q115">
        <f t="shared" si="7"/>
        <v>1.1902397271052765</v>
      </c>
      <c r="R115">
        <f t="shared" si="8"/>
        <v>-6.8128034530899093</v>
      </c>
      <c r="S115">
        <f t="shared" si="9"/>
        <v>46.41429089043379</v>
      </c>
      <c r="T115">
        <f t="shared" si="10"/>
        <v>-5.7218223684210336</v>
      </c>
      <c r="U115">
        <f t="shared" si="11"/>
        <v>32.739251215763289</v>
      </c>
    </row>
    <row r="116" spans="1:21" x14ac:dyDescent="0.3">
      <c r="A116" t="s">
        <v>149</v>
      </c>
      <c r="B116" t="s">
        <v>151</v>
      </c>
      <c r="C116">
        <v>131.09700000000001</v>
      </c>
      <c r="D116">
        <v>10.29</v>
      </c>
      <c r="E116">
        <v>19.72</v>
      </c>
      <c r="F116">
        <v>0</v>
      </c>
      <c r="G116">
        <v>3.4</v>
      </c>
      <c r="H116">
        <v>175</v>
      </c>
      <c r="I116">
        <v>107</v>
      </c>
      <c r="J116">
        <v>70.400000000000006</v>
      </c>
      <c r="K116">
        <v>186.3</v>
      </c>
      <c r="L116">
        <v>3.0910000000000002</v>
      </c>
      <c r="M116">
        <v>15.2</v>
      </c>
      <c r="N116">
        <v>25</v>
      </c>
      <c r="O116">
        <f>Sheet10!B$21+Sheet10!B$22*Sheet1!F116+Sheet10!B$23*Sheet1!G116+Sheet10!B$24*Sheet1!H116+Sheet10!B$25*Sheet1!I116+Sheet10!B$26*Sheet1!J116+Sheet10!B$27*Sheet1!K116+Sheet10!B$28*Sheet1!L116+Sheet10!B$29*Sheet1!M116+Sheet10!B$30*Sheet1!N116</f>
        <v>22.420133855973475</v>
      </c>
      <c r="P116">
        <f t="shared" si="6"/>
        <v>2.7001338559734762</v>
      </c>
      <c r="Q116">
        <f t="shared" si="7"/>
        <v>7.290722840174193</v>
      </c>
      <c r="R116">
        <f t="shared" si="8"/>
        <v>-4.911688512447558</v>
      </c>
      <c r="S116">
        <f t="shared" si="9"/>
        <v>24.124684043309305</v>
      </c>
      <c r="T116">
        <f t="shared" si="10"/>
        <v>-7.6118223684210342</v>
      </c>
      <c r="U116">
        <f t="shared" si="11"/>
        <v>57.939839768394805</v>
      </c>
    </row>
    <row r="117" spans="1:21" x14ac:dyDescent="0.3">
      <c r="A117" t="s">
        <v>149</v>
      </c>
      <c r="B117" t="s">
        <v>153</v>
      </c>
      <c r="C117">
        <v>92.364000000000004</v>
      </c>
      <c r="D117">
        <v>14.01</v>
      </c>
      <c r="E117">
        <v>21.664999999999999</v>
      </c>
      <c r="F117">
        <v>0</v>
      </c>
      <c r="G117">
        <v>3.8</v>
      </c>
      <c r="H117">
        <v>195</v>
      </c>
      <c r="I117">
        <v>110.5</v>
      </c>
      <c r="J117">
        <v>72.7</v>
      </c>
      <c r="K117">
        <v>196.5</v>
      </c>
      <c r="L117">
        <v>3.3959999999999999</v>
      </c>
      <c r="M117">
        <v>18</v>
      </c>
      <c r="N117">
        <v>25</v>
      </c>
      <c r="O117">
        <f>Sheet10!B$21+Sheet10!B$22*Sheet1!F117+Sheet10!B$23*Sheet1!G117+Sheet10!B$24*Sheet1!H117+Sheet10!B$25*Sheet1!I117+Sheet10!B$26*Sheet1!J117+Sheet10!B$27*Sheet1!K117+Sheet10!B$28*Sheet1!L117+Sheet10!B$29*Sheet1!M117+Sheet10!B$30*Sheet1!N117</f>
        <v>25.833872207643054</v>
      </c>
      <c r="P117">
        <f t="shared" si="6"/>
        <v>4.1688722076430551</v>
      </c>
      <c r="Q117">
        <f t="shared" si="7"/>
        <v>17.37949548365868</v>
      </c>
      <c r="R117">
        <f t="shared" si="8"/>
        <v>-1.4979501607779788</v>
      </c>
      <c r="S117">
        <f t="shared" si="9"/>
        <v>2.2438546841747726</v>
      </c>
      <c r="T117">
        <f t="shared" si="10"/>
        <v>-5.6668223684210339</v>
      </c>
      <c r="U117">
        <f t="shared" si="11"/>
        <v>32.112875755236978</v>
      </c>
    </row>
    <row r="118" spans="1:21" x14ac:dyDescent="0.3">
      <c r="A118" t="s">
        <v>149</v>
      </c>
      <c r="B118" t="s">
        <v>152</v>
      </c>
      <c r="C118">
        <v>19.911000000000001</v>
      </c>
      <c r="D118">
        <v>17.805</v>
      </c>
      <c r="E118">
        <v>25.31</v>
      </c>
      <c r="F118">
        <v>0</v>
      </c>
      <c r="G118">
        <v>3.8</v>
      </c>
      <c r="H118">
        <v>200</v>
      </c>
      <c r="I118">
        <v>101.1</v>
      </c>
      <c r="J118">
        <v>74.5</v>
      </c>
      <c r="K118">
        <v>193.4</v>
      </c>
      <c r="L118">
        <v>3.492</v>
      </c>
      <c r="M118">
        <v>16.8</v>
      </c>
      <c r="N118">
        <v>25</v>
      </c>
      <c r="O118">
        <f>Sheet10!B$21+Sheet10!B$22*Sheet1!F118+Sheet10!B$23*Sheet1!G118+Sheet10!B$24*Sheet1!H118+Sheet10!B$25*Sheet1!I118+Sheet10!B$26*Sheet1!J118+Sheet10!B$27*Sheet1!K118+Sheet10!B$28*Sheet1!L118+Sheet10!B$29*Sheet1!M118+Sheet10!B$30*Sheet1!N118</f>
        <v>26.309538090136556</v>
      </c>
      <c r="P118">
        <f t="shared" si="6"/>
        <v>0.99953809013655714</v>
      </c>
      <c r="Q118">
        <f t="shared" si="7"/>
        <v>0.99907639363383627</v>
      </c>
      <c r="R118">
        <f t="shared" si="8"/>
        <v>-1.0222842782844772</v>
      </c>
      <c r="S118">
        <f t="shared" si="9"/>
        <v>1.0450651456276145</v>
      </c>
      <c r="T118">
        <f t="shared" si="10"/>
        <v>-2.0218223684210344</v>
      </c>
      <c r="U118">
        <f t="shared" si="11"/>
        <v>4.0877656894476404</v>
      </c>
    </row>
    <row r="119" spans="1:21" x14ac:dyDescent="0.3">
      <c r="A119" t="s">
        <v>149</v>
      </c>
      <c r="B119" t="s">
        <v>154</v>
      </c>
      <c r="C119">
        <v>35.945</v>
      </c>
      <c r="D119">
        <v>13.225</v>
      </c>
      <c r="E119">
        <v>23.754999999999999</v>
      </c>
      <c r="F119">
        <v>0</v>
      </c>
      <c r="G119">
        <v>3.8</v>
      </c>
      <c r="H119">
        <v>205</v>
      </c>
      <c r="I119">
        <v>112.2</v>
      </c>
      <c r="J119">
        <v>72.599999999999994</v>
      </c>
      <c r="K119">
        <v>202.5</v>
      </c>
      <c r="L119">
        <v>3.59</v>
      </c>
      <c r="M119">
        <v>17.5</v>
      </c>
      <c r="N119">
        <v>24</v>
      </c>
      <c r="O119">
        <f>Sheet10!B$21+Sheet10!B$22*Sheet1!F119+Sheet10!B$23*Sheet1!G119+Sheet10!B$24*Sheet1!H119+Sheet10!B$25*Sheet1!I119+Sheet10!B$26*Sheet1!J119+Sheet10!B$27*Sheet1!K119+Sheet10!B$28*Sheet1!L119+Sheet10!B$29*Sheet1!M119+Sheet10!B$30*Sheet1!N119</f>
        <v>27.738495272866199</v>
      </c>
      <c r="P119">
        <f t="shared" si="6"/>
        <v>3.9834952728662003</v>
      </c>
      <c r="Q119">
        <f t="shared" si="7"/>
        <v>15.868234588947363</v>
      </c>
      <c r="R119">
        <f t="shared" si="8"/>
        <v>0.40667290444516624</v>
      </c>
      <c r="S119">
        <f t="shared" si="9"/>
        <v>0.16538285120986732</v>
      </c>
      <c r="T119">
        <f t="shared" si="10"/>
        <v>-3.5768223684210341</v>
      </c>
      <c r="U119">
        <f t="shared" si="11"/>
        <v>12.793658255237055</v>
      </c>
    </row>
    <row r="120" spans="1:21" x14ac:dyDescent="0.3">
      <c r="A120" t="s">
        <v>149</v>
      </c>
      <c r="B120" t="s">
        <v>155</v>
      </c>
      <c r="C120">
        <v>39.572000000000003</v>
      </c>
      <c r="D120" t="s">
        <v>17</v>
      </c>
      <c r="E120">
        <v>25.635000000000002</v>
      </c>
      <c r="F120">
        <v>1</v>
      </c>
      <c r="G120">
        <v>3.4</v>
      </c>
      <c r="H120">
        <v>185</v>
      </c>
      <c r="I120">
        <v>120</v>
      </c>
      <c r="J120">
        <v>72.7</v>
      </c>
      <c r="K120">
        <v>201.3</v>
      </c>
      <c r="L120">
        <v>3.9420000000000002</v>
      </c>
      <c r="M120">
        <v>25</v>
      </c>
      <c r="N120">
        <v>23</v>
      </c>
      <c r="O120">
        <f>Sheet10!B$21+Sheet10!B$22*Sheet1!F120+Sheet10!B$23*Sheet1!G120+Sheet10!B$24*Sheet1!H120+Sheet10!B$25*Sheet1!I120+Sheet10!B$26*Sheet1!J120+Sheet10!B$27*Sheet1!K120+Sheet10!B$28*Sheet1!L120+Sheet10!B$29*Sheet1!M120+Sheet10!B$30*Sheet1!N120</f>
        <v>25.562023212429445</v>
      </c>
      <c r="P120">
        <f t="shared" si="6"/>
        <v>-7.2976787570556922E-2</v>
      </c>
      <c r="Q120">
        <f t="shared" si="7"/>
        <v>5.3256115241181916E-3</v>
      </c>
      <c r="R120">
        <f t="shared" si="8"/>
        <v>-1.7697991559915884</v>
      </c>
      <c r="S120">
        <f t="shared" si="9"/>
        <v>3.1321890525485387</v>
      </c>
      <c r="T120">
        <f t="shared" si="10"/>
        <v>-1.6968223684210315</v>
      </c>
      <c r="U120">
        <f t="shared" si="11"/>
        <v>2.879206149973959</v>
      </c>
    </row>
    <row r="121" spans="1:21" x14ac:dyDescent="0.3">
      <c r="A121" t="s">
        <v>156</v>
      </c>
      <c r="B121" t="s">
        <v>157</v>
      </c>
      <c r="C121">
        <v>8.9819999999999993</v>
      </c>
      <c r="D121">
        <v>41.25</v>
      </c>
      <c r="E121">
        <v>41.43</v>
      </c>
      <c r="F121">
        <v>0</v>
      </c>
      <c r="G121">
        <v>2.7</v>
      </c>
      <c r="H121">
        <v>217</v>
      </c>
      <c r="I121">
        <v>95.2</v>
      </c>
      <c r="J121">
        <v>70.099999999999994</v>
      </c>
      <c r="K121">
        <v>171</v>
      </c>
      <c r="L121">
        <v>2.778</v>
      </c>
      <c r="M121">
        <v>17</v>
      </c>
      <c r="N121">
        <v>22</v>
      </c>
      <c r="O121">
        <f>Sheet10!B$21+Sheet10!B$22*Sheet1!F121+Sheet10!B$23*Sheet1!G121+Sheet10!B$24*Sheet1!H121+Sheet10!B$25*Sheet1!I121+Sheet10!B$26*Sheet1!J121+Sheet10!B$27*Sheet1!K121+Sheet10!B$28*Sheet1!L121+Sheet10!B$29*Sheet1!M121+Sheet10!B$30*Sheet1!N121</f>
        <v>35.588530759948902</v>
      </c>
      <c r="P121">
        <f t="shared" si="6"/>
        <v>-5.8414692400510972</v>
      </c>
      <c r="Q121">
        <f t="shared" si="7"/>
        <v>34.122762882463142</v>
      </c>
      <c r="R121">
        <f t="shared" si="8"/>
        <v>8.2567083915278694</v>
      </c>
      <c r="S121">
        <f t="shared" si="9"/>
        <v>68.173233462726742</v>
      </c>
      <c r="T121">
        <f t="shared" si="10"/>
        <v>14.098177631578967</v>
      </c>
      <c r="U121">
        <f t="shared" si="11"/>
        <v>198.75861253155352</v>
      </c>
    </row>
    <row r="122" spans="1:21" x14ac:dyDescent="0.3">
      <c r="A122" t="s">
        <v>156</v>
      </c>
      <c r="B122" t="s">
        <v>158</v>
      </c>
      <c r="C122">
        <v>1.28</v>
      </c>
      <c r="D122">
        <v>60.625</v>
      </c>
      <c r="E122">
        <v>71.02</v>
      </c>
      <c r="F122">
        <v>0</v>
      </c>
      <c r="G122">
        <v>3.4</v>
      </c>
      <c r="H122">
        <v>300</v>
      </c>
      <c r="I122">
        <v>92.6</v>
      </c>
      <c r="J122">
        <v>69.5</v>
      </c>
      <c r="K122">
        <v>174.5</v>
      </c>
      <c r="L122">
        <v>3.032</v>
      </c>
      <c r="M122">
        <v>17</v>
      </c>
      <c r="N122">
        <v>21</v>
      </c>
      <c r="O122">
        <f>Sheet10!B$21+Sheet10!B$22*Sheet1!F122+Sheet10!B$23*Sheet1!G122+Sheet10!B$24*Sheet1!H122+Sheet10!B$25*Sheet1!I122+Sheet10!B$26*Sheet1!J122+Sheet10!B$27*Sheet1!K122+Sheet10!B$28*Sheet1!L122+Sheet10!B$29*Sheet1!M122+Sheet10!B$30*Sheet1!N122</f>
        <v>53.449633734238773</v>
      </c>
      <c r="P122">
        <f t="shared" si="6"/>
        <v>-17.570366265761223</v>
      </c>
      <c r="Q122">
        <f t="shared" si="7"/>
        <v>308.71777071299999</v>
      </c>
      <c r="R122">
        <f t="shared" si="8"/>
        <v>26.11781136581774</v>
      </c>
      <c r="S122">
        <f t="shared" si="9"/>
        <v>682.14007054043839</v>
      </c>
      <c r="T122">
        <f t="shared" si="10"/>
        <v>43.688177631578966</v>
      </c>
      <c r="U122">
        <f t="shared" si="11"/>
        <v>1908.6568647683966</v>
      </c>
    </row>
    <row r="123" spans="1:21" x14ac:dyDescent="0.3">
      <c r="A123" t="s">
        <v>156</v>
      </c>
      <c r="B123" t="s">
        <v>159</v>
      </c>
      <c r="C123">
        <v>1.8660000000000001</v>
      </c>
      <c r="D123">
        <v>67.55</v>
      </c>
      <c r="E123">
        <v>74.97</v>
      </c>
      <c r="F123">
        <v>0</v>
      </c>
      <c r="G123">
        <v>3.4</v>
      </c>
      <c r="H123">
        <v>300</v>
      </c>
      <c r="I123">
        <v>92.6</v>
      </c>
      <c r="J123">
        <v>69.5</v>
      </c>
      <c r="K123">
        <v>174.5</v>
      </c>
      <c r="L123">
        <v>3.0750000000000002</v>
      </c>
      <c r="M123">
        <v>17</v>
      </c>
      <c r="N123">
        <v>23</v>
      </c>
      <c r="O123">
        <f>Sheet10!B$21+Sheet10!B$22*Sheet1!F123+Sheet10!B$23*Sheet1!G123+Sheet10!B$24*Sheet1!H123+Sheet10!B$25*Sheet1!I123+Sheet10!B$26*Sheet1!J123+Sheet10!B$27*Sheet1!K123+Sheet10!B$28*Sheet1!L123+Sheet10!B$29*Sheet1!M123+Sheet10!B$30*Sheet1!N123</f>
        <v>54.252009793316383</v>
      </c>
      <c r="P123">
        <f t="shared" si="6"/>
        <v>-20.717990206683616</v>
      </c>
      <c r="Q123">
        <f t="shared" si="7"/>
        <v>429.23511820423823</v>
      </c>
      <c r="R123">
        <f t="shared" si="8"/>
        <v>26.920187424895349</v>
      </c>
      <c r="S123">
        <f t="shared" si="9"/>
        <v>724.69649099149376</v>
      </c>
      <c r="T123">
        <f t="shared" si="10"/>
        <v>47.638177631578969</v>
      </c>
      <c r="U123">
        <f t="shared" si="11"/>
        <v>2269.395968057871</v>
      </c>
    </row>
    <row r="124" spans="1:21" x14ac:dyDescent="0.3">
      <c r="A124" t="s">
        <v>160</v>
      </c>
      <c r="B124">
        <v>41342</v>
      </c>
      <c r="C124">
        <v>12.115</v>
      </c>
      <c r="D124" t="s">
        <v>17</v>
      </c>
      <c r="E124">
        <v>26.1</v>
      </c>
      <c r="F124">
        <v>0</v>
      </c>
      <c r="G124">
        <v>2</v>
      </c>
      <c r="H124">
        <v>185</v>
      </c>
      <c r="I124">
        <v>102.6</v>
      </c>
      <c r="J124">
        <v>67.400000000000006</v>
      </c>
      <c r="K124">
        <v>182.2</v>
      </c>
      <c r="L124">
        <v>2.99</v>
      </c>
      <c r="M124">
        <v>16.899999999999999</v>
      </c>
      <c r="N124">
        <v>23</v>
      </c>
      <c r="O124">
        <f>Sheet10!B$21+Sheet10!B$22*Sheet1!F124+Sheet10!B$23*Sheet1!G124+Sheet10!B$24*Sheet1!H124+Sheet10!B$25*Sheet1!I124+Sheet10!B$26*Sheet1!J124+Sheet10!B$27*Sheet1!K124+Sheet10!B$28*Sheet1!L124+Sheet10!B$29*Sheet1!M124+Sheet10!B$30*Sheet1!N124</f>
        <v>31.153138939590768</v>
      </c>
      <c r="P124">
        <f t="shared" si="6"/>
        <v>5.0531389395907667</v>
      </c>
      <c r="Q124">
        <f t="shared" si="7"/>
        <v>25.534213142808497</v>
      </c>
      <c r="R124">
        <f t="shared" si="8"/>
        <v>3.821316571169735</v>
      </c>
      <c r="S124">
        <f t="shared" si="9"/>
        <v>14.602460337096421</v>
      </c>
      <c r="T124">
        <f t="shared" si="10"/>
        <v>-1.2318223684210317</v>
      </c>
      <c r="U124">
        <f t="shared" si="11"/>
        <v>1.5173863473423999</v>
      </c>
    </row>
    <row r="125" spans="1:21" x14ac:dyDescent="0.3">
      <c r="A125" t="s">
        <v>160</v>
      </c>
      <c r="B125">
        <v>41403</v>
      </c>
      <c r="C125">
        <v>9.1910000000000007</v>
      </c>
      <c r="D125" t="s">
        <v>17</v>
      </c>
      <c r="E125">
        <v>33.119999999999997</v>
      </c>
      <c r="F125">
        <v>0</v>
      </c>
      <c r="G125">
        <v>2.2999999999999998</v>
      </c>
      <c r="H125">
        <v>170</v>
      </c>
      <c r="I125">
        <v>106.4</v>
      </c>
      <c r="J125">
        <v>70.599999999999994</v>
      </c>
      <c r="K125">
        <v>189.2</v>
      </c>
      <c r="L125">
        <v>3.28</v>
      </c>
      <c r="M125">
        <v>18.5</v>
      </c>
      <c r="N125">
        <v>23</v>
      </c>
      <c r="O125">
        <f>Sheet10!B$21+Sheet10!B$22*Sheet1!F125+Sheet10!B$23*Sheet1!G125+Sheet10!B$24*Sheet1!H125+Sheet10!B$25*Sheet1!I125+Sheet10!B$26*Sheet1!J125+Sheet10!B$27*Sheet1!K125+Sheet10!B$28*Sheet1!L125+Sheet10!B$29*Sheet1!M125+Sheet10!B$30*Sheet1!N125</f>
        <v>26.844763789930909</v>
      </c>
      <c r="P125">
        <f t="shared" si="6"/>
        <v>-6.2752362100690888</v>
      </c>
      <c r="Q125">
        <f t="shared" si="7"/>
        <v>39.378589492162263</v>
      </c>
      <c r="R125">
        <f t="shared" si="8"/>
        <v>-0.48705857849012446</v>
      </c>
      <c r="S125">
        <f t="shared" si="9"/>
        <v>0.23722605888082074</v>
      </c>
      <c r="T125">
        <f t="shared" si="10"/>
        <v>5.7881776315789644</v>
      </c>
      <c r="U125">
        <f t="shared" si="11"/>
        <v>33.503000294711072</v>
      </c>
    </row>
    <row r="126" spans="1:21" x14ac:dyDescent="0.3">
      <c r="A126" t="s">
        <v>161</v>
      </c>
      <c r="B126" t="s">
        <v>162</v>
      </c>
      <c r="C126">
        <v>80.62</v>
      </c>
      <c r="D126">
        <v>9.1999999999999993</v>
      </c>
      <c r="E126">
        <v>10.685</v>
      </c>
      <c r="F126">
        <v>0</v>
      </c>
      <c r="G126">
        <v>1.9</v>
      </c>
      <c r="H126">
        <v>100</v>
      </c>
      <c r="I126">
        <v>102.4</v>
      </c>
      <c r="J126">
        <v>66.400000000000006</v>
      </c>
      <c r="K126">
        <v>176.9</v>
      </c>
      <c r="L126">
        <v>2.3319999999999999</v>
      </c>
      <c r="M126">
        <v>12.1</v>
      </c>
      <c r="N126">
        <v>33</v>
      </c>
      <c r="O126">
        <f>Sheet10!B$21+Sheet10!B$22*Sheet1!F126+Sheet10!B$23*Sheet1!G126+Sheet10!B$24*Sheet1!H126+Sheet10!B$25*Sheet1!I126+Sheet10!B$26*Sheet1!J126+Sheet10!B$27*Sheet1!K126+Sheet10!B$28*Sheet1!L126+Sheet10!B$29*Sheet1!M126+Sheet10!B$30*Sheet1!N126</f>
        <v>6.9266069836575603</v>
      </c>
      <c r="P126">
        <f t="shared" si="6"/>
        <v>-3.7583930163424402</v>
      </c>
      <c r="Q126">
        <f t="shared" si="7"/>
        <v>14.125518065291626</v>
      </c>
      <c r="R126">
        <f t="shared" si="8"/>
        <v>-20.405215384763473</v>
      </c>
      <c r="S126">
        <f t="shared" si="9"/>
        <v>416.37281489858793</v>
      </c>
      <c r="T126">
        <f t="shared" si="10"/>
        <v>-16.646822368421034</v>
      </c>
      <c r="U126">
        <f t="shared" si="11"/>
        <v>277.11669496576292</v>
      </c>
    </row>
    <row r="127" spans="1:21" x14ac:dyDescent="0.3">
      <c r="A127" t="s">
        <v>161</v>
      </c>
      <c r="B127" t="s">
        <v>163</v>
      </c>
      <c r="C127">
        <v>24.545999999999999</v>
      </c>
      <c r="D127">
        <v>10.59</v>
      </c>
      <c r="E127">
        <v>12.535</v>
      </c>
      <c r="F127">
        <v>0</v>
      </c>
      <c r="G127">
        <v>1.9</v>
      </c>
      <c r="H127">
        <v>100</v>
      </c>
      <c r="I127">
        <v>102.4</v>
      </c>
      <c r="J127">
        <v>66.400000000000006</v>
      </c>
      <c r="K127">
        <v>180</v>
      </c>
      <c r="L127">
        <v>2.367</v>
      </c>
      <c r="M127">
        <v>12.1</v>
      </c>
      <c r="N127">
        <v>33</v>
      </c>
      <c r="O127">
        <f>Sheet10!B$21+Sheet10!B$22*Sheet1!F127+Sheet10!B$23*Sheet1!G127+Sheet10!B$24*Sheet1!H127+Sheet10!B$25*Sheet1!I127+Sheet10!B$26*Sheet1!J127+Sheet10!B$27*Sheet1!K127+Sheet10!B$28*Sheet1!L127+Sheet10!B$29*Sheet1!M127+Sheet10!B$30*Sheet1!N127</f>
        <v>6.1579008384924414</v>
      </c>
      <c r="P127">
        <f t="shared" si="6"/>
        <v>-6.3770991615075587</v>
      </c>
      <c r="Q127">
        <f t="shared" si="7"/>
        <v>40.667393715700406</v>
      </c>
      <c r="R127">
        <f t="shared" si="8"/>
        <v>-21.173921529928592</v>
      </c>
      <c r="S127">
        <f t="shared" si="9"/>
        <v>448.33495295557356</v>
      </c>
      <c r="T127">
        <f t="shared" si="10"/>
        <v>-14.796822368421033</v>
      </c>
      <c r="U127">
        <f t="shared" si="11"/>
        <v>218.94595220260501</v>
      </c>
    </row>
    <row r="128" spans="1:21" x14ac:dyDescent="0.3">
      <c r="A128" t="s">
        <v>161</v>
      </c>
      <c r="B128" t="s">
        <v>164</v>
      </c>
      <c r="C128">
        <v>5.2229999999999999</v>
      </c>
      <c r="D128">
        <v>10.79</v>
      </c>
      <c r="E128">
        <v>14.29</v>
      </c>
      <c r="F128">
        <v>0</v>
      </c>
      <c r="G128">
        <v>1.9</v>
      </c>
      <c r="H128">
        <v>124</v>
      </c>
      <c r="I128">
        <v>102.4</v>
      </c>
      <c r="J128">
        <v>66.400000000000006</v>
      </c>
      <c r="K128">
        <v>176.9</v>
      </c>
      <c r="L128">
        <v>2.452</v>
      </c>
      <c r="M128">
        <v>12.1</v>
      </c>
      <c r="N128">
        <v>31</v>
      </c>
      <c r="O128">
        <f>Sheet10!B$21+Sheet10!B$22*Sheet1!F128+Sheet10!B$23*Sheet1!G128+Sheet10!B$24*Sheet1!H128+Sheet10!B$25*Sheet1!I128+Sheet10!B$26*Sheet1!J128+Sheet10!B$27*Sheet1!K128+Sheet10!B$28*Sheet1!L128+Sheet10!B$29*Sheet1!M128+Sheet10!B$30*Sheet1!N128</f>
        <v>13.25641313576674</v>
      </c>
      <c r="P128">
        <f t="shared" si="6"/>
        <v>-1.0335868642332589</v>
      </c>
      <c r="Q128">
        <f t="shared" si="7"/>
        <v>1.0683018059155411</v>
      </c>
      <c r="R128">
        <f t="shared" si="8"/>
        <v>-14.075409232654293</v>
      </c>
      <c r="S128">
        <f t="shared" si="9"/>
        <v>198.11714506668972</v>
      </c>
      <c r="T128">
        <f t="shared" si="10"/>
        <v>-13.041822368421034</v>
      </c>
      <c r="U128">
        <f t="shared" si="11"/>
        <v>170.08913068944722</v>
      </c>
    </row>
    <row r="129" spans="1:21" x14ac:dyDescent="0.3">
      <c r="A129" t="s">
        <v>161</v>
      </c>
      <c r="B129" t="s">
        <v>166</v>
      </c>
      <c r="C129">
        <v>49.988999999999997</v>
      </c>
      <c r="D129" t="s">
        <v>17</v>
      </c>
      <c r="E129">
        <v>15.01</v>
      </c>
      <c r="F129">
        <v>0</v>
      </c>
      <c r="G129">
        <v>2.2000000000000002</v>
      </c>
      <c r="H129">
        <v>137</v>
      </c>
      <c r="I129">
        <v>106.5</v>
      </c>
      <c r="J129">
        <v>69</v>
      </c>
      <c r="K129">
        <v>190.4</v>
      </c>
      <c r="L129">
        <v>2.91</v>
      </c>
      <c r="M129">
        <v>13.1</v>
      </c>
      <c r="N129">
        <v>28</v>
      </c>
      <c r="O129">
        <f>Sheet10!B$21+Sheet10!B$22*Sheet1!F129+Sheet10!B$23*Sheet1!G129+Sheet10!B$24*Sheet1!H129+Sheet10!B$25*Sheet1!I129+Sheet10!B$26*Sheet1!J129+Sheet10!B$27*Sheet1!K129+Sheet10!B$28*Sheet1!L129+Sheet10!B$29*Sheet1!M129+Sheet10!B$30*Sheet1!N129</f>
        <v>14.173554065074523</v>
      </c>
      <c r="P129">
        <f t="shared" si="6"/>
        <v>-0.83644593492547692</v>
      </c>
      <c r="Q129">
        <f t="shared" si="7"/>
        <v>0.69964180205335513</v>
      </c>
      <c r="R129">
        <f t="shared" si="8"/>
        <v>-13.15826830334651</v>
      </c>
      <c r="S129">
        <f t="shared" si="9"/>
        <v>173.14002474285346</v>
      </c>
      <c r="T129">
        <f t="shared" si="10"/>
        <v>-12.321822368421033</v>
      </c>
      <c r="U129">
        <f t="shared" si="11"/>
        <v>151.82730647892092</v>
      </c>
    </row>
    <row r="130" spans="1:21" x14ac:dyDescent="0.3">
      <c r="A130" t="s">
        <v>161</v>
      </c>
      <c r="B130" t="s">
        <v>165</v>
      </c>
      <c r="C130">
        <v>8.4719999999999995</v>
      </c>
      <c r="D130" t="s">
        <v>17</v>
      </c>
      <c r="E130">
        <v>18.835000000000001</v>
      </c>
      <c r="F130">
        <v>0</v>
      </c>
      <c r="G130">
        <v>2.2000000000000002</v>
      </c>
      <c r="H130">
        <v>137</v>
      </c>
      <c r="I130">
        <v>106.5</v>
      </c>
      <c r="J130">
        <v>69</v>
      </c>
      <c r="K130">
        <v>190.4</v>
      </c>
      <c r="L130">
        <v>3.0750000000000002</v>
      </c>
      <c r="M130">
        <v>13.1</v>
      </c>
      <c r="N130">
        <v>27</v>
      </c>
      <c r="O130">
        <f>Sheet10!B$21+Sheet10!B$22*Sheet1!F130+Sheet10!B$23*Sheet1!G130+Sheet10!B$24*Sheet1!H130+Sheet10!B$25*Sheet1!I130+Sheet10!B$26*Sheet1!J130+Sheet10!B$27*Sheet1!K130+Sheet10!B$28*Sheet1!L130+Sheet10!B$29*Sheet1!M130+Sheet10!B$30*Sheet1!N130</f>
        <v>15.738961964743694</v>
      </c>
      <c r="P130">
        <f t="shared" si="6"/>
        <v>-3.0960380352563064</v>
      </c>
      <c r="Q130">
        <f t="shared" si="7"/>
        <v>9.5854515157537303</v>
      </c>
      <c r="R130">
        <f t="shared" si="8"/>
        <v>-11.592860403677339</v>
      </c>
      <c r="S130">
        <f t="shared" si="9"/>
        <v>134.39441233914991</v>
      </c>
      <c r="T130">
        <f t="shared" si="10"/>
        <v>-8.4968223684210322</v>
      </c>
      <c r="U130">
        <f t="shared" si="11"/>
        <v>72.195990360500005</v>
      </c>
    </row>
    <row r="131" spans="1:21" x14ac:dyDescent="0.3">
      <c r="A131" t="s">
        <v>167</v>
      </c>
      <c r="B131" t="s">
        <v>169</v>
      </c>
      <c r="C131">
        <v>33.027999999999999</v>
      </c>
      <c r="D131" t="s">
        <v>17</v>
      </c>
      <c r="E131">
        <v>20.094999999999999</v>
      </c>
      <c r="F131">
        <v>1</v>
      </c>
      <c r="G131">
        <v>2.5</v>
      </c>
      <c r="H131">
        <v>165</v>
      </c>
      <c r="I131">
        <v>99.4</v>
      </c>
      <c r="J131">
        <v>68.3</v>
      </c>
      <c r="K131">
        <v>175.2</v>
      </c>
      <c r="L131">
        <v>3.125</v>
      </c>
      <c r="M131">
        <v>15.9</v>
      </c>
      <c r="N131">
        <v>24</v>
      </c>
      <c r="O131">
        <f>Sheet10!B$21+Sheet10!B$22*Sheet1!F131+Sheet10!B$23*Sheet1!G131+Sheet10!B$24*Sheet1!H131+Sheet10!B$25*Sheet1!I131+Sheet10!B$26*Sheet1!J131+Sheet10!B$27*Sheet1!K131+Sheet10!B$28*Sheet1!L131+Sheet10!B$29*Sheet1!M131+Sheet10!B$30*Sheet1!N131</f>
        <v>19.981798314983486</v>
      </c>
      <c r="P131">
        <f t="shared" ref="P131:P153" si="12">O131-E131</f>
        <v>-0.11320168501651295</v>
      </c>
      <c r="Q131">
        <f t="shared" ref="Q131:Q153" si="13">P131^2</f>
        <v>1.2814621490577813E-2</v>
      </c>
      <c r="R131">
        <f t="shared" ref="R131:R153" si="14">O131-AVERAGE(E$2:E$153)</f>
        <v>-7.3500240534375472</v>
      </c>
      <c r="S131">
        <f t="shared" ref="S131:S153" si="15">R131^2</f>
        <v>54.022853586110514</v>
      </c>
      <c r="T131">
        <f t="shared" ref="T131:T153" si="16">E131-AVERAGE(E$2:E$153)</f>
        <v>-7.2368223684210342</v>
      </c>
      <c r="U131">
        <f t="shared" ref="U131:U153" si="17">T131^2</f>
        <v>52.371597992079025</v>
      </c>
    </row>
    <row r="132" spans="1:21" x14ac:dyDescent="0.3">
      <c r="A132" t="s">
        <v>167</v>
      </c>
      <c r="B132" t="s">
        <v>168</v>
      </c>
      <c r="C132">
        <v>47.106999999999999</v>
      </c>
      <c r="D132" t="s">
        <v>17</v>
      </c>
      <c r="E132">
        <v>22.695</v>
      </c>
      <c r="F132">
        <v>0</v>
      </c>
      <c r="G132">
        <v>2.5</v>
      </c>
      <c r="H132">
        <v>165</v>
      </c>
      <c r="I132">
        <v>103.5</v>
      </c>
      <c r="J132">
        <v>67.5</v>
      </c>
      <c r="K132">
        <v>185.8</v>
      </c>
      <c r="L132">
        <v>3.415</v>
      </c>
      <c r="M132">
        <v>16.899999999999999</v>
      </c>
      <c r="N132">
        <v>25</v>
      </c>
      <c r="O132">
        <f>Sheet10!B$21+Sheet10!B$22*Sheet1!F132+Sheet10!B$23*Sheet1!G132+Sheet10!B$24*Sheet1!H132+Sheet10!B$25*Sheet1!I132+Sheet10!B$26*Sheet1!J132+Sheet10!B$27*Sheet1!K132+Sheet10!B$28*Sheet1!L132+Sheet10!B$29*Sheet1!M132+Sheet10!B$30*Sheet1!N132</f>
        <v>28.685817202000223</v>
      </c>
      <c r="P132">
        <f t="shared" si="12"/>
        <v>5.9908172020002226</v>
      </c>
      <c r="Q132">
        <f t="shared" si="13"/>
        <v>35.889890747781777</v>
      </c>
      <c r="R132">
        <f t="shared" si="14"/>
        <v>1.3539948335791898</v>
      </c>
      <c r="S132">
        <f t="shared" si="15"/>
        <v>1.8333020093591379</v>
      </c>
      <c r="T132">
        <f t="shared" si="16"/>
        <v>-4.6368223684210328</v>
      </c>
      <c r="U132">
        <f t="shared" si="17"/>
        <v>21.500121676289638</v>
      </c>
    </row>
    <row r="133" spans="1:21" x14ac:dyDescent="0.3">
      <c r="A133" t="s">
        <v>170</v>
      </c>
      <c r="B133" t="s">
        <v>171</v>
      </c>
      <c r="C133">
        <v>142.535</v>
      </c>
      <c r="D133">
        <v>10.025</v>
      </c>
      <c r="E133">
        <v>13.108000000000001</v>
      </c>
      <c r="F133">
        <v>0</v>
      </c>
      <c r="G133">
        <v>1.8</v>
      </c>
      <c r="H133">
        <v>120</v>
      </c>
      <c r="I133">
        <v>97</v>
      </c>
      <c r="J133">
        <v>66.7</v>
      </c>
      <c r="K133">
        <v>174</v>
      </c>
      <c r="L133">
        <v>2.42</v>
      </c>
      <c r="M133">
        <v>13.2</v>
      </c>
      <c r="N133">
        <v>33</v>
      </c>
      <c r="O133">
        <f>Sheet10!B$21+Sheet10!B$22*Sheet1!F133+Sheet10!B$23*Sheet1!G133+Sheet10!B$24*Sheet1!H133+Sheet10!B$25*Sheet1!I133+Sheet10!B$26*Sheet1!J133+Sheet10!B$27*Sheet1!K133+Sheet10!B$28*Sheet1!L133+Sheet10!B$29*Sheet1!M133+Sheet10!B$30*Sheet1!N133</f>
        <v>13.536017636229811</v>
      </c>
      <c r="P133">
        <f t="shared" si="12"/>
        <v>0.42801763622981071</v>
      </c>
      <c r="Q133">
        <f t="shared" si="13"/>
        <v>0.18319909692375458</v>
      </c>
      <c r="R133">
        <f t="shared" si="14"/>
        <v>-13.795804732191222</v>
      </c>
      <c r="S133">
        <f t="shared" si="15"/>
        <v>190.3242282087497</v>
      </c>
      <c r="T133">
        <f t="shared" si="16"/>
        <v>-14.223822368421033</v>
      </c>
      <c r="U133">
        <f t="shared" si="17"/>
        <v>202.31712276839451</v>
      </c>
    </row>
    <row r="134" spans="1:21" x14ac:dyDescent="0.3">
      <c r="A134" t="s">
        <v>170</v>
      </c>
      <c r="B134" t="s">
        <v>174</v>
      </c>
      <c r="C134">
        <v>33.268999999999998</v>
      </c>
      <c r="D134">
        <v>15.445</v>
      </c>
      <c r="E134">
        <v>16.875</v>
      </c>
      <c r="F134">
        <v>0</v>
      </c>
      <c r="G134">
        <v>1.8</v>
      </c>
      <c r="H134">
        <v>140</v>
      </c>
      <c r="I134">
        <v>102.4</v>
      </c>
      <c r="J134">
        <v>68.3</v>
      </c>
      <c r="K134">
        <v>170.5</v>
      </c>
      <c r="L134">
        <v>2.4249999999999998</v>
      </c>
      <c r="M134">
        <v>14.5</v>
      </c>
      <c r="N134">
        <v>31</v>
      </c>
      <c r="O134">
        <f>Sheet10!B$21+Sheet10!B$22*Sheet1!F134+Sheet10!B$23*Sheet1!G134+Sheet10!B$24*Sheet1!H134+Sheet10!B$25*Sheet1!I134+Sheet10!B$26*Sheet1!J134+Sheet10!B$27*Sheet1!K134+Sheet10!B$28*Sheet1!L134+Sheet10!B$29*Sheet1!M134+Sheet10!B$30*Sheet1!N134</f>
        <v>19.470530149132273</v>
      </c>
      <c r="P134">
        <f t="shared" si="12"/>
        <v>2.5955301491322729</v>
      </c>
      <c r="Q134">
        <f t="shared" si="13"/>
        <v>6.7367767550545983</v>
      </c>
      <c r="R134">
        <f t="shared" si="14"/>
        <v>-7.8612922192887602</v>
      </c>
      <c r="S134">
        <f t="shared" si="15"/>
        <v>61.799915357050004</v>
      </c>
      <c r="T134">
        <f t="shared" si="16"/>
        <v>-10.456822368421033</v>
      </c>
      <c r="U134">
        <f t="shared" si="17"/>
        <v>109.34513404471046</v>
      </c>
    </row>
    <row r="135" spans="1:21" x14ac:dyDescent="0.3">
      <c r="A135" t="s">
        <v>170</v>
      </c>
      <c r="B135" t="s">
        <v>175</v>
      </c>
      <c r="C135">
        <v>84.087000000000003</v>
      </c>
      <c r="D135">
        <v>9.5749999999999993</v>
      </c>
      <c r="E135">
        <v>11.528</v>
      </c>
      <c r="F135">
        <v>1</v>
      </c>
      <c r="G135">
        <v>2.4</v>
      </c>
      <c r="H135">
        <v>142</v>
      </c>
      <c r="I135">
        <v>103.3</v>
      </c>
      <c r="J135">
        <v>66.5</v>
      </c>
      <c r="K135">
        <v>178.7</v>
      </c>
      <c r="L135">
        <v>2.58</v>
      </c>
      <c r="M135">
        <v>15.1</v>
      </c>
      <c r="N135">
        <v>23</v>
      </c>
      <c r="O135">
        <f>Sheet10!B$21+Sheet10!B$22*Sheet1!F135+Sheet10!B$23*Sheet1!G135+Sheet10!B$24*Sheet1!H135+Sheet10!B$25*Sheet1!I135+Sheet10!B$26*Sheet1!J135+Sheet10!B$27*Sheet1!K135+Sheet10!B$28*Sheet1!L135+Sheet10!B$29*Sheet1!M135+Sheet10!B$30*Sheet1!N135</f>
        <v>8.9392761617457843</v>
      </c>
      <c r="P135">
        <f t="shared" si="12"/>
        <v>-2.5887238382542161</v>
      </c>
      <c r="Q135">
        <f t="shared" si="13"/>
        <v>6.701491110745641</v>
      </c>
      <c r="R135">
        <f t="shared" si="14"/>
        <v>-18.392546206675249</v>
      </c>
      <c r="S135">
        <f t="shared" si="15"/>
        <v>338.28575596468409</v>
      </c>
      <c r="T135">
        <f t="shared" si="16"/>
        <v>-15.803822368421033</v>
      </c>
      <c r="U135">
        <f t="shared" si="17"/>
        <v>249.76080145260497</v>
      </c>
    </row>
    <row r="136" spans="1:21" x14ac:dyDescent="0.3">
      <c r="A136" t="s">
        <v>170</v>
      </c>
      <c r="B136" t="s">
        <v>177</v>
      </c>
      <c r="C136">
        <v>25.106000000000002</v>
      </c>
      <c r="D136">
        <v>13.324999999999999</v>
      </c>
      <c r="E136">
        <v>16.888000000000002</v>
      </c>
      <c r="F136">
        <v>1</v>
      </c>
      <c r="G136">
        <v>2</v>
      </c>
      <c r="H136">
        <v>127</v>
      </c>
      <c r="I136">
        <v>94.9</v>
      </c>
      <c r="J136">
        <v>66.7</v>
      </c>
      <c r="K136">
        <v>163.80000000000001</v>
      </c>
      <c r="L136">
        <v>2.6680000000000001</v>
      </c>
      <c r="M136">
        <v>15.3</v>
      </c>
      <c r="N136">
        <v>27</v>
      </c>
      <c r="O136">
        <f>Sheet10!B$21+Sheet10!B$22*Sheet1!F136+Sheet10!B$23*Sheet1!G136+Sheet10!B$24*Sheet1!H136+Sheet10!B$25*Sheet1!I136+Sheet10!B$26*Sheet1!J136+Sheet10!B$27*Sheet1!K136+Sheet10!B$28*Sheet1!L136+Sheet10!B$29*Sheet1!M136+Sheet10!B$30*Sheet1!N136</f>
        <v>12.871154232248163</v>
      </c>
      <c r="P136">
        <f t="shared" si="12"/>
        <v>-4.016845767751839</v>
      </c>
      <c r="Q136">
        <f t="shared" si="13"/>
        <v>16.135049921905861</v>
      </c>
      <c r="R136">
        <f t="shared" si="14"/>
        <v>-14.46066813617287</v>
      </c>
      <c r="S136">
        <f t="shared" si="15"/>
        <v>209.11092294452536</v>
      </c>
      <c r="T136">
        <f t="shared" si="16"/>
        <v>-10.443822368421031</v>
      </c>
      <c r="U136">
        <f t="shared" si="17"/>
        <v>109.07342566313149</v>
      </c>
    </row>
    <row r="137" spans="1:21" x14ac:dyDescent="0.3">
      <c r="A137" t="s">
        <v>170</v>
      </c>
      <c r="B137" t="s">
        <v>172</v>
      </c>
      <c r="C137">
        <v>247.994</v>
      </c>
      <c r="D137">
        <v>13.244999999999999</v>
      </c>
      <c r="E137">
        <v>17.518000000000001</v>
      </c>
      <c r="F137">
        <v>0</v>
      </c>
      <c r="G137">
        <v>2.2000000000000002</v>
      </c>
      <c r="H137">
        <v>133</v>
      </c>
      <c r="I137">
        <v>105.2</v>
      </c>
      <c r="J137">
        <v>70.099999999999994</v>
      </c>
      <c r="K137">
        <v>188.5</v>
      </c>
      <c r="L137">
        <v>2.9980000000000002</v>
      </c>
      <c r="M137">
        <v>18.5</v>
      </c>
      <c r="N137">
        <v>27</v>
      </c>
      <c r="O137">
        <f>Sheet10!B$21+Sheet10!B$22*Sheet1!F137+Sheet10!B$23*Sheet1!G137+Sheet10!B$24*Sheet1!H137+Sheet10!B$25*Sheet1!I137+Sheet10!B$26*Sheet1!J137+Sheet10!B$27*Sheet1!K137+Sheet10!B$28*Sheet1!L137+Sheet10!B$29*Sheet1!M137+Sheet10!B$30*Sheet1!N137</f>
        <v>16.929392667715106</v>
      </c>
      <c r="P137">
        <f t="shared" si="12"/>
        <v>-0.58860733228489437</v>
      </c>
      <c r="Q137">
        <f t="shared" si="13"/>
        <v>0.34645859161954007</v>
      </c>
      <c r="R137">
        <f t="shared" si="14"/>
        <v>-10.402429700705927</v>
      </c>
      <c r="S137">
        <f t="shared" si="15"/>
        <v>108.2105436781288</v>
      </c>
      <c r="T137">
        <f t="shared" si="16"/>
        <v>-9.8138223684210324</v>
      </c>
      <c r="U137">
        <f t="shared" si="17"/>
        <v>96.311109478920997</v>
      </c>
    </row>
    <row r="138" spans="1:21" x14ac:dyDescent="0.3">
      <c r="A138" t="s">
        <v>170</v>
      </c>
      <c r="B138" t="s">
        <v>173</v>
      </c>
      <c r="C138">
        <v>63.848999999999997</v>
      </c>
      <c r="D138">
        <v>18.14</v>
      </c>
      <c r="E138">
        <v>25.545000000000002</v>
      </c>
      <c r="F138">
        <v>0</v>
      </c>
      <c r="G138">
        <v>3</v>
      </c>
      <c r="H138">
        <v>210</v>
      </c>
      <c r="I138">
        <v>107.1</v>
      </c>
      <c r="J138">
        <v>71.7</v>
      </c>
      <c r="K138">
        <v>191.9</v>
      </c>
      <c r="L138">
        <v>3.4169999999999998</v>
      </c>
      <c r="M138">
        <v>18.5</v>
      </c>
      <c r="N138">
        <v>26</v>
      </c>
      <c r="O138">
        <f>Sheet10!B$21+Sheet10!B$22*Sheet1!F138+Sheet10!B$23*Sheet1!G138+Sheet10!B$24*Sheet1!H138+Sheet10!B$25*Sheet1!I138+Sheet10!B$26*Sheet1!J138+Sheet10!B$27*Sheet1!K138+Sheet10!B$28*Sheet1!L138+Sheet10!B$29*Sheet1!M138+Sheet10!B$30*Sheet1!N138</f>
        <v>34.175492407433651</v>
      </c>
      <c r="P138">
        <f t="shared" si="12"/>
        <v>8.6304924074336498</v>
      </c>
      <c r="Q138">
        <f t="shared" si="13"/>
        <v>74.485399194769869</v>
      </c>
      <c r="R138">
        <f t="shared" si="14"/>
        <v>6.8436700390126184</v>
      </c>
      <c r="S138">
        <f t="shared" si="15"/>
        <v>46.835819602878971</v>
      </c>
      <c r="T138">
        <f t="shared" si="16"/>
        <v>-1.7868223684210314</v>
      </c>
      <c r="U138">
        <f t="shared" si="17"/>
        <v>3.1927341762897439</v>
      </c>
    </row>
    <row r="139" spans="1:21" x14ac:dyDescent="0.3">
      <c r="A139" t="s">
        <v>170</v>
      </c>
      <c r="B139" t="s">
        <v>178</v>
      </c>
      <c r="C139">
        <v>68.411000000000001</v>
      </c>
      <c r="D139">
        <v>19.425000000000001</v>
      </c>
      <c r="E139">
        <v>22.288</v>
      </c>
      <c r="F139">
        <v>1</v>
      </c>
      <c r="G139">
        <v>2.7</v>
      </c>
      <c r="H139">
        <v>150</v>
      </c>
      <c r="I139">
        <v>105.3</v>
      </c>
      <c r="J139">
        <v>66.5</v>
      </c>
      <c r="K139">
        <v>183.3</v>
      </c>
      <c r="L139">
        <v>3.44</v>
      </c>
      <c r="M139">
        <v>18.5</v>
      </c>
      <c r="N139">
        <v>23</v>
      </c>
      <c r="O139">
        <f>Sheet10!B$21+Sheet10!B$22*Sheet1!F139+Sheet10!B$23*Sheet1!G139+Sheet10!B$24*Sheet1!H139+Sheet10!B$25*Sheet1!I139+Sheet10!B$26*Sheet1!J139+Sheet10!B$27*Sheet1!K139+Sheet10!B$28*Sheet1!L139+Sheet10!B$29*Sheet1!M139+Sheet10!B$30*Sheet1!N139</f>
        <v>19.334232542884408</v>
      </c>
      <c r="P139">
        <f t="shared" si="12"/>
        <v>-2.9537674571155925</v>
      </c>
      <c r="Q139">
        <f t="shared" si="13"/>
        <v>8.7247421907151139</v>
      </c>
      <c r="R139">
        <f t="shared" si="14"/>
        <v>-7.9975898255366253</v>
      </c>
      <c r="S139">
        <f t="shared" si="15"/>
        <v>63.961443017526946</v>
      </c>
      <c r="T139">
        <f t="shared" si="16"/>
        <v>-5.0438223684210328</v>
      </c>
      <c r="U139">
        <f t="shared" si="17"/>
        <v>25.440144084184357</v>
      </c>
    </row>
    <row r="140" spans="1:21" x14ac:dyDescent="0.3">
      <c r="A140" t="s">
        <v>170</v>
      </c>
      <c r="B140" t="s">
        <v>176</v>
      </c>
      <c r="C140">
        <v>65.119</v>
      </c>
      <c r="D140" t="s">
        <v>17</v>
      </c>
      <c r="E140">
        <v>22.367999999999999</v>
      </c>
      <c r="F140">
        <v>1</v>
      </c>
      <c r="G140">
        <v>3</v>
      </c>
      <c r="H140">
        <v>194</v>
      </c>
      <c r="I140">
        <v>114.2</v>
      </c>
      <c r="J140">
        <v>73.400000000000006</v>
      </c>
      <c r="K140">
        <v>193.5</v>
      </c>
      <c r="L140">
        <v>3.7589999999999999</v>
      </c>
      <c r="M140">
        <v>20.9</v>
      </c>
      <c r="N140">
        <v>22</v>
      </c>
      <c r="O140">
        <f>Sheet10!B$21+Sheet10!B$22*Sheet1!F140+Sheet10!B$23*Sheet1!G140+Sheet10!B$24*Sheet1!H140+Sheet10!B$25*Sheet1!I140+Sheet10!B$26*Sheet1!J140+Sheet10!B$27*Sheet1!K140+Sheet10!B$28*Sheet1!L140+Sheet10!B$29*Sheet1!M140+Sheet10!B$30*Sheet1!N140</f>
        <v>26.20708635377985</v>
      </c>
      <c r="P140">
        <f t="shared" si="12"/>
        <v>3.8390863537798516</v>
      </c>
      <c r="Q140">
        <f t="shared" si="13"/>
        <v>14.738584031778677</v>
      </c>
      <c r="R140">
        <f t="shared" si="14"/>
        <v>-1.1247360146411829</v>
      </c>
      <c r="S140">
        <f t="shared" si="15"/>
        <v>1.2650311026309311</v>
      </c>
      <c r="T140">
        <f t="shared" si="16"/>
        <v>-4.9638223684210345</v>
      </c>
      <c r="U140">
        <f t="shared" si="17"/>
        <v>24.639532505237007</v>
      </c>
    </row>
    <row r="141" spans="1:21" x14ac:dyDescent="0.3">
      <c r="A141" t="s">
        <v>170</v>
      </c>
      <c r="B141" t="s">
        <v>179</v>
      </c>
      <c r="C141">
        <v>9.8350000000000009</v>
      </c>
      <c r="D141">
        <v>34.08</v>
      </c>
      <c r="E141">
        <v>51.728000000000002</v>
      </c>
      <c r="F141">
        <v>1</v>
      </c>
      <c r="G141">
        <v>4.7</v>
      </c>
      <c r="H141">
        <v>230</v>
      </c>
      <c r="I141">
        <v>112.2</v>
      </c>
      <c r="J141">
        <v>76.400000000000006</v>
      </c>
      <c r="K141">
        <v>192.5</v>
      </c>
      <c r="L141">
        <v>5.1150000000000002</v>
      </c>
      <c r="M141">
        <v>25.4</v>
      </c>
      <c r="N141">
        <v>15</v>
      </c>
      <c r="O141">
        <f>Sheet10!B$21+Sheet10!B$22*Sheet1!F141+Sheet10!B$23*Sheet1!G141+Sheet10!B$24*Sheet1!H141+Sheet10!B$25*Sheet1!I141+Sheet10!B$26*Sheet1!J141+Sheet10!B$27*Sheet1!K141+Sheet10!B$28*Sheet1!L141+Sheet10!B$29*Sheet1!M141+Sheet10!B$30*Sheet1!N141</f>
        <v>43.160519945244047</v>
      </c>
      <c r="P141">
        <f t="shared" si="12"/>
        <v>-8.5674800547559542</v>
      </c>
      <c r="Q141">
        <f t="shared" si="13"/>
        <v>73.40171448864109</v>
      </c>
      <c r="R141">
        <f t="shared" si="14"/>
        <v>15.828697576823014</v>
      </c>
      <c r="S141">
        <f t="shared" si="15"/>
        <v>250.54766697852276</v>
      </c>
      <c r="T141">
        <f t="shared" si="16"/>
        <v>24.396177631578968</v>
      </c>
      <c r="U141">
        <f t="shared" si="17"/>
        <v>595.17348303155404</v>
      </c>
    </row>
    <row r="142" spans="1:21" x14ac:dyDescent="0.3">
      <c r="A142" t="s">
        <v>180</v>
      </c>
      <c r="B142" t="s">
        <v>185</v>
      </c>
      <c r="C142">
        <v>5.5960000000000001</v>
      </c>
      <c r="D142">
        <v>13.76</v>
      </c>
      <c r="E142">
        <v>17.5</v>
      </c>
      <c r="F142">
        <v>0</v>
      </c>
      <c r="G142">
        <v>2</v>
      </c>
      <c r="H142">
        <v>115</v>
      </c>
      <c r="I142">
        <v>98.9</v>
      </c>
      <c r="J142">
        <v>68.3</v>
      </c>
      <c r="K142">
        <v>163.30000000000001</v>
      </c>
      <c r="L142">
        <v>2.762</v>
      </c>
      <c r="M142">
        <v>14.6</v>
      </c>
      <c r="N142">
        <v>26</v>
      </c>
      <c r="O142">
        <f>Sheet10!B$21+Sheet10!B$22*Sheet1!F142+Sheet10!B$23*Sheet1!G142+Sheet10!B$24*Sheet1!H142+Sheet10!B$25*Sheet1!I142+Sheet10!B$26*Sheet1!J142+Sheet10!B$27*Sheet1!K142+Sheet10!B$28*Sheet1!L142+Sheet10!B$29*Sheet1!M142+Sheet10!B$30*Sheet1!N142</f>
        <v>18.194500474344451</v>
      </c>
      <c r="P142">
        <f t="shared" si="12"/>
        <v>0.69450047434445139</v>
      </c>
      <c r="Q142">
        <f t="shared" si="13"/>
        <v>0.48233090886466801</v>
      </c>
      <c r="R142">
        <f t="shared" si="14"/>
        <v>-9.1373218940765817</v>
      </c>
      <c r="S142">
        <f t="shared" si="15"/>
        <v>83.490651395971256</v>
      </c>
      <c r="T142">
        <f t="shared" si="16"/>
        <v>-9.8318223684210331</v>
      </c>
      <c r="U142">
        <f t="shared" si="17"/>
        <v>96.664731084184169</v>
      </c>
    </row>
    <row r="143" spans="1:21" x14ac:dyDescent="0.3">
      <c r="A143" t="s">
        <v>180</v>
      </c>
      <c r="B143" t="s">
        <v>181</v>
      </c>
      <c r="C143">
        <v>9.7609999999999992</v>
      </c>
      <c r="D143">
        <v>11.425000000000001</v>
      </c>
      <c r="E143">
        <v>14.9</v>
      </c>
      <c r="F143">
        <v>0</v>
      </c>
      <c r="G143">
        <v>2</v>
      </c>
      <c r="H143">
        <v>115</v>
      </c>
      <c r="I143">
        <v>98.9</v>
      </c>
      <c r="J143">
        <v>68.3</v>
      </c>
      <c r="K143">
        <v>163.30000000000001</v>
      </c>
      <c r="L143">
        <v>2.7669999999999999</v>
      </c>
      <c r="M143">
        <v>14.5</v>
      </c>
      <c r="N143">
        <v>26</v>
      </c>
      <c r="O143">
        <f>Sheet10!B$21+Sheet10!B$22*Sheet1!F143+Sheet10!B$23*Sheet1!G143+Sheet10!B$24*Sheet1!H143+Sheet10!B$25*Sheet1!I143+Sheet10!B$26*Sheet1!J143+Sheet10!B$27*Sheet1!K143+Sheet10!B$28*Sheet1!L143+Sheet10!B$29*Sheet1!M143+Sheet10!B$30*Sheet1!N143</f>
        <v>18.191821750841992</v>
      </c>
      <c r="P143">
        <f t="shared" si="12"/>
        <v>3.2918217508419918</v>
      </c>
      <c r="Q143">
        <f t="shared" si="13"/>
        <v>10.836090439316436</v>
      </c>
      <c r="R143">
        <f t="shared" si="14"/>
        <v>-9.1400006175790409</v>
      </c>
      <c r="S143">
        <f t="shared" si="15"/>
        <v>83.539611289345245</v>
      </c>
      <c r="T143">
        <f t="shared" si="16"/>
        <v>-12.431822368421033</v>
      </c>
      <c r="U143">
        <f t="shared" si="17"/>
        <v>154.55020739997354</v>
      </c>
    </row>
    <row r="144" spans="1:21" x14ac:dyDescent="0.3">
      <c r="A144" t="s">
        <v>180</v>
      </c>
      <c r="B144" t="s">
        <v>186</v>
      </c>
      <c r="C144">
        <v>49.463000000000001</v>
      </c>
      <c r="D144" t="s">
        <v>17</v>
      </c>
      <c r="E144">
        <v>15.9</v>
      </c>
      <c r="F144">
        <v>0</v>
      </c>
      <c r="G144">
        <v>2</v>
      </c>
      <c r="H144">
        <v>115</v>
      </c>
      <c r="I144">
        <v>98.9</v>
      </c>
      <c r="J144">
        <v>67.900000000000006</v>
      </c>
      <c r="K144">
        <v>161.1</v>
      </c>
      <c r="L144">
        <v>2.7690000000000001</v>
      </c>
      <c r="M144">
        <v>14.5</v>
      </c>
      <c r="N144">
        <v>26</v>
      </c>
      <c r="O144">
        <f>Sheet10!B$21+Sheet10!B$22*Sheet1!F144+Sheet10!B$23*Sheet1!G144+Sheet10!B$24*Sheet1!H144+Sheet10!B$25*Sheet1!I144+Sheet10!B$26*Sheet1!J144+Sheet10!B$27*Sheet1!K144+Sheet10!B$28*Sheet1!L144+Sheet10!B$29*Sheet1!M144+Sheet10!B$30*Sheet1!N144</f>
        <v>19.250135114312798</v>
      </c>
      <c r="P144">
        <f t="shared" si="12"/>
        <v>3.3501351143127973</v>
      </c>
      <c r="Q144">
        <f t="shared" si="13"/>
        <v>11.223405284151619</v>
      </c>
      <c r="R144">
        <f t="shared" si="14"/>
        <v>-8.0816872541082354</v>
      </c>
      <c r="S144">
        <f t="shared" si="15"/>
        <v>65.313668873215505</v>
      </c>
      <c r="T144">
        <f t="shared" si="16"/>
        <v>-11.431822368421033</v>
      </c>
      <c r="U144">
        <f t="shared" si="17"/>
        <v>130.68656266313147</v>
      </c>
    </row>
    <row r="145" spans="1:21" x14ac:dyDescent="0.3">
      <c r="A145" t="s">
        <v>180</v>
      </c>
      <c r="B145" t="s">
        <v>182</v>
      </c>
      <c r="C145">
        <v>83.721000000000004</v>
      </c>
      <c r="D145">
        <v>13.24</v>
      </c>
      <c r="E145">
        <v>16.7</v>
      </c>
      <c r="F145">
        <v>0</v>
      </c>
      <c r="G145">
        <v>2</v>
      </c>
      <c r="H145">
        <v>115</v>
      </c>
      <c r="I145">
        <v>98.9</v>
      </c>
      <c r="J145">
        <v>68.3</v>
      </c>
      <c r="K145">
        <v>172.3</v>
      </c>
      <c r="L145">
        <v>2.8530000000000002</v>
      </c>
      <c r="M145">
        <v>14.5</v>
      </c>
      <c r="N145">
        <v>26</v>
      </c>
      <c r="O145">
        <f>Sheet10!B$21+Sheet10!B$22*Sheet1!F145+Sheet10!B$23*Sheet1!G145+Sheet10!B$24*Sheet1!H145+Sheet10!B$25*Sheet1!I145+Sheet10!B$26*Sheet1!J145+Sheet10!B$27*Sheet1!K145+Sheet10!B$28*Sheet1!L145+Sheet10!B$29*Sheet1!M145+Sheet10!B$30*Sheet1!N145</f>
        <v>15.795460066792302</v>
      </c>
      <c r="P145">
        <f t="shared" si="12"/>
        <v>-0.90453993320769754</v>
      </c>
      <c r="Q145">
        <f t="shared" si="13"/>
        <v>0.81819249076738598</v>
      </c>
      <c r="R145">
        <f t="shared" si="14"/>
        <v>-11.536362301628731</v>
      </c>
      <c r="S145">
        <f t="shared" si="15"/>
        <v>133.08765515444057</v>
      </c>
      <c r="T145">
        <f t="shared" si="16"/>
        <v>-10.631822368421034</v>
      </c>
      <c r="U145">
        <f t="shared" si="17"/>
        <v>113.03564687365784</v>
      </c>
    </row>
    <row r="146" spans="1:21" x14ac:dyDescent="0.3">
      <c r="A146" t="s">
        <v>180</v>
      </c>
      <c r="B146" t="s">
        <v>183</v>
      </c>
      <c r="C146">
        <v>51.101999999999997</v>
      </c>
      <c r="D146">
        <v>16.725000000000001</v>
      </c>
      <c r="E146">
        <v>21.2</v>
      </c>
      <c r="F146">
        <v>0</v>
      </c>
      <c r="G146">
        <v>1.8</v>
      </c>
      <c r="H146">
        <v>150</v>
      </c>
      <c r="I146">
        <v>106.4</v>
      </c>
      <c r="J146">
        <v>68.5</v>
      </c>
      <c r="K146">
        <v>184.1</v>
      </c>
      <c r="L146">
        <v>3.0430000000000001</v>
      </c>
      <c r="M146">
        <v>16.399999999999999</v>
      </c>
      <c r="N146">
        <v>27</v>
      </c>
      <c r="O146">
        <f>Sheet10!B$21+Sheet10!B$22*Sheet1!F146+Sheet10!B$23*Sheet1!G146+Sheet10!B$24*Sheet1!H146+Sheet10!B$25*Sheet1!I146+Sheet10!B$26*Sheet1!J146+Sheet10!B$27*Sheet1!K146+Sheet10!B$28*Sheet1!L146+Sheet10!B$29*Sheet1!M146+Sheet10!B$30*Sheet1!N146</f>
        <v>23.960629561041412</v>
      </c>
      <c r="P146">
        <f t="shared" si="12"/>
        <v>2.7606295610414122</v>
      </c>
      <c r="Q146">
        <f t="shared" si="13"/>
        <v>7.6210755732957001</v>
      </c>
      <c r="R146">
        <f t="shared" si="14"/>
        <v>-3.3711928073796216</v>
      </c>
      <c r="S146">
        <f t="shared" si="15"/>
        <v>11.364940944528094</v>
      </c>
      <c r="T146">
        <f t="shared" si="16"/>
        <v>-6.1318223684210338</v>
      </c>
      <c r="U146">
        <f t="shared" si="17"/>
        <v>37.599245557868535</v>
      </c>
    </row>
    <row r="147" spans="1:21" x14ac:dyDescent="0.3">
      <c r="A147" t="s">
        <v>180</v>
      </c>
      <c r="B147" t="s">
        <v>184</v>
      </c>
      <c r="C147">
        <v>9.5690000000000008</v>
      </c>
      <c r="D147">
        <v>16.574999999999999</v>
      </c>
      <c r="E147">
        <v>19.989999999999998</v>
      </c>
      <c r="F147">
        <v>0</v>
      </c>
      <c r="G147">
        <v>2</v>
      </c>
      <c r="H147">
        <v>115</v>
      </c>
      <c r="I147">
        <v>97.4</v>
      </c>
      <c r="J147">
        <v>66.7</v>
      </c>
      <c r="K147">
        <v>160.4</v>
      </c>
      <c r="L147">
        <v>3.0790000000000002</v>
      </c>
      <c r="M147">
        <v>13.7</v>
      </c>
      <c r="N147">
        <v>26</v>
      </c>
      <c r="O147">
        <f>Sheet10!B$21+Sheet10!B$22*Sheet1!F147+Sheet10!B$23*Sheet1!G147+Sheet10!B$24*Sheet1!H147+Sheet10!B$25*Sheet1!I147+Sheet10!B$26*Sheet1!J147+Sheet10!B$27*Sheet1!K147+Sheet10!B$28*Sheet1!L147+Sheet10!B$29*Sheet1!M147+Sheet10!B$30*Sheet1!N147</f>
        <v>22.84594948011371</v>
      </c>
      <c r="P147">
        <f t="shared" si="12"/>
        <v>2.8559494801137113</v>
      </c>
      <c r="Q147">
        <f t="shared" si="13"/>
        <v>8.1564474329617784</v>
      </c>
      <c r="R147">
        <f t="shared" si="14"/>
        <v>-4.4858728883073233</v>
      </c>
      <c r="S147">
        <f t="shared" si="15"/>
        <v>20.123055570050688</v>
      </c>
      <c r="T147">
        <f t="shared" si="16"/>
        <v>-7.3418223684210346</v>
      </c>
      <c r="U147">
        <f t="shared" si="17"/>
        <v>53.902355689447454</v>
      </c>
    </row>
    <row r="148" spans="1:21" x14ac:dyDescent="0.3">
      <c r="A148" t="s">
        <v>187</v>
      </c>
      <c r="B148" t="s">
        <v>188</v>
      </c>
      <c r="C148">
        <v>16.957000000000001</v>
      </c>
      <c r="D148" t="s">
        <v>17</v>
      </c>
      <c r="E148">
        <v>23.4</v>
      </c>
      <c r="F148">
        <v>0</v>
      </c>
      <c r="G148">
        <v>1.9</v>
      </c>
      <c r="H148">
        <v>160</v>
      </c>
      <c r="I148">
        <v>100.5</v>
      </c>
      <c r="J148">
        <v>67.599999999999994</v>
      </c>
      <c r="K148">
        <v>176.6</v>
      </c>
      <c r="L148">
        <v>2.9980000000000002</v>
      </c>
      <c r="M148">
        <v>15.8</v>
      </c>
      <c r="N148">
        <v>25</v>
      </c>
      <c r="O148">
        <f>Sheet10!B$21+Sheet10!B$22*Sheet1!F148+Sheet10!B$23*Sheet1!G148+Sheet10!B$24*Sheet1!H148+Sheet10!B$25*Sheet1!I148+Sheet10!B$26*Sheet1!J148+Sheet10!B$27*Sheet1!K148+Sheet10!B$28*Sheet1!L148+Sheet10!B$29*Sheet1!M148+Sheet10!B$30*Sheet1!N148</f>
        <v>27.334729621557294</v>
      </c>
      <c r="P148">
        <f t="shared" si="12"/>
        <v>3.9347296215572953</v>
      </c>
      <c r="Q148">
        <f t="shared" si="13"/>
        <v>15.482097194760417</v>
      </c>
      <c r="R148">
        <f t="shared" si="14"/>
        <v>2.9072531362608345E-3</v>
      </c>
      <c r="S148">
        <f t="shared" si="15"/>
        <v>8.452120798298459E-6</v>
      </c>
      <c r="T148">
        <f t="shared" si="16"/>
        <v>-3.9318223684210345</v>
      </c>
      <c r="U148">
        <f t="shared" si="17"/>
        <v>15.459227136815993</v>
      </c>
    </row>
    <row r="149" spans="1:21" x14ac:dyDescent="0.3">
      <c r="A149" t="s">
        <v>187</v>
      </c>
      <c r="B149" t="s">
        <v>189</v>
      </c>
      <c r="C149">
        <v>3.5449999999999999</v>
      </c>
      <c r="D149" t="s">
        <v>17</v>
      </c>
      <c r="E149">
        <v>24.4</v>
      </c>
      <c r="F149">
        <v>0</v>
      </c>
      <c r="G149">
        <v>1.9</v>
      </c>
      <c r="H149">
        <v>160</v>
      </c>
      <c r="I149">
        <v>100.5</v>
      </c>
      <c r="J149">
        <v>67.599999999999994</v>
      </c>
      <c r="K149">
        <v>176.6</v>
      </c>
      <c r="L149">
        <v>3.0419999999999998</v>
      </c>
      <c r="M149">
        <v>15.8</v>
      </c>
      <c r="N149">
        <v>25</v>
      </c>
      <c r="O149">
        <f>Sheet10!B$21+Sheet10!B$22*Sheet1!F149+Sheet10!B$23*Sheet1!G149+Sheet10!B$24*Sheet1!H149+Sheet10!B$25*Sheet1!I149+Sheet10!B$26*Sheet1!J149+Sheet10!B$27*Sheet1!K149+Sheet10!B$28*Sheet1!L149+Sheet10!B$29*Sheet1!M149+Sheet10!B$30*Sheet1!N149</f>
        <v>27.798698634346302</v>
      </c>
      <c r="P149">
        <f t="shared" si="12"/>
        <v>3.398698634346303</v>
      </c>
      <c r="Q149">
        <f t="shared" si="13"/>
        <v>11.551152407107425</v>
      </c>
      <c r="R149">
        <f t="shared" si="14"/>
        <v>0.46687626592526854</v>
      </c>
      <c r="S149">
        <f t="shared" si="15"/>
        <v>0.21797344768432206</v>
      </c>
      <c r="T149">
        <f t="shared" si="16"/>
        <v>-2.9318223684210345</v>
      </c>
      <c r="U149">
        <f t="shared" si="17"/>
        <v>8.5955823999739245</v>
      </c>
    </row>
    <row r="150" spans="1:21" x14ac:dyDescent="0.3">
      <c r="A150" t="s">
        <v>187</v>
      </c>
      <c r="B150" t="s">
        <v>190</v>
      </c>
      <c r="C150">
        <v>15.244999999999999</v>
      </c>
      <c r="D150" t="s">
        <v>17</v>
      </c>
      <c r="E150">
        <v>27.5</v>
      </c>
      <c r="F150">
        <v>0</v>
      </c>
      <c r="G150">
        <v>2.4</v>
      </c>
      <c r="H150">
        <v>168</v>
      </c>
      <c r="I150">
        <v>104.9</v>
      </c>
      <c r="J150">
        <v>69.3</v>
      </c>
      <c r="K150">
        <v>185.9</v>
      </c>
      <c r="L150">
        <v>3.2080000000000002</v>
      </c>
      <c r="M150">
        <v>17.899999999999999</v>
      </c>
      <c r="N150">
        <v>25</v>
      </c>
      <c r="O150">
        <f>Sheet10!B$21+Sheet10!B$22*Sheet1!F150+Sheet10!B$23*Sheet1!G150+Sheet10!B$24*Sheet1!H150+Sheet10!B$25*Sheet1!I150+Sheet10!B$26*Sheet1!J150+Sheet10!B$27*Sheet1!K150+Sheet10!B$28*Sheet1!L150+Sheet10!B$29*Sheet1!M150+Sheet10!B$30*Sheet1!N150</f>
        <v>27.130118091298989</v>
      </c>
      <c r="P150">
        <f t="shared" si="12"/>
        <v>-0.36988190870101079</v>
      </c>
      <c r="Q150">
        <f t="shared" si="13"/>
        <v>0.13681262638430289</v>
      </c>
      <c r="R150">
        <f t="shared" si="14"/>
        <v>-0.20170427712204386</v>
      </c>
      <c r="S150">
        <f t="shared" si="15"/>
        <v>4.0684615409326268E-2</v>
      </c>
      <c r="T150">
        <f t="shared" si="16"/>
        <v>0.16817763157896692</v>
      </c>
      <c r="U150">
        <f t="shared" si="17"/>
        <v>2.8283715763510731E-2</v>
      </c>
    </row>
    <row r="151" spans="1:21" x14ac:dyDescent="0.3">
      <c r="A151" t="s">
        <v>187</v>
      </c>
      <c r="B151" t="s">
        <v>191</v>
      </c>
      <c r="C151">
        <v>17.530999999999999</v>
      </c>
      <c r="D151" t="s">
        <v>17</v>
      </c>
      <c r="E151">
        <v>28.8</v>
      </c>
      <c r="F151">
        <v>0</v>
      </c>
      <c r="G151">
        <v>2.4</v>
      </c>
      <c r="H151">
        <v>168</v>
      </c>
      <c r="I151">
        <v>104.9</v>
      </c>
      <c r="J151">
        <v>69.3</v>
      </c>
      <c r="K151">
        <v>186.2</v>
      </c>
      <c r="L151">
        <v>3.2589999999999999</v>
      </c>
      <c r="M151">
        <v>17.899999999999999</v>
      </c>
      <c r="N151">
        <v>25</v>
      </c>
      <c r="O151">
        <f>Sheet10!B$21+Sheet10!B$22*Sheet1!F151+Sheet10!B$23*Sheet1!G151+Sheet10!B$24*Sheet1!H151+Sheet10!B$25*Sheet1!I151+Sheet10!B$26*Sheet1!J151+Sheet10!B$27*Sheet1!K151+Sheet10!B$28*Sheet1!L151+Sheet10!B$29*Sheet1!M151+Sheet10!B$30*Sheet1!N151</f>
        <v>27.557793349154409</v>
      </c>
      <c r="P151">
        <f t="shared" si="12"/>
        <v>-1.242206650845592</v>
      </c>
      <c r="Q151">
        <f t="shared" si="13"/>
        <v>1.5430773634050226</v>
      </c>
      <c r="R151">
        <f t="shared" si="14"/>
        <v>0.22597098073337563</v>
      </c>
      <c r="S151">
        <f t="shared" si="15"/>
        <v>5.1062884133603617E-2</v>
      </c>
      <c r="T151">
        <f t="shared" si="16"/>
        <v>1.4681776315789676</v>
      </c>
      <c r="U151">
        <f t="shared" si="17"/>
        <v>2.1555455578688267</v>
      </c>
    </row>
    <row r="152" spans="1:21" x14ac:dyDescent="0.3">
      <c r="A152" t="s">
        <v>187</v>
      </c>
      <c r="B152" t="s">
        <v>193</v>
      </c>
      <c r="C152">
        <v>18.969000000000001</v>
      </c>
      <c r="D152" t="s">
        <v>17</v>
      </c>
      <c r="E152">
        <v>36</v>
      </c>
      <c r="F152">
        <v>0</v>
      </c>
      <c r="G152">
        <v>2.9</v>
      </c>
      <c r="H152">
        <v>201</v>
      </c>
      <c r="I152">
        <v>109.9</v>
      </c>
      <c r="J152">
        <v>72.099999999999994</v>
      </c>
      <c r="K152">
        <v>189.8</v>
      </c>
      <c r="L152">
        <v>3.6</v>
      </c>
      <c r="M152">
        <v>21.1</v>
      </c>
      <c r="N152">
        <v>24</v>
      </c>
      <c r="O152">
        <f>Sheet10!B$21+Sheet10!B$22*Sheet1!F152+Sheet10!B$23*Sheet1!G152+Sheet10!B$24*Sheet1!H152+Sheet10!B$25*Sheet1!I152+Sheet10!B$26*Sheet1!J152+Sheet10!B$27*Sheet1!K152+Sheet10!B$28*Sheet1!L152+Sheet10!B$29*Sheet1!M152+Sheet10!B$30*Sheet1!N152</f>
        <v>36.339028877236899</v>
      </c>
      <c r="P152">
        <f t="shared" si="12"/>
        <v>0.33902887723689901</v>
      </c>
      <c r="Q152">
        <f t="shared" si="13"/>
        <v>0.11494057960051234</v>
      </c>
      <c r="R152">
        <f t="shared" si="14"/>
        <v>9.0072065088158659</v>
      </c>
      <c r="S152">
        <f t="shared" si="15"/>
        <v>81.129769092454893</v>
      </c>
      <c r="T152">
        <f t="shared" si="16"/>
        <v>8.6681776315789669</v>
      </c>
      <c r="U152">
        <f t="shared" si="17"/>
        <v>75.137303452605948</v>
      </c>
    </row>
    <row r="153" spans="1:21" x14ac:dyDescent="0.3">
      <c r="A153" t="s">
        <v>187</v>
      </c>
      <c r="B153" t="s">
        <v>192</v>
      </c>
      <c r="C153">
        <v>3.4929999999999999</v>
      </c>
      <c r="D153" t="s">
        <v>17</v>
      </c>
      <c r="E153">
        <v>45.5</v>
      </c>
      <c r="F153">
        <v>0</v>
      </c>
      <c r="G153">
        <v>2.2999999999999998</v>
      </c>
      <c r="H153">
        <v>236</v>
      </c>
      <c r="I153">
        <v>104.9</v>
      </c>
      <c r="J153">
        <v>71.5</v>
      </c>
      <c r="K153">
        <v>185.7</v>
      </c>
      <c r="L153">
        <v>3.601</v>
      </c>
      <c r="M153">
        <v>18.5</v>
      </c>
      <c r="N153">
        <v>23</v>
      </c>
      <c r="O153">
        <f>Sheet10!B$21+Sheet10!B$22*Sheet1!F153+Sheet10!B$23*Sheet1!G153+Sheet10!B$24*Sheet1!H153+Sheet10!B$25*Sheet1!I153+Sheet10!B$26*Sheet1!J153+Sheet10!B$27*Sheet1!K153+Sheet10!B$28*Sheet1!L153+Sheet10!B$29*Sheet1!M153+Sheet10!B$30*Sheet1!N153</f>
        <v>45.707966858027099</v>
      </c>
      <c r="P153">
        <f t="shared" si="12"/>
        <v>0.20796685802709902</v>
      </c>
      <c r="Q153">
        <f t="shared" si="13"/>
        <v>4.3250214037663562E-2</v>
      </c>
      <c r="R153">
        <f t="shared" si="14"/>
        <v>18.376144489606066</v>
      </c>
      <c r="S153">
        <f t="shared" si="15"/>
        <v>337.6826863028794</v>
      </c>
      <c r="T153">
        <f t="shared" si="16"/>
        <v>18.168177631578967</v>
      </c>
      <c r="U153">
        <f t="shared" si="17"/>
        <v>330.08267845260633</v>
      </c>
    </row>
  </sheetData>
  <sortState ref="A2:O158">
    <sortCondition ref="F2:F15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Sheet10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karan</dc:creator>
  <cp:lastModifiedBy>Sharma, Hari Surender</cp:lastModifiedBy>
  <dcterms:created xsi:type="dcterms:W3CDTF">2013-04-27T06:53:24Z</dcterms:created>
  <dcterms:modified xsi:type="dcterms:W3CDTF">2018-08-19T11:05:21Z</dcterms:modified>
</cp:coreProperties>
</file>