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44" windowHeight="6984" activeTab="2"/>
  </bookViews>
  <sheets>
    <sheet name="Employee work productivity" sheetId="1" r:id="rId1"/>
    <sheet name="Top 5 Productivity" sheetId="2" r:id="rId2"/>
    <sheet name="Dept-wise Productivity" sheetId="3" r:id="rId3"/>
    <sheet name="Top 3 Productivity with Rank" sheetId="4" r:id="rId4"/>
    <sheet name="Correlation Analysis" sheetId="6" r:id="rId5"/>
    <sheet name="High performers" sheetId="7" r:id="rId6"/>
    <sheet name="Tasks per hour efficiency" sheetId="8" r:id="rId7"/>
  </sheets>
  <externalReferences>
    <externalReference r:id="rId9"/>
  </externalReferences>
  <definedNames>
    <definedName name="_xlnm._FilterDatabase" localSheetId="0" hidden="1">'Employee work productivity'!$A$1:$G$26</definedName>
    <definedName name="_xlnm._FilterDatabase" localSheetId="1" hidden="1">'Top 5 Productivity'!$B$4:$H$9</definedName>
    <definedName name="_xlnm._FilterDatabase" localSheetId="3" hidden="1">'Top 3 Productivity with Rank'!$A$1:$I$26</definedName>
    <definedName name="_xlnm._FilterDatabase" localSheetId="4" hidden="1">'Correlation Analysis'!$A$1:$G$26</definedName>
    <definedName name="_xlnm._FilterDatabase" localSheetId="5" hidden="1">'High performers'!$A$2:$H$27</definedName>
    <definedName name="_xlnm._FilterDatabase" localSheetId="6" hidden="1">'Tasks per hour efficiency'!$A$1:$H$26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<sst xmlns="http://schemas.openxmlformats.org/spreadsheetml/2006/main" count="388" uniqueCount="52">
  <si>
    <t>Employee_ID</t>
  </si>
  <si>
    <t>Name</t>
  </si>
  <si>
    <t>Department</t>
  </si>
  <si>
    <t>Hours_Worked</t>
  </si>
  <si>
    <t>Tasks_Completed</t>
  </si>
  <si>
    <t>Productivity_Score</t>
  </si>
  <si>
    <t>Performance_Rating</t>
  </si>
  <si>
    <t>Aakash</t>
  </si>
  <si>
    <t>Sales</t>
  </si>
  <si>
    <t>Meera</t>
  </si>
  <si>
    <t>Marketing</t>
  </si>
  <si>
    <t>Suresh</t>
  </si>
  <si>
    <t>HR</t>
  </si>
  <si>
    <t>Riya</t>
  </si>
  <si>
    <t>IT</t>
  </si>
  <si>
    <t>Prakash</t>
  </si>
  <si>
    <t>Finance</t>
  </si>
  <si>
    <t>Neha</t>
  </si>
  <si>
    <t>Rahul</t>
  </si>
  <si>
    <t>Priya</t>
  </si>
  <si>
    <t>Kunal</t>
  </si>
  <si>
    <t>Sneha</t>
  </si>
  <si>
    <t>Amit</t>
  </si>
  <si>
    <t>Pooja</t>
  </si>
  <si>
    <t>Varun</t>
  </si>
  <si>
    <t>Deepak</t>
  </si>
  <si>
    <t>Rakesh</t>
  </si>
  <si>
    <t>Kavita</t>
  </si>
  <si>
    <t>Sanjay</t>
  </si>
  <si>
    <t>Arjun</t>
  </si>
  <si>
    <t>Anjali</t>
  </si>
  <si>
    <t>Suman</t>
  </si>
  <si>
    <t>Mohan</t>
  </si>
  <si>
    <t>Jyoti</t>
  </si>
  <si>
    <t>Neeraj</t>
  </si>
  <si>
    <t>Akash</t>
  </si>
  <si>
    <t>Tanya</t>
  </si>
  <si>
    <t xml:space="preserve">Top 5 Productive employees </t>
  </si>
  <si>
    <t>StdDevp of Productivity_Score</t>
  </si>
  <si>
    <t>Grand Total</t>
  </si>
  <si>
    <t>PEI</t>
  </si>
  <si>
    <t>Rank</t>
  </si>
  <si>
    <t>Q1. Stronger influence on performance rating and  Hours worked?</t>
  </si>
  <si>
    <t>Stronger influence on performance rating  and task completed?</t>
  </si>
  <si>
    <t>Q2. Relationship between hours worked and productivity score?</t>
  </si>
  <si>
    <t>Underutilized High Performers</t>
  </si>
  <si>
    <t>Performance</t>
  </si>
  <si>
    <t>Avg of working hours</t>
  </si>
  <si>
    <t>To find High performance</t>
  </si>
  <si>
    <t>Tasks_per_hour</t>
  </si>
  <si>
    <t>Most eff employee</t>
  </si>
  <si>
    <t>Most task eff employee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</si>
</sst>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  <numFmt numFmtId="181" formatCode="0.00000000_ "/>
  </numFmts>
  <fonts count="25">
    <font>
      <sz val="10"/>
      <color rgb="FF000000"/>
      <name val="Arial"/>
      <charset val="134"/>
      <scheme val="minor"/>
    </font>
    <font>
      <b/>
      <sz val="11"/>
      <color rgb="FFFFFFFF"/>
      <name val="Calibri"/>
      <charset val="134"/>
    </font>
    <font>
      <sz val="11"/>
      <color rgb="FF000000"/>
      <name val="Calibri"/>
      <charset val="134"/>
    </font>
    <font>
      <sz val="14"/>
      <color rgb="FF000000"/>
      <name val="Arial"/>
      <charset val="134"/>
      <scheme val="minor"/>
    </font>
    <font>
      <b/>
      <sz val="1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0504D"/>
        <bgColor rgb="FFC0504D"/>
      </patternFill>
    </fill>
    <fill>
      <patternFill patternType="solid">
        <fgColor rgb="FFF2DCDB"/>
        <bgColor rgb="FFF2DCDB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180" fontId="2" fillId="3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80" fontId="0" fillId="0" borderId="0" xfId="0" applyNumberFormat="1"/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80" fontId="1" fillId="2" borderId="1" xfId="0" applyNumberFormat="1" applyFont="1" applyFill="1" applyBorder="1" applyAlignment="1">
      <alignment horizontal="center"/>
    </xf>
    <xf numFmtId="180" fontId="2" fillId="0" borderId="1" xfId="0" applyNumberFormat="1" applyFont="1" applyBorder="1" applyAlignment="1">
      <alignment horizontal="center"/>
    </xf>
    <xf numFmtId="181" fontId="0" fillId="0" borderId="0" xfId="0" applyNumberFormat="1"/>
    <xf numFmtId="0" fontId="4" fillId="4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numFmt numFmtId="181" formatCode="0.0000000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'Top 5 Productivity'!$E$4</c:f>
              <c:strCache>
                <c:ptCount val="1"/>
                <c:pt idx="0">
                  <c:v>Hours_Worked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'Top 5 Productivity'!$B$5:$D$9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'Top 5 Productivity'!$E$5:$E$9</c:f>
              <c:numCache>
                <c:formatCode>General</c:formatCode>
                <c:ptCount val="5"/>
                <c:pt idx="0">
                  <c:v>50</c:v>
                </c:pt>
                <c:pt idx="1">
                  <c:v>47</c:v>
                </c:pt>
                <c:pt idx="2">
                  <c:v>48</c:v>
                </c:pt>
                <c:pt idx="3">
                  <c:v>46</c:v>
                </c:pt>
                <c:pt idx="4">
                  <c:v>45</c:v>
                </c:pt>
              </c:numCache>
            </c:numRef>
          </c:val>
        </c:ser>
        <c:ser>
          <c:idx val="1"/>
          <c:order val="1"/>
          <c:tx>
            <c:strRef>
              <c:f>'Top 5 Productivity'!$F$4</c:f>
              <c:strCache>
                <c:ptCount val="1"/>
                <c:pt idx="0">
                  <c:v>Tasks_Completed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'Top 5 Productivity'!$B$5:$D$9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'Top 5 Productivity'!$F$5:$F$9</c:f>
              <c:numCache>
                <c:formatCode>General</c:formatCode>
                <c:ptCount val="5"/>
                <c:pt idx="0">
                  <c:v>80</c:v>
                </c:pt>
                <c:pt idx="1">
                  <c:v>79</c:v>
                </c:pt>
                <c:pt idx="2">
                  <c:v>78</c:v>
                </c:pt>
                <c:pt idx="3">
                  <c:v>77</c:v>
                </c:pt>
                <c:pt idx="4">
                  <c:v>75</c:v>
                </c:pt>
              </c:numCache>
            </c:numRef>
          </c:val>
        </c:ser>
        <c:ser>
          <c:idx val="2"/>
          <c:order val="2"/>
          <c:tx>
            <c:strRef>
              <c:f>'Top 5 Productivity'!$G$4</c:f>
              <c:strCache>
                <c:ptCount val="1"/>
                <c:pt idx="0">
                  <c:v>Productivity_Score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'Top 5 Productivity'!$B$5:$D$9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'Top 5 Productivity'!$G$5:$G$9</c:f>
              <c:numCache>
                <c:formatCode>General</c:formatCode>
                <c:ptCount val="5"/>
                <c:pt idx="0">
                  <c:v>100</c:v>
                </c:pt>
                <c:pt idx="1">
                  <c:v>99</c:v>
                </c:pt>
                <c:pt idx="2">
                  <c:v>98</c:v>
                </c:pt>
                <c:pt idx="3">
                  <c:v>96</c:v>
                </c:pt>
                <c:pt idx="4">
                  <c:v>95</c:v>
                </c:pt>
              </c:numCache>
            </c:numRef>
          </c:val>
        </c:ser>
        <c:ser>
          <c:idx val="3"/>
          <c:order val="3"/>
          <c:tx>
            <c:strRef>
              <c:f>'Top 5 Productivity'!$H$4</c:f>
              <c:strCache>
                <c:ptCount val="1"/>
                <c:pt idx="0">
                  <c:v>Performance_Rating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multiLvlStrRef>
              <c:f>'Top 5 Productivity'!$B$5:$D$9</c:f>
              <c:multiLvlStrCache>
                <c:ptCount val="5"/>
                <c:lvl>
                  <c:pt idx="0">
                    <c:v>IT</c:v>
                  </c:pt>
                  <c:pt idx="1">
                    <c:v>IT</c:v>
                  </c:pt>
                  <c:pt idx="2">
                    <c:v>IT</c:v>
                  </c:pt>
                  <c:pt idx="3">
                    <c:v>Marketing</c:v>
                  </c:pt>
                  <c:pt idx="4">
                    <c:v>IT</c:v>
                  </c:pt>
                </c:lvl>
                <c:lvl>
                  <c:pt idx="0">
                    <c:v>Rahul</c:v>
                  </c:pt>
                  <c:pt idx="1">
                    <c:v>Tanya</c:v>
                  </c:pt>
                  <c:pt idx="2">
                    <c:v>Rakesh</c:v>
                  </c:pt>
                  <c:pt idx="3">
                    <c:v>Neeraj</c:v>
                  </c:pt>
                  <c:pt idx="4">
                    <c:v>Riya</c:v>
                  </c:pt>
                </c:lvl>
                <c:lvl>
                  <c:pt idx="0">
                    <c:v>107</c:v>
                  </c:pt>
                  <c:pt idx="1">
                    <c:v>125</c:v>
                  </c:pt>
                  <c:pt idx="2">
                    <c:v>115</c:v>
                  </c:pt>
                  <c:pt idx="3">
                    <c:v>123</c:v>
                  </c:pt>
                  <c:pt idx="4">
                    <c:v>104</c:v>
                  </c:pt>
                </c:lvl>
              </c:multiLvlStrCache>
            </c:multiLvlStrRef>
          </c:cat>
          <c:val>
            <c:numRef>
              <c:f>'Top 5 Productivity'!$H$5:$H$9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5837759"/>
        <c:axId val="1705840159"/>
      </c:barChart>
      <c:catAx>
        <c:axId val="1705837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5840159"/>
        <c:crosses val="autoZero"/>
        <c:auto val="1"/>
        <c:lblAlgn val="ctr"/>
        <c:lblOffset val="100"/>
        <c:noMultiLvlLbl val="0"/>
      </c:catAx>
      <c:valAx>
        <c:axId val="170584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05837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4eac064-137c-4e2f-9437-0051665579a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764698162729659"/>
          <c:y val="0.180972222222222"/>
          <c:w val="0.890196850393701"/>
          <c:h val="0.614984324876057"/>
        </c:manualLayout>
      </c:layout>
      <c:lineChart>
        <c:grouping val="standard"/>
        <c:varyColors val="0"/>
        <c:ser>
          <c:idx val="0"/>
          <c:order val="0"/>
          <c:tx>
            <c:strRef>
              <c:f>[1]Sheet1!$F$1</c:f>
              <c:strCache>
                <c:ptCount val="1"/>
                <c:pt idx="0">
                  <c:v>Hours_Worked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[1]Sheet1!$F$2:$F$26</c:f>
              <c:numCache>
                <c:formatCode>General</c:formatCode>
                <c:ptCount val="25"/>
                <c:pt idx="0">
                  <c:v>40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47</c:v>
                </c:pt>
                <c:pt idx="6">
                  <c:v>46</c:v>
                </c:pt>
                <c:pt idx="7">
                  <c:v>48</c:v>
                </c:pt>
                <c:pt idx="8">
                  <c:v>50</c:v>
                </c:pt>
                <c:pt idx="9">
                  <c:v>35</c:v>
                </c:pt>
                <c:pt idx="10">
                  <c:v>37</c:v>
                </c:pt>
                <c:pt idx="11">
                  <c:v>38</c:v>
                </c:pt>
                <c:pt idx="12">
                  <c:v>39</c:v>
                </c:pt>
                <c:pt idx="13">
                  <c:v>41</c:v>
                </c:pt>
                <c:pt idx="14">
                  <c:v>36</c:v>
                </c:pt>
                <c:pt idx="15">
                  <c:v>29</c:v>
                </c:pt>
                <c:pt idx="16">
                  <c:v>30</c:v>
                </c:pt>
                <c:pt idx="17">
                  <c:v>31</c:v>
                </c:pt>
                <c:pt idx="18">
                  <c:v>28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[1]Sheet1!$G$1</c:f>
              <c:strCache>
                <c:ptCount val="1"/>
                <c:pt idx="0">
                  <c:v>Productivity_Score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[1]Sheet1!$G$2:$G$26</c:f>
              <c:numCache>
                <c:formatCode>General</c:formatCode>
                <c:ptCount val="25"/>
                <c:pt idx="0">
                  <c:v>90</c:v>
                </c:pt>
                <c:pt idx="1">
                  <c:v>92</c:v>
                </c:pt>
                <c:pt idx="2">
                  <c:v>93</c:v>
                </c:pt>
                <c:pt idx="3">
                  <c:v>94</c:v>
                </c:pt>
                <c:pt idx="4">
                  <c:v>95</c:v>
                </c:pt>
                <c:pt idx="5">
                  <c:v>99</c:v>
                </c:pt>
                <c:pt idx="6">
                  <c:v>96</c:v>
                </c:pt>
                <c:pt idx="7">
                  <c:v>98</c:v>
                </c:pt>
                <c:pt idx="8">
                  <c:v>100</c:v>
                </c:pt>
                <c:pt idx="9">
                  <c:v>80</c:v>
                </c:pt>
                <c:pt idx="10">
                  <c:v>83</c:v>
                </c:pt>
                <c:pt idx="11">
                  <c:v>85</c:v>
                </c:pt>
                <c:pt idx="12">
                  <c:v>87</c:v>
                </c:pt>
                <c:pt idx="13">
                  <c:v>89</c:v>
                </c:pt>
                <c:pt idx="14">
                  <c:v>78</c:v>
                </c:pt>
                <c:pt idx="15">
                  <c:v>68</c:v>
                </c:pt>
                <c:pt idx="16">
                  <c:v>70</c:v>
                </c:pt>
                <c:pt idx="17">
                  <c:v>72</c:v>
                </c:pt>
                <c:pt idx="18">
                  <c:v>65</c:v>
                </c:pt>
                <c:pt idx="19">
                  <c:v>74</c:v>
                </c:pt>
                <c:pt idx="20">
                  <c:v>75</c:v>
                </c:pt>
                <c:pt idx="21">
                  <c:v>76</c:v>
                </c:pt>
                <c:pt idx="22">
                  <c:v>60</c:v>
                </c:pt>
                <c:pt idx="23">
                  <c:v>62</c:v>
                </c:pt>
                <c:pt idx="24">
                  <c:v>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6241391"/>
        <c:axId val="606242351"/>
      </c:lineChart>
      <c:catAx>
        <c:axId val="6062413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6242351"/>
        <c:crosses val="autoZero"/>
        <c:auto val="1"/>
        <c:lblAlgn val="ctr"/>
        <c:lblOffset val="100"/>
        <c:noMultiLvlLbl val="0"/>
      </c:catAx>
      <c:valAx>
        <c:axId val="60624235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624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068f674-c086-40d8-872f-fce8b5d83d1d}"/>
      </c:ext>
    </c:extLst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822960</xdr:colOff>
      <xdr:row>11</xdr:row>
      <xdr:rowOff>11430</xdr:rowOff>
    </xdr:from>
    <xdr:to>
      <xdr:col>8</xdr:col>
      <xdr:colOff>190500</xdr:colOff>
      <xdr:row>27</xdr:row>
      <xdr:rowOff>87630</xdr:rowOff>
    </xdr:to>
    <xdr:graphicFrame>
      <xdr:nvGraphicFramePr>
        <xdr:cNvPr id="3" name="Chart 2"/>
        <xdr:cNvGraphicFramePr/>
      </xdr:nvGraphicFramePr>
      <xdr:xfrm>
        <a:off x="822960" y="2045970"/>
        <a:ext cx="9098280" cy="2758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22860</xdr:colOff>
      <xdr:row>10</xdr:row>
      <xdr:rowOff>9525</xdr:rowOff>
    </xdr:from>
    <xdr:to>
      <xdr:col>13</xdr:col>
      <xdr:colOff>220980</xdr:colOff>
      <xdr:row>23</xdr:row>
      <xdr:rowOff>169545</xdr:rowOff>
    </xdr:to>
    <xdr:graphicFrame>
      <xdr:nvGraphicFramePr>
        <xdr:cNvPr id="3" name="Chart 2"/>
        <xdr:cNvGraphicFramePr/>
      </xdr:nvGraphicFramePr>
      <xdr:xfrm>
        <a:off x="9486900" y="200977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%20assigment%20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4"/>
      <sheetName val="Sheet1"/>
    </sheetNames>
    <sheetDataSet>
      <sheetData sheetId="0"/>
      <sheetData sheetId="1">
        <row r="1">
          <cell r="F1" t="str">
            <v>Hours_Worked</v>
          </cell>
          <cell r="G1" t="str">
            <v>Productivity_Score</v>
          </cell>
        </row>
        <row r="2">
          <cell r="F2">
            <v>40</v>
          </cell>
          <cell r="G2">
            <v>90</v>
          </cell>
        </row>
        <row r="3">
          <cell r="F3">
            <v>42</v>
          </cell>
          <cell r="G3">
            <v>92</v>
          </cell>
        </row>
        <row r="4">
          <cell r="F4">
            <v>43</v>
          </cell>
          <cell r="G4">
            <v>93</v>
          </cell>
        </row>
        <row r="5">
          <cell r="F5">
            <v>44</v>
          </cell>
          <cell r="G5">
            <v>94</v>
          </cell>
        </row>
        <row r="6">
          <cell r="F6">
            <v>45</v>
          </cell>
          <cell r="G6">
            <v>95</v>
          </cell>
        </row>
        <row r="7">
          <cell r="F7">
            <v>47</v>
          </cell>
          <cell r="G7">
            <v>99</v>
          </cell>
        </row>
        <row r="8">
          <cell r="F8">
            <v>46</v>
          </cell>
          <cell r="G8">
            <v>96</v>
          </cell>
        </row>
        <row r="9">
          <cell r="F9">
            <v>48</v>
          </cell>
          <cell r="G9">
            <v>98</v>
          </cell>
        </row>
        <row r="10">
          <cell r="F10">
            <v>50</v>
          </cell>
          <cell r="G10">
            <v>100</v>
          </cell>
        </row>
        <row r="11">
          <cell r="F11">
            <v>35</v>
          </cell>
          <cell r="G11">
            <v>80</v>
          </cell>
        </row>
        <row r="12">
          <cell r="F12">
            <v>37</v>
          </cell>
          <cell r="G12">
            <v>83</v>
          </cell>
        </row>
        <row r="13">
          <cell r="F13">
            <v>38</v>
          </cell>
          <cell r="G13">
            <v>85</v>
          </cell>
        </row>
        <row r="14">
          <cell r="F14">
            <v>39</v>
          </cell>
          <cell r="G14">
            <v>87</v>
          </cell>
        </row>
        <row r="15">
          <cell r="F15">
            <v>41</v>
          </cell>
          <cell r="G15">
            <v>89</v>
          </cell>
        </row>
        <row r="16">
          <cell r="F16">
            <v>36</v>
          </cell>
          <cell r="G16">
            <v>78</v>
          </cell>
        </row>
        <row r="17">
          <cell r="F17">
            <v>29</v>
          </cell>
          <cell r="G17">
            <v>68</v>
          </cell>
        </row>
        <row r="18">
          <cell r="F18">
            <v>30</v>
          </cell>
          <cell r="G18">
            <v>70</v>
          </cell>
        </row>
        <row r="19">
          <cell r="F19">
            <v>31</v>
          </cell>
          <cell r="G19">
            <v>72</v>
          </cell>
        </row>
        <row r="20">
          <cell r="F20">
            <v>28</v>
          </cell>
          <cell r="G20">
            <v>65</v>
          </cell>
        </row>
        <row r="21">
          <cell r="F21">
            <v>32</v>
          </cell>
          <cell r="G21">
            <v>74</v>
          </cell>
        </row>
        <row r="22">
          <cell r="F22">
            <v>33</v>
          </cell>
          <cell r="G22">
            <v>75</v>
          </cell>
        </row>
        <row r="23">
          <cell r="F23">
            <v>34</v>
          </cell>
          <cell r="G23">
            <v>76</v>
          </cell>
        </row>
        <row r="24">
          <cell r="F24">
            <v>25</v>
          </cell>
          <cell r="G24">
            <v>60</v>
          </cell>
        </row>
        <row r="25">
          <cell r="F25">
            <v>26</v>
          </cell>
          <cell r="G25">
            <v>62</v>
          </cell>
        </row>
        <row r="26">
          <cell r="F26">
            <v>27</v>
          </cell>
          <cell r="G26">
            <v>64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13.9351967593" refreshedBy="Hari Vignesh" recordCount="25">
  <cacheSource type="worksheet">
    <worksheetSource ref="A1:G26" sheet="Dept-wise Productivity"/>
  </cacheSource>
  <cacheFields count="7">
    <cacheField name="ach" numFmtId="0">
      <sharedItems containsSemiMixedTypes="0" containsString="0" containsNumber="1" containsInteger="1" minValue="101" maxValue="125" count="25"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</sharedItems>
    </cacheField>
    <cacheField name="Name" numFmtId="0">
      <sharedItems count="25">
        <s v="Aakash"/>
        <s v="Meera"/>
        <s v="Suresh"/>
        <s v="Riya"/>
        <s v="Prakash"/>
        <s v="Neha"/>
        <s v="Rahul"/>
        <s v="Priya"/>
        <s v="Kunal"/>
        <s v="Sneha"/>
        <s v="Amit"/>
        <s v="Pooja"/>
        <s v="Varun"/>
        <s v="Deepak"/>
        <s v="Rakesh"/>
        <s v="Kavita"/>
        <s v="Sanjay"/>
        <s v="Arjun"/>
        <s v="Anjali"/>
        <s v="Suman"/>
        <s v="Mohan"/>
        <s v="Jyoti"/>
        <s v="Neeraj"/>
        <s v="Akash"/>
        <s v="Tanya"/>
      </sharedItems>
    </cacheField>
    <cacheField name="Department" numFmtId="0">
      <sharedItems count="5">
        <s v="Sales"/>
        <s v="Marketing"/>
        <s v="HR"/>
        <s v="IT"/>
        <s v="Finance"/>
      </sharedItems>
    </cacheField>
    <cacheField name="Hours_Worked" numFmtId="0">
      <sharedItems containsSemiMixedTypes="0" containsString="0" containsNumber="1" containsInteger="1" minValue="25" maxValue="50" count="25">
        <n v="35"/>
        <n v="40"/>
        <n v="30"/>
        <n v="45"/>
        <n v="25"/>
        <n v="38"/>
        <n v="50"/>
        <n v="28"/>
        <n v="42"/>
        <n v="37"/>
        <n v="29"/>
        <n v="44"/>
        <n v="33"/>
        <n v="41"/>
        <n v="48"/>
        <n v="26"/>
        <n v="31"/>
        <n v="43"/>
        <n v="39"/>
        <n v="36"/>
        <n v="27"/>
        <n v="32"/>
        <n v="46"/>
        <n v="34"/>
        <n v="47"/>
      </sharedItems>
    </cacheField>
    <cacheField name="Tasks_Completed" numFmtId="0">
      <sharedItems containsSemiMixedTypes="0" containsString="0" containsNumber="1" containsInteger="1" minValue="30" maxValue="80" count="24">
        <n v="50"/>
        <n v="65"/>
        <n v="40"/>
        <n v="75"/>
        <n v="30"/>
        <n v="58"/>
        <n v="80"/>
        <n v="35"/>
        <n v="70"/>
        <n v="55"/>
        <n v="38"/>
        <n v="73"/>
        <n v="45"/>
        <n v="66"/>
        <n v="78"/>
        <n v="32"/>
        <n v="42"/>
        <n v="60"/>
        <n v="52"/>
        <n v="34"/>
        <n v="44"/>
        <n v="77"/>
        <n v="48"/>
        <n v="79"/>
      </sharedItems>
    </cacheField>
    <cacheField name="Productivity_Score" numFmtId="0">
      <sharedItems containsSemiMixedTypes="0" containsString="0" containsNumber="1" containsInteger="1" minValue="60" maxValue="100" count="25">
        <n v="80"/>
        <n v="90"/>
        <n v="70"/>
        <n v="95"/>
        <n v="60"/>
        <n v="85"/>
        <n v="100"/>
        <n v="65"/>
        <n v="92"/>
        <n v="83"/>
        <n v="68"/>
        <n v="94"/>
        <n v="75"/>
        <n v="89"/>
        <n v="98"/>
        <n v="62"/>
        <n v="72"/>
        <n v="93"/>
        <n v="87"/>
        <n v="78"/>
        <n v="64"/>
        <n v="74"/>
        <n v="96"/>
        <n v="76"/>
        <n v="99"/>
      </sharedItems>
    </cacheField>
    <cacheField name="Performance_Rating" numFmtId="0">
      <sharedItems containsSemiMixedTypes="0" containsString="0" containsNumber="1" containsInteger="1" minValue="2" maxValue="5" count="4">
        <n v="4"/>
        <n v="5"/>
        <n v="3"/>
        <n v="2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  <x v="0"/>
    <x v="0"/>
    <x v="0"/>
    <x v="0"/>
    <x v="0"/>
  </r>
  <r>
    <x v="1"/>
    <x v="1"/>
    <x v="1"/>
    <x v="1"/>
    <x v="1"/>
    <x v="1"/>
    <x v="1"/>
  </r>
  <r>
    <x v="2"/>
    <x v="2"/>
    <x v="2"/>
    <x v="2"/>
    <x v="2"/>
    <x v="2"/>
    <x v="2"/>
  </r>
  <r>
    <x v="3"/>
    <x v="3"/>
    <x v="3"/>
    <x v="3"/>
    <x v="3"/>
    <x v="3"/>
    <x v="1"/>
  </r>
  <r>
    <x v="4"/>
    <x v="4"/>
    <x v="4"/>
    <x v="4"/>
    <x v="4"/>
    <x v="4"/>
    <x v="3"/>
  </r>
  <r>
    <x v="5"/>
    <x v="5"/>
    <x v="0"/>
    <x v="5"/>
    <x v="5"/>
    <x v="5"/>
    <x v="0"/>
  </r>
  <r>
    <x v="6"/>
    <x v="6"/>
    <x v="3"/>
    <x v="6"/>
    <x v="6"/>
    <x v="6"/>
    <x v="1"/>
  </r>
  <r>
    <x v="7"/>
    <x v="7"/>
    <x v="2"/>
    <x v="7"/>
    <x v="7"/>
    <x v="7"/>
    <x v="2"/>
  </r>
  <r>
    <x v="8"/>
    <x v="8"/>
    <x v="1"/>
    <x v="8"/>
    <x v="8"/>
    <x v="8"/>
    <x v="1"/>
  </r>
  <r>
    <x v="9"/>
    <x v="9"/>
    <x v="0"/>
    <x v="9"/>
    <x v="9"/>
    <x v="9"/>
    <x v="0"/>
  </r>
  <r>
    <x v="10"/>
    <x v="10"/>
    <x v="4"/>
    <x v="10"/>
    <x v="10"/>
    <x v="10"/>
    <x v="2"/>
  </r>
  <r>
    <x v="11"/>
    <x v="11"/>
    <x v="1"/>
    <x v="11"/>
    <x v="11"/>
    <x v="11"/>
    <x v="1"/>
  </r>
  <r>
    <x v="12"/>
    <x v="12"/>
    <x v="2"/>
    <x v="12"/>
    <x v="12"/>
    <x v="12"/>
    <x v="2"/>
  </r>
  <r>
    <x v="13"/>
    <x v="13"/>
    <x v="0"/>
    <x v="13"/>
    <x v="13"/>
    <x v="13"/>
    <x v="0"/>
  </r>
  <r>
    <x v="14"/>
    <x v="14"/>
    <x v="3"/>
    <x v="14"/>
    <x v="14"/>
    <x v="14"/>
    <x v="1"/>
  </r>
  <r>
    <x v="15"/>
    <x v="15"/>
    <x v="4"/>
    <x v="15"/>
    <x v="15"/>
    <x v="15"/>
    <x v="3"/>
  </r>
  <r>
    <x v="16"/>
    <x v="16"/>
    <x v="2"/>
    <x v="16"/>
    <x v="16"/>
    <x v="16"/>
    <x v="2"/>
  </r>
  <r>
    <x v="17"/>
    <x v="17"/>
    <x v="1"/>
    <x v="17"/>
    <x v="3"/>
    <x v="17"/>
    <x v="1"/>
  </r>
  <r>
    <x v="18"/>
    <x v="18"/>
    <x v="3"/>
    <x v="18"/>
    <x v="17"/>
    <x v="18"/>
    <x v="0"/>
  </r>
  <r>
    <x v="19"/>
    <x v="19"/>
    <x v="0"/>
    <x v="19"/>
    <x v="18"/>
    <x v="19"/>
    <x v="0"/>
  </r>
  <r>
    <x v="20"/>
    <x v="20"/>
    <x v="4"/>
    <x v="20"/>
    <x v="19"/>
    <x v="20"/>
    <x v="3"/>
  </r>
  <r>
    <x v="21"/>
    <x v="21"/>
    <x v="2"/>
    <x v="21"/>
    <x v="20"/>
    <x v="21"/>
    <x v="2"/>
  </r>
  <r>
    <x v="22"/>
    <x v="22"/>
    <x v="1"/>
    <x v="22"/>
    <x v="21"/>
    <x v="22"/>
    <x v="1"/>
  </r>
  <r>
    <x v="23"/>
    <x v="23"/>
    <x v="0"/>
    <x v="23"/>
    <x v="22"/>
    <x v="23"/>
    <x v="2"/>
  </r>
  <r>
    <x v="24"/>
    <x v="24"/>
    <x v="3"/>
    <x v="24"/>
    <x v="23"/>
    <x v="24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J12:K18" firstHeaderRow="1" firstDataRow="1" firstDataCol="1"/>
  <pivotFields count="7">
    <pivotField compact="0" showAll="0"/>
    <pivotField compact="0" showAll="0"/>
    <pivotField axis="axisRow" compact="0" showAll="0">
      <items count="6">
        <item x="4"/>
        <item x="2"/>
        <item x="3"/>
        <item x="1"/>
        <item x="0"/>
        <item t="default"/>
      </items>
    </pivotField>
    <pivotField compact="0" showAll="0"/>
    <pivotField compact="0" showAll="0"/>
    <pivotField dataField="1" compact="0" showAll="0"/>
    <pivotField compact="0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tdDevp of Productivity_Score" fld="5" subtotal="stdDevp" baseField="0" baseItem="0"/>
  </dataFields>
  <formats count="1">
    <format dxfId="0">
      <pivotArea collapsedLevelsAreSubtotals="1" fieldPosition="0">
        <references count="1">
          <reference field="2" count="1" selected="0">
            <x v="1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6"/>
  <sheetViews>
    <sheetView topLeftCell="A2" workbookViewId="0">
      <selection activeCell="A2" sqref="A$1:A$1048576"/>
    </sheetView>
  </sheetViews>
  <sheetFormatPr defaultColWidth="12.6666666666667" defaultRowHeight="15.75" customHeight="1" outlineLevelCol="6"/>
  <cols>
    <col min="1" max="1" width="16.5555555555556" customWidth="1"/>
    <col min="2" max="2" width="10.4444444444444" customWidth="1"/>
    <col min="3" max="3" width="15.5555555555556" customWidth="1"/>
    <col min="4" max="4" width="18.1111111111111" customWidth="1"/>
    <col min="5" max="5" width="20.3333333333333" customWidth="1"/>
    <col min="6" max="6" width="21.4444444444444" customWidth="1"/>
    <col min="7" max="7" width="22.8888888888889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customHeight="1" spans="1:7">
      <c r="A3" s="4">
        <v>102</v>
      </c>
      <c r="B3" s="4" t="s">
        <v>9</v>
      </c>
      <c r="C3" s="4" t="s">
        <v>10</v>
      </c>
      <c r="D3" s="4">
        <v>40</v>
      </c>
      <c r="E3" s="4">
        <v>65</v>
      </c>
      <c r="F3" s="4">
        <v>90</v>
      </c>
      <c r="G3" s="4">
        <v>5</v>
      </c>
    </row>
    <row r="4" customHeight="1" spans="1:7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customHeight="1" spans="1:7">
      <c r="A5" s="4">
        <v>104</v>
      </c>
      <c r="B5" s="4" t="s">
        <v>13</v>
      </c>
      <c r="C5" s="4" t="s">
        <v>14</v>
      </c>
      <c r="D5" s="4">
        <v>45</v>
      </c>
      <c r="E5" s="4">
        <v>75</v>
      </c>
      <c r="F5" s="4">
        <v>95</v>
      </c>
      <c r="G5" s="4">
        <v>5</v>
      </c>
    </row>
    <row r="6" customHeight="1" spans="1:7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customHeight="1" spans="1:7">
      <c r="A7" s="4">
        <v>106</v>
      </c>
      <c r="B7" s="4" t="s">
        <v>17</v>
      </c>
      <c r="C7" s="4" t="s">
        <v>8</v>
      </c>
      <c r="D7" s="4">
        <v>38</v>
      </c>
      <c r="E7" s="4">
        <v>58</v>
      </c>
      <c r="F7" s="4">
        <v>85</v>
      </c>
      <c r="G7" s="4">
        <v>4</v>
      </c>
    </row>
    <row r="8" customHeight="1" spans="1:7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customHeight="1" spans="1:7">
      <c r="A9" s="4">
        <v>108</v>
      </c>
      <c r="B9" s="4" t="s">
        <v>19</v>
      </c>
      <c r="C9" s="4" t="s">
        <v>12</v>
      </c>
      <c r="D9" s="4">
        <v>28</v>
      </c>
      <c r="E9" s="4">
        <v>35</v>
      </c>
      <c r="F9" s="4">
        <v>65</v>
      </c>
      <c r="G9" s="4">
        <v>3</v>
      </c>
    </row>
    <row r="10" customHeight="1" spans="1:7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customHeight="1" spans="1:7">
      <c r="A11" s="4">
        <v>110</v>
      </c>
      <c r="B11" s="4" t="s">
        <v>21</v>
      </c>
      <c r="C11" s="4" t="s">
        <v>8</v>
      </c>
      <c r="D11" s="4">
        <v>37</v>
      </c>
      <c r="E11" s="4">
        <v>55</v>
      </c>
      <c r="F11" s="4">
        <v>83</v>
      </c>
      <c r="G11" s="4">
        <v>4</v>
      </c>
    </row>
    <row r="12" customHeight="1" spans="1:7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ht="14.4" spans="1:7">
      <c r="A13" s="4">
        <v>112</v>
      </c>
      <c r="B13" s="4" t="s">
        <v>23</v>
      </c>
      <c r="C13" s="4" t="s">
        <v>10</v>
      </c>
      <c r="D13" s="4">
        <v>44</v>
      </c>
      <c r="E13" s="4">
        <v>73</v>
      </c>
      <c r="F13" s="4">
        <v>94</v>
      </c>
      <c r="G13" s="4">
        <v>5</v>
      </c>
    </row>
    <row r="14" customHeight="1" spans="1:7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customHeight="1" spans="1:7">
      <c r="A15" s="4">
        <v>114</v>
      </c>
      <c r="B15" s="4" t="s">
        <v>25</v>
      </c>
      <c r="C15" s="4" t="s">
        <v>8</v>
      </c>
      <c r="D15" s="4">
        <v>41</v>
      </c>
      <c r="E15" s="4">
        <v>66</v>
      </c>
      <c r="F15" s="4">
        <v>89</v>
      </c>
      <c r="G15" s="4">
        <v>4</v>
      </c>
    </row>
    <row r="16" customHeight="1" spans="1:7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customHeight="1" spans="1:7">
      <c r="A17" s="4">
        <v>116</v>
      </c>
      <c r="B17" s="4" t="s">
        <v>27</v>
      </c>
      <c r="C17" s="4" t="s">
        <v>16</v>
      </c>
      <c r="D17" s="4">
        <v>26</v>
      </c>
      <c r="E17" s="4">
        <v>32</v>
      </c>
      <c r="F17" s="4">
        <v>62</v>
      </c>
      <c r="G17" s="4">
        <v>2</v>
      </c>
    </row>
    <row r="18" customHeight="1" spans="1:7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customHeight="1" spans="1:7">
      <c r="A19" s="4">
        <v>118</v>
      </c>
      <c r="B19" s="4" t="s">
        <v>29</v>
      </c>
      <c r="C19" s="4" t="s">
        <v>10</v>
      </c>
      <c r="D19" s="4">
        <v>43</v>
      </c>
      <c r="E19" s="4">
        <v>75</v>
      </c>
      <c r="F19" s="4">
        <v>93</v>
      </c>
      <c r="G19" s="4">
        <v>5</v>
      </c>
    </row>
    <row r="20" customHeight="1" spans="1:7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customHeight="1" spans="1:7">
      <c r="A21" s="4">
        <v>120</v>
      </c>
      <c r="B21" s="4" t="s">
        <v>31</v>
      </c>
      <c r="C21" s="4" t="s">
        <v>8</v>
      </c>
      <c r="D21" s="4">
        <v>36</v>
      </c>
      <c r="E21" s="4">
        <v>52</v>
      </c>
      <c r="F21" s="4">
        <v>78</v>
      </c>
      <c r="G21" s="4">
        <v>4</v>
      </c>
    </row>
    <row r="22" customHeight="1" spans="1:7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customHeight="1" spans="1:7">
      <c r="A23" s="4">
        <v>122</v>
      </c>
      <c r="B23" s="4" t="s">
        <v>33</v>
      </c>
      <c r="C23" s="4" t="s">
        <v>12</v>
      </c>
      <c r="D23" s="4">
        <v>32</v>
      </c>
      <c r="E23" s="4">
        <v>44</v>
      </c>
      <c r="F23" s="4">
        <v>74</v>
      </c>
      <c r="G23" s="4">
        <v>3</v>
      </c>
    </row>
    <row r="24" customHeight="1" spans="1:7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customHeight="1" spans="1:7">
      <c r="A25" s="4">
        <v>124</v>
      </c>
      <c r="B25" s="4" t="s">
        <v>35</v>
      </c>
      <c r="C25" s="4" t="s">
        <v>8</v>
      </c>
      <c r="D25" s="4">
        <v>34</v>
      </c>
      <c r="E25" s="4">
        <v>48</v>
      </c>
      <c r="F25" s="4">
        <v>76</v>
      </c>
      <c r="G25" s="4">
        <v>3</v>
      </c>
    </row>
    <row r="26" customHeight="1" spans="1:7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autoFilter xmlns:etc="http://www.wps.cn/officeDocument/2017/etCustomData" ref="A1:G26" etc:filterBottomFollowUsedRange="0">
    <sortState ref="A1:G26">
      <sortCondition ref="A1:A26"/>
    </sortState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H9"/>
  <sheetViews>
    <sheetView workbookViewId="0">
      <selection activeCell="B4" sqref="B4"/>
    </sheetView>
  </sheetViews>
  <sheetFormatPr defaultColWidth="9" defaultRowHeight="13.2" outlineLevelCol="7"/>
  <cols>
    <col min="1" max="2" width="16.5555555555556" customWidth="1"/>
    <col min="3" max="3" width="10.4444444444444" customWidth="1"/>
    <col min="4" max="4" width="15.5555555555556" customWidth="1"/>
    <col min="5" max="5" width="18.1111111111111" customWidth="1"/>
    <col min="6" max="6" width="20.3333333333333" customWidth="1"/>
    <col min="7" max="7" width="21.4444444444444" customWidth="1"/>
    <col min="8" max="8" width="22.8888888888889" customWidth="1"/>
  </cols>
  <sheetData>
    <row r="2" ht="21" spans="3:7">
      <c r="C2" s="12" t="s">
        <v>37</v>
      </c>
      <c r="D2" s="12"/>
      <c r="E2" s="12"/>
      <c r="F2" s="12"/>
      <c r="G2" s="12"/>
    </row>
    <row r="4" ht="14.4" spans="2:8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</row>
    <row r="5" ht="14.4" spans="2:8">
      <c r="B5" s="2">
        <v>107</v>
      </c>
      <c r="C5" s="2" t="s">
        <v>18</v>
      </c>
      <c r="D5" s="2" t="s">
        <v>14</v>
      </c>
      <c r="E5" s="2">
        <v>50</v>
      </c>
      <c r="F5" s="2">
        <v>80</v>
      </c>
      <c r="G5" s="2">
        <v>100</v>
      </c>
      <c r="H5" s="2">
        <v>5</v>
      </c>
    </row>
    <row r="6" ht="14.4" spans="2:8">
      <c r="B6" s="2">
        <v>125</v>
      </c>
      <c r="C6" s="2" t="s">
        <v>36</v>
      </c>
      <c r="D6" s="2" t="s">
        <v>14</v>
      </c>
      <c r="E6" s="2">
        <v>47</v>
      </c>
      <c r="F6" s="2">
        <v>79</v>
      </c>
      <c r="G6" s="2">
        <v>99</v>
      </c>
      <c r="H6" s="2">
        <v>5</v>
      </c>
    </row>
    <row r="7" ht="14.4" spans="2:8">
      <c r="B7" s="2">
        <v>115</v>
      </c>
      <c r="C7" s="2" t="s">
        <v>26</v>
      </c>
      <c r="D7" s="2" t="s">
        <v>14</v>
      </c>
      <c r="E7" s="2">
        <v>48</v>
      </c>
      <c r="F7" s="2">
        <v>78</v>
      </c>
      <c r="G7" s="2">
        <v>98</v>
      </c>
      <c r="H7" s="2">
        <v>5</v>
      </c>
    </row>
    <row r="8" ht="14.4" spans="2:8">
      <c r="B8" s="2">
        <v>123</v>
      </c>
      <c r="C8" s="2" t="s">
        <v>34</v>
      </c>
      <c r="D8" s="2" t="s">
        <v>10</v>
      </c>
      <c r="E8" s="2">
        <v>46</v>
      </c>
      <c r="F8" s="2">
        <v>77</v>
      </c>
      <c r="G8" s="2">
        <v>96</v>
      </c>
      <c r="H8" s="2">
        <v>5</v>
      </c>
    </row>
    <row r="9" ht="14.4" spans="2:8">
      <c r="B9" s="4">
        <v>104</v>
      </c>
      <c r="C9" s="4" t="s">
        <v>13</v>
      </c>
      <c r="D9" s="4" t="s">
        <v>14</v>
      </c>
      <c r="E9" s="4">
        <v>45</v>
      </c>
      <c r="F9" s="4">
        <v>75</v>
      </c>
      <c r="G9" s="4">
        <v>95</v>
      </c>
      <c r="H9" s="4">
        <v>5</v>
      </c>
    </row>
  </sheetData>
  <autoFilter xmlns:etc="http://www.wps.cn/officeDocument/2017/etCustomData" ref="B4:H9" etc:filterBottomFollowUsedRange="0">
    <sortState ref="B4:H9">
      <sortCondition ref="G4" descending="1"/>
    </sortState>
    <extLst/>
  </autoFilter>
  <mergeCells count="1">
    <mergeCell ref="C2:G2"/>
  </mergeCells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C1" workbookViewId="0">
      <selection activeCell="H5" sqref="H5"/>
    </sheetView>
  </sheetViews>
  <sheetFormatPr defaultColWidth="9" defaultRowHeight="13.2"/>
  <cols>
    <col min="1" max="1" width="12.1111111111111" customWidth="1"/>
    <col min="2" max="2" width="7.33333333333333" customWidth="1"/>
    <col min="3" max="3" width="11.1111111111111" customWidth="1"/>
    <col min="4" max="4" width="13.6666666666667" customWidth="1"/>
    <col min="5" max="5" width="15.8888888888889" customWidth="1"/>
    <col min="6" max="6" width="17" customWidth="1"/>
    <col min="7" max="7" width="18.4444444444444" customWidth="1"/>
    <col min="10" max="10" width="14.1111111111111"/>
    <col min="11" max="11" width="30.8888888888889"/>
  </cols>
  <sheetData>
    <row r="1" ht="14.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4" spans="1:7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ht="14.4" spans="1:7">
      <c r="A3" s="4">
        <v>102</v>
      </c>
      <c r="B3" s="4" t="s">
        <v>9</v>
      </c>
      <c r="C3" s="4" t="s">
        <v>10</v>
      </c>
      <c r="D3" s="4">
        <v>40</v>
      </c>
      <c r="E3" s="4">
        <v>65</v>
      </c>
      <c r="F3" s="4">
        <v>90</v>
      </c>
      <c r="G3" s="4">
        <v>5</v>
      </c>
    </row>
    <row r="4" ht="14.4" spans="1:7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</row>
    <row r="5" ht="14.4" spans="1:7">
      <c r="A5" s="4">
        <v>104</v>
      </c>
      <c r="B5" s="4" t="s">
        <v>13</v>
      </c>
      <c r="C5" s="4" t="s">
        <v>14</v>
      </c>
      <c r="D5" s="4">
        <v>45</v>
      </c>
      <c r="E5" s="4">
        <v>75</v>
      </c>
      <c r="F5" s="4">
        <v>95</v>
      </c>
      <c r="G5" s="4">
        <v>5</v>
      </c>
    </row>
    <row r="6" ht="14.4" spans="1:7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ht="14.4" spans="1:7">
      <c r="A7" s="4">
        <v>106</v>
      </c>
      <c r="B7" s="4" t="s">
        <v>17</v>
      </c>
      <c r="C7" s="4" t="s">
        <v>8</v>
      </c>
      <c r="D7" s="4">
        <v>38</v>
      </c>
      <c r="E7" s="4">
        <v>58</v>
      </c>
      <c r="F7" s="4">
        <v>85</v>
      </c>
      <c r="G7" s="4">
        <v>4</v>
      </c>
    </row>
    <row r="8" ht="14.4" spans="1:7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ht="14.4" spans="1:7">
      <c r="A9" s="4">
        <v>108</v>
      </c>
      <c r="B9" s="4" t="s">
        <v>19</v>
      </c>
      <c r="C9" s="4" t="s">
        <v>12</v>
      </c>
      <c r="D9" s="4">
        <v>28</v>
      </c>
      <c r="E9" s="4">
        <v>35</v>
      </c>
      <c r="F9" s="4">
        <v>65</v>
      </c>
      <c r="G9" s="4">
        <v>3</v>
      </c>
    </row>
    <row r="10" ht="14.4" spans="1:7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ht="14.4" spans="1:7">
      <c r="A11" s="4">
        <v>110</v>
      </c>
      <c r="B11" s="4" t="s">
        <v>21</v>
      </c>
      <c r="C11" s="4" t="s">
        <v>8</v>
      </c>
      <c r="D11" s="4">
        <v>37</v>
      </c>
      <c r="E11" s="4">
        <v>55</v>
      </c>
      <c r="F11" s="4">
        <v>83</v>
      </c>
      <c r="G11" s="4">
        <v>4</v>
      </c>
    </row>
    <row r="12" ht="14.4" spans="1:11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J12" t="s">
        <v>2</v>
      </c>
      <c r="K12" t="s">
        <v>38</v>
      </c>
    </row>
    <row r="13" ht="14.4" spans="1:11">
      <c r="A13" s="4">
        <v>112</v>
      </c>
      <c r="B13" s="4" t="s">
        <v>23</v>
      </c>
      <c r="C13" s="4" t="s">
        <v>10</v>
      </c>
      <c r="D13" s="4">
        <v>44</v>
      </c>
      <c r="E13" s="4">
        <v>73</v>
      </c>
      <c r="F13" s="4">
        <v>94</v>
      </c>
      <c r="G13" s="4">
        <v>5</v>
      </c>
      <c r="J13" t="s">
        <v>16</v>
      </c>
      <c r="K13">
        <v>2.95803989154981</v>
      </c>
    </row>
    <row r="14" ht="14.4" spans="1:11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J14" t="s">
        <v>12</v>
      </c>
      <c r="K14" s="11">
        <v>3.54400902933387</v>
      </c>
    </row>
    <row r="15" ht="14.4" spans="1:11">
      <c r="A15" s="4">
        <v>114</v>
      </c>
      <c r="B15" s="4" t="s">
        <v>25</v>
      </c>
      <c r="C15" s="4" t="s">
        <v>8</v>
      </c>
      <c r="D15" s="4">
        <v>41</v>
      </c>
      <c r="E15" s="4">
        <v>66</v>
      </c>
      <c r="F15" s="4">
        <v>89</v>
      </c>
      <c r="G15" s="4">
        <v>4</v>
      </c>
      <c r="J15" t="s">
        <v>14</v>
      </c>
      <c r="K15">
        <v>4.70744091837593</v>
      </c>
    </row>
    <row r="16" ht="14.4" spans="1:11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J16" t="s">
        <v>10</v>
      </c>
      <c r="K16">
        <v>2</v>
      </c>
    </row>
    <row r="17" ht="14.4" spans="1:11">
      <c r="A17" s="4">
        <v>116</v>
      </c>
      <c r="B17" s="4" t="s">
        <v>27</v>
      </c>
      <c r="C17" s="4" t="s">
        <v>16</v>
      </c>
      <c r="D17" s="4">
        <v>26</v>
      </c>
      <c r="E17" s="4">
        <v>32</v>
      </c>
      <c r="F17" s="4">
        <v>62</v>
      </c>
      <c r="G17" s="4">
        <v>2</v>
      </c>
      <c r="J17" t="s">
        <v>8</v>
      </c>
      <c r="K17">
        <v>4.37480158280223</v>
      </c>
    </row>
    <row r="18" ht="14.4" spans="1:11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J18" t="s">
        <v>39</v>
      </c>
      <c r="K18">
        <v>12.4128965193463</v>
      </c>
    </row>
    <row r="19" ht="14.4" spans="1:7">
      <c r="A19" s="4">
        <v>118</v>
      </c>
      <c r="B19" s="4" t="s">
        <v>29</v>
      </c>
      <c r="C19" s="4" t="s">
        <v>10</v>
      </c>
      <c r="D19" s="4">
        <v>43</v>
      </c>
      <c r="E19" s="4">
        <v>75</v>
      </c>
      <c r="F19" s="4">
        <v>93</v>
      </c>
      <c r="G19" s="4">
        <v>5</v>
      </c>
    </row>
    <row r="20" ht="14.4" spans="1:7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ht="14.4" spans="1:7">
      <c r="A21" s="4">
        <v>120</v>
      </c>
      <c r="B21" s="4" t="s">
        <v>31</v>
      </c>
      <c r="C21" s="4" t="s">
        <v>8</v>
      </c>
      <c r="D21" s="4">
        <v>36</v>
      </c>
      <c r="E21" s="4">
        <v>52</v>
      </c>
      <c r="F21" s="4">
        <v>78</v>
      </c>
      <c r="G21" s="4">
        <v>4</v>
      </c>
    </row>
    <row r="22" ht="14.4" spans="1:7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ht="14.4" spans="1:7">
      <c r="A23" s="4">
        <v>122</v>
      </c>
      <c r="B23" s="4" t="s">
        <v>33</v>
      </c>
      <c r="C23" s="4" t="s">
        <v>12</v>
      </c>
      <c r="D23" s="4">
        <v>32</v>
      </c>
      <c r="E23" s="4">
        <v>44</v>
      </c>
      <c r="F23" s="4">
        <v>74</v>
      </c>
      <c r="G23" s="4">
        <v>3</v>
      </c>
    </row>
    <row r="24" ht="14.4" spans="1:7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ht="14.4" spans="1:7">
      <c r="A25" s="4">
        <v>124</v>
      </c>
      <c r="B25" s="4" t="s">
        <v>35</v>
      </c>
      <c r="C25" s="4" t="s">
        <v>8</v>
      </c>
      <c r="D25" s="4">
        <v>34</v>
      </c>
      <c r="E25" s="4">
        <v>48</v>
      </c>
      <c r="F25" s="4">
        <v>76</v>
      </c>
      <c r="G25" s="4">
        <v>3</v>
      </c>
    </row>
    <row r="26" ht="14.4" spans="1:7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26"/>
  <sheetViews>
    <sheetView workbookViewId="0">
      <selection activeCell="D45" sqref="D45"/>
    </sheetView>
  </sheetViews>
  <sheetFormatPr defaultColWidth="9" defaultRowHeight="13.2"/>
  <cols>
    <col min="1" max="1" width="12.1111111111111" customWidth="1"/>
    <col min="2" max="2" width="7.33333333333333" customWidth="1"/>
    <col min="3" max="3" width="11.1111111111111" customWidth="1"/>
    <col min="4" max="4" width="13.6666666666667" customWidth="1"/>
    <col min="5" max="5" width="15.8888888888889" customWidth="1"/>
    <col min="6" max="6" width="17" customWidth="1"/>
    <col min="7" max="7" width="18.4444444444444" customWidth="1"/>
    <col min="8" max="8" width="12.8888888888889" style="5"/>
    <col min="11" max="11" width="14.1111111111111"/>
    <col min="12" max="12" width="26.8888888888889"/>
  </cols>
  <sheetData>
    <row r="1" ht="14.4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9" t="s">
        <v>40</v>
      </c>
      <c r="I1" s="1" t="s">
        <v>41</v>
      </c>
    </row>
    <row r="2" ht="14.4" hidden="1" spans="1:9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4">
        <f>(F2*G2)/D2</f>
        <v>9.14285714285714</v>
      </c>
      <c r="I2" s="4">
        <f>RANK(H2,$H$2:$H$26,0)</f>
        <v>10</v>
      </c>
    </row>
    <row r="3" ht="14.4" spans="1:9">
      <c r="A3" s="4">
        <v>102</v>
      </c>
      <c r="B3" s="4" t="s">
        <v>9</v>
      </c>
      <c r="C3" s="4" t="s">
        <v>10</v>
      </c>
      <c r="D3" s="4">
        <v>40</v>
      </c>
      <c r="E3" s="4">
        <v>65</v>
      </c>
      <c r="F3" s="4">
        <v>90</v>
      </c>
      <c r="G3" s="4">
        <v>5</v>
      </c>
      <c r="H3" s="3">
        <f t="shared" ref="H3:H26" si="0">(F3*G3)/D3</f>
        <v>11.25</v>
      </c>
      <c r="I3" s="2">
        <f t="shared" ref="I3:I26" si="1">RANK(H3,$H$2:$H$26,0)</f>
        <v>1</v>
      </c>
    </row>
    <row r="4" ht="14.4" hidden="1" spans="1:9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4">
        <f t="shared" si="0"/>
        <v>7</v>
      </c>
      <c r="I4" s="4">
        <f t="shared" si="1"/>
        <v>17</v>
      </c>
    </row>
    <row r="5" ht="14.4" hidden="1" spans="1:9">
      <c r="A5" s="4">
        <v>104</v>
      </c>
      <c r="B5" s="4" t="s">
        <v>13</v>
      </c>
      <c r="C5" s="4" t="s">
        <v>14</v>
      </c>
      <c r="D5" s="4">
        <v>45</v>
      </c>
      <c r="E5" s="4">
        <v>75</v>
      </c>
      <c r="F5" s="4">
        <v>95</v>
      </c>
      <c r="G5" s="4">
        <v>5</v>
      </c>
      <c r="H5" s="1">
        <f t="shared" si="0"/>
        <v>10.5555555555556</v>
      </c>
      <c r="I5" s="1">
        <f t="shared" si="1"/>
        <v>5</v>
      </c>
    </row>
    <row r="6" ht="14.4" hidden="1" spans="1:9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4">
        <f t="shared" si="0"/>
        <v>4.8</v>
      </c>
      <c r="I6" s="4">
        <f t="shared" si="1"/>
        <v>23</v>
      </c>
    </row>
    <row r="7" ht="14.4" hidden="1" spans="1:9">
      <c r="A7" s="4">
        <v>106</v>
      </c>
      <c r="B7" s="4" t="s">
        <v>17</v>
      </c>
      <c r="C7" s="4" t="s">
        <v>8</v>
      </c>
      <c r="D7" s="4">
        <v>38</v>
      </c>
      <c r="E7" s="4">
        <v>58</v>
      </c>
      <c r="F7" s="4">
        <v>85</v>
      </c>
      <c r="G7" s="4">
        <v>4</v>
      </c>
      <c r="H7" s="2">
        <f t="shared" si="0"/>
        <v>8.94736842105263</v>
      </c>
      <c r="I7" s="2">
        <f t="shared" si="1"/>
        <v>12</v>
      </c>
    </row>
    <row r="8" ht="14.4" hidden="1" spans="1:9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4">
        <f t="shared" si="0"/>
        <v>10</v>
      </c>
      <c r="I8" s="4">
        <f t="shared" si="1"/>
        <v>9</v>
      </c>
    </row>
    <row r="9" ht="14.4" hidden="1" spans="1:9">
      <c r="A9" s="4">
        <v>108</v>
      </c>
      <c r="B9" s="4" t="s">
        <v>19</v>
      </c>
      <c r="C9" s="4" t="s">
        <v>12</v>
      </c>
      <c r="D9" s="4">
        <v>28</v>
      </c>
      <c r="E9" s="4">
        <v>35</v>
      </c>
      <c r="F9" s="4">
        <v>65</v>
      </c>
      <c r="G9" s="4">
        <v>3</v>
      </c>
      <c r="H9" s="1">
        <f t="shared" si="0"/>
        <v>6.96428571428571</v>
      </c>
      <c r="I9" s="1">
        <f t="shared" si="1"/>
        <v>19</v>
      </c>
    </row>
    <row r="10" ht="14.4" spans="1:9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10">
        <f t="shared" si="0"/>
        <v>10.952380952381</v>
      </c>
      <c r="I10" s="4">
        <f t="shared" si="1"/>
        <v>2</v>
      </c>
    </row>
    <row r="11" ht="14.4" hidden="1" spans="1:9">
      <c r="A11" s="4">
        <v>110</v>
      </c>
      <c r="B11" s="4" t="s">
        <v>21</v>
      </c>
      <c r="C11" s="4" t="s">
        <v>8</v>
      </c>
      <c r="D11" s="4">
        <v>37</v>
      </c>
      <c r="E11" s="4">
        <v>55</v>
      </c>
      <c r="F11" s="4">
        <v>83</v>
      </c>
      <c r="G11" s="4">
        <v>4</v>
      </c>
      <c r="H11" s="2">
        <f t="shared" si="0"/>
        <v>8.97297297297297</v>
      </c>
      <c r="I11" s="2">
        <f t="shared" si="1"/>
        <v>11</v>
      </c>
    </row>
    <row r="12" ht="14.4" hidden="1" spans="1:9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4">
        <f t="shared" si="0"/>
        <v>7.03448275862069</v>
      </c>
      <c r="I12" s="4">
        <f t="shared" si="1"/>
        <v>16</v>
      </c>
    </row>
    <row r="13" ht="14.4" hidden="1" spans="1:9">
      <c r="A13" s="4">
        <v>112</v>
      </c>
      <c r="B13" s="4" t="s">
        <v>23</v>
      </c>
      <c r="C13" s="4" t="s">
        <v>10</v>
      </c>
      <c r="D13" s="4">
        <v>44</v>
      </c>
      <c r="E13" s="4">
        <v>73</v>
      </c>
      <c r="F13" s="4">
        <v>94</v>
      </c>
      <c r="G13" s="4">
        <v>5</v>
      </c>
      <c r="H13" s="1">
        <f t="shared" si="0"/>
        <v>10.6818181818182</v>
      </c>
      <c r="I13" s="1">
        <f t="shared" si="1"/>
        <v>4</v>
      </c>
    </row>
    <row r="14" ht="14.4" hidden="1" spans="1:9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4">
        <f t="shared" si="0"/>
        <v>6.81818181818182</v>
      </c>
      <c r="I14" s="4">
        <f t="shared" si="1"/>
        <v>21</v>
      </c>
    </row>
    <row r="15" ht="14.4" hidden="1" spans="1:9">
      <c r="A15" s="4">
        <v>114</v>
      </c>
      <c r="B15" s="4" t="s">
        <v>25</v>
      </c>
      <c r="C15" s="4" t="s">
        <v>8</v>
      </c>
      <c r="D15" s="4">
        <v>41</v>
      </c>
      <c r="E15" s="4">
        <v>66</v>
      </c>
      <c r="F15" s="4">
        <v>89</v>
      </c>
      <c r="G15" s="4">
        <v>4</v>
      </c>
      <c r="H15" s="2">
        <f t="shared" si="0"/>
        <v>8.68292682926829</v>
      </c>
      <c r="I15" s="2">
        <f t="shared" si="1"/>
        <v>14</v>
      </c>
    </row>
    <row r="16" ht="14.4" hidden="1" spans="1:9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4">
        <f t="shared" si="0"/>
        <v>10.2083333333333</v>
      </c>
      <c r="I16" s="4">
        <f t="shared" si="1"/>
        <v>8</v>
      </c>
    </row>
    <row r="17" ht="14.4" hidden="1" spans="1:9">
      <c r="A17" s="4">
        <v>116</v>
      </c>
      <c r="B17" s="4" t="s">
        <v>27</v>
      </c>
      <c r="C17" s="4" t="s">
        <v>16</v>
      </c>
      <c r="D17" s="4">
        <v>26</v>
      </c>
      <c r="E17" s="4">
        <v>32</v>
      </c>
      <c r="F17" s="4">
        <v>62</v>
      </c>
      <c r="G17" s="4">
        <v>2</v>
      </c>
      <c r="H17" s="1">
        <f t="shared" si="0"/>
        <v>4.76923076923077</v>
      </c>
      <c r="I17" s="1">
        <f t="shared" si="1"/>
        <v>24</v>
      </c>
    </row>
    <row r="18" ht="14.4" hidden="1" spans="1:9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4">
        <f t="shared" si="0"/>
        <v>6.96774193548387</v>
      </c>
      <c r="I18" s="4">
        <f t="shared" si="1"/>
        <v>18</v>
      </c>
    </row>
    <row r="19" ht="14.4" spans="1:9">
      <c r="A19" s="4">
        <v>118</v>
      </c>
      <c r="B19" s="4" t="s">
        <v>29</v>
      </c>
      <c r="C19" s="4" t="s">
        <v>10</v>
      </c>
      <c r="D19" s="4">
        <v>43</v>
      </c>
      <c r="E19" s="4">
        <v>75</v>
      </c>
      <c r="F19" s="4">
        <v>93</v>
      </c>
      <c r="G19" s="4">
        <v>5</v>
      </c>
      <c r="H19" s="3">
        <f t="shared" si="0"/>
        <v>10.8139534883721</v>
      </c>
      <c r="I19" s="2">
        <f t="shared" si="1"/>
        <v>3</v>
      </c>
    </row>
    <row r="20" ht="14.4" hidden="1" spans="1:9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5">
        <f t="shared" si="0"/>
        <v>8.92307692307692</v>
      </c>
      <c r="I20">
        <f t="shared" si="1"/>
        <v>13</v>
      </c>
    </row>
    <row r="21" ht="14.4" hidden="1" spans="1:9">
      <c r="A21" s="4">
        <v>120</v>
      </c>
      <c r="B21" s="4" t="s">
        <v>31</v>
      </c>
      <c r="C21" s="4" t="s">
        <v>8</v>
      </c>
      <c r="D21" s="4">
        <v>36</v>
      </c>
      <c r="E21" s="4">
        <v>52</v>
      </c>
      <c r="F21" s="4">
        <v>78</v>
      </c>
      <c r="G21" s="4">
        <v>4</v>
      </c>
      <c r="H21" s="5">
        <f t="shared" si="0"/>
        <v>8.66666666666667</v>
      </c>
      <c r="I21">
        <f t="shared" si="1"/>
        <v>15</v>
      </c>
    </row>
    <row r="22" ht="14.4" hidden="1" spans="1:9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5">
        <f t="shared" si="0"/>
        <v>4.74074074074074</v>
      </c>
      <c r="I22">
        <f t="shared" si="1"/>
        <v>25</v>
      </c>
    </row>
    <row r="23" ht="14.4" hidden="1" spans="1:9">
      <c r="A23" s="4">
        <v>122</v>
      </c>
      <c r="B23" s="4" t="s">
        <v>33</v>
      </c>
      <c r="C23" s="4" t="s">
        <v>12</v>
      </c>
      <c r="D23" s="4">
        <v>32</v>
      </c>
      <c r="E23" s="4">
        <v>44</v>
      </c>
      <c r="F23" s="4">
        <v>74</v>
      </c>
      <c r="G23" s="4">
        <v>3</v>
      </c>
      <c r="H23" s="5">
        <f t="shared" si="0"/>
        <v>6.9375</v>
      </c>
      <c r="I23">
        <f t="shared" si="1"/>
        <v>20</v>
      </c>
    </row>
    <row r="24" ht="14.4" hidden="1" spans="1:9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5">
        <f t="shared" si="0"/>
        <v>10.4347826086957</v>
      </c>
      <c r="I24">
        <f t="shared" si="1"/>
        <v>7</v>
      </c>
    </row>
    <row r="25" ht="14.4" hidden="1" spans="1:9">
      <c r="A25" s="4">
        <v>124</v>
      </c>
      <c r="B25" s="4" t="s">
        <v>35</v>
      </c>
      <c r="C25" s="4" t="s">
        <v>8</v>
      </c>
      <c r="D25" s="4">
        <v>34</v>
      </c>
      <c r="E25" s="4">
        <v>48</v>
      </c>
      <c r="F25" s="4">
        <v>76</v>
      </c>
      <c r="G25" s="4">
        <v>3</v>
      </c>
      <c r="H25" s="5">
        <f t="shared" si="0"/>
        <v>6.70588235294118</v>
      </c>
      <c r="I25">
        <f t="shared" si="1"/>
        <v>22</v>
      </c>
    </row>
    <row r="26" ht="14.4" hidden="1" spans="1:9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5">
        <f t="shared" si="0"/>
        <v>10.531914893617</v>
      </c>
      <c r="I26">
        <f t="shared" si="1"/>
        <v>6</v>
      </c>
    </row>
  </sheetData>
  <autoFilter xmlns:etc="http://www.wps.cn/officeDocument/2017/etCustomData" ref="A1:I26" etc:filterBottomFollowUsedRange="0">
    <filterColumn colId="8">
      <filters>
        <filter val="1"/>
        <filter val="2"/>
        <filter val="3"/>
      </filters>
    </filterColumn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M26"/>
  <sheetViews>
    <sheetView workbookViewId="0">
      <selection activeCell="M5" sqref="M5"/>
    </sheetView>
  </sheetViews>
  <sheetFormatPr defaultColWidth="12.6666666666667" defaultRowHeight="15.75" customHeight="1"/>
  <cols>
    <col min="1" max="1" width="16.5555555555556" customWidth="1"/>
    <col min="2" max="2" width="10.4444444444444" customWidth="1"/>
    <col min="3" max="3" width="15.5555555555556" customWidth="1"/>
    <col min="4" max="4" width="18.1111111111111" customWidth="1"/>
    <col min="5" max="5" width="20.3333333333333" customWidth="1"/>
    <col min="6" max="6" width="21.4444444444444" customWidth="1"/>
    <col min="7" max="7" width="22.8888888888889" customWidth="1"/>
    <col min="12" max="13" width="12.8888888888889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</row>
    <row r="3" customHeight="1" spans="1:13">
      <c r="A3" s="4">
        <v>102</v>
      </c>
      <c r="B3" s="4" t="s">
        <v>9</v>
      </c>
      <c r="C3" s="4" t="s">
        <v>10</v>
      </c>
      <c r="D3" s="4">
        <v>40</v>
      </c>
      <c r="E3" s="4">
        <v>65</v>
      </c>
      <c r="F3" s="4">
        <v>90</v>
      </c>
      <c r="G3" s="4">
        <v>5</v>
      </c>
      <c r="I3" t="s">
        <v>42</v>
      </c>
      <c r="M3" cm="1">
        <f t="array" ref="M3">CORREL(G2:G26,D2:D26)</f>
        <v>0.946234858381877</v>
      </c>
    </row>
    <row r="4" customHeight="1" spans="1:13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I4" t="s">
        <v>43</v>
      </c>
      <c r="M4" cm="1">
        <f t="array" ref="M4">CORREL(G2:G26,E2:E26)</f>
        <v>0.957455370364762</v>
      </c>
    </row>
    <row r="5" customHeight="1" spans="1:7">
      <c r="A5" s="4">
        <v>104</v>
      </c>
      <c r="B5" s="4" t="s">
        <v>13</v>
      </c>
      <c r="C5" s="4" t="s">
        <v>14</v>
      </c>
      <c r="D5" s="4">
        <v>45</v>
      </c>
      <c r="E5" s="4">
        <v>75</v>
      </c>
      <c r="F5" s="4">
        <v>95</v>
      </c>
      <c r="G5" s="4">
        <v>5</v>
      </c>
    </row>
    <row r="6" customHeight="1" spans="1:7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</row>
    <row r="7" customHeight="1" spans="1:7">
      <c r="A7" s="4">
        <v>106</v>
      </c>
      <c r="B7" s="4" t="s">
        <v>17</v>
      </c>
      <c r="C7" s="4" t="s">
        <v>8</v>
      </c>
      <c r="D7" s="4">
        <v>38</v>
      </c>
      <c r="E7" s="4">
        <v>58</v>
      </c>
      <c r="F7" s="4">
        <v>85</v>
      </c>
      <c r="G7" s="4">
        <v>4</v>
      </c>
    </row>
    <row r="8" customHeight="1" spans="1:7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</row>
    <row r="9" customHeight="1" spans="1:9">
      <c r="A9" s="4">
        <v>108</v>
      </c>
      <c r="B9" s="4" t="s">
        <v>19</v>
      </c>
      <c r="C9" s="4" t="s">
        <v>12</v>
      </c>
      <c r="D9" s="4">
        <v>28</v>
      </c>
      <c r="E9" s="4">
        <v>35</v>
      </c>
      <c r="F9" s="4">
        <v>65</v>
      </c>
      <c r="G9" s="4">
        <v>3</v>
      </c>
      <c r="I9" t="s">
        <v>44</v>
      </c>
    </row>
    <row r="10" customHeight="1" spans="1:7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</row>
    <row r="11" customHeight="1" spans="1:7">
      <c r="A11" s="4">
        <v>110</v>
      </c>
      <c r="B11" s="4" t="s">
        <v>21</v>
      </c>
      <c r="C11" s="4" t="s">
        <v>8</v>
      </c>
      <c r="D11" s="4">
        <v>37</v>
      </c>
      <c r="E11" s="4">
        <v>55</v>
      </c>
      <c r="F11" s="4">
        <v>83</v>
      </c>
      <c r="G11" s="4">
        <v>4</v>
      </c>
    </row>
    <row r="12" customHeight="1" spans="1:7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</row>
    <row r="13" ht="14.4" spans="1:7">
      <c r="A13" s="4">
        <v>112</v>
      </c>
      <c r="B13" s="4" t="s">
        <v>23</v>
      </c>
      <c r="C13" s="4" t="s">
        <v>10</v>
      </c>
      <c r="D13" s="4">
        <v>44</v>
      </c>
      <c r="E13" s="4">
        <v>73</v>
      </c>
      <c r="F13" s="4">
        <v>94</v>
      </c>
      <c r="G13" s="4">
        <v>5</v>
      </c>
    </row>
    <row r="14" customHeight="1" spans="1:7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</row>
    <row r="15" customHeight="1" spans="1:7">
      <c r="A15" s="4">
        <v>114</v>
      </c>
      <c r="B15" s="4" t="s">
        <v>25</v>
      </c>
      <c r="C15" s="4" t="s">
        <v>8</v>
      </c>
      <c r="D15" s="4">
        <v>41</v>
      </c>
      <c r="E15" s="4">
        <v>66</v>
      </c>
      <c r="F15" s="4">
        <v>89</v>
      </c>
      <c r="G15" s="4">
        <v>4</v>
      </c>
    </row>
    <row r="16" customHeight="1" spans="1:7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</row>
    <row r="17" customHeight="1" spans="1:7">
      <c r="A17" s="4">
        <v>116</v>
      </c>
      <c r="B17" s="4" t="s">
        <v>27</v>
      </c>
      <c r="C17" s="4" t="s">
        <v>16</v>
      </c>
      <c r="D17" s="4">
        <v>26</v>
      </c>
      <c r="E17" s="4">
        <v>32</v>
      </c>
      <c r="F17" s="4">
        <v>62</v>
      </c>
      <c r="G17" s="4">
        <v>2</v>
      </c>
    </row>
    <row r="18" customHeight="1" spans="1:7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</row>
    <row r="19" customHeight="1" spans="1:7">
      <c r="A19" s="4">
        <v>118</v>
      </c>
      <c r="B19" s="4" t="s">
        <v>29</v>
      </c>
      <c r="C19" s="4" t="s">
        <v>10</v>
      </c>
      <c r="D19" s="4">
        <v>43</v>
      </c>
      <c r="E19" s="4">
        <v>75</v>
      </c>
      <c r="F19" s="4">
        <v>93</v>
      </c>
      <c r="G19" s="4">
        <v>5</v>
      </c>
    </row>
    <row r="20" customHeight="1" spans="1:7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</row>
    <row r="21" customHeight="1" spans="1:7">
      <c r="A21" s="4">
        <v>120</v>
      </c>
      <c r="B21" s="4" t="s">
        <v>31</v>
      </c>
      <c r="C21" s="4" t="s">
        <v>8</v>
      </c>
      <c r="D21" s="4">
        <v>36</v>
      </c>
      <c r="E21" s="4">
        <v>52</v>
      </c>
      <c r="F21" s="4">
        <v>78</v>
      </c>
      <c r="G21" s="4">
        <v>4</v>
      </c>
    </row>
    <row r="22" customHeight="1" spans="1:7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</row>
    <row r="23" customHeight="1" spans="1:7">
      <c r="A23" s="4">
        <v>122</v>
      </c>
      <c r="B23" s="4" t="s">
        <v>33</v>
      </c>
      <c r="C23" s="4" t="s">
        <v>12</v>
      </c>
      <c r="D23" s="4">
        <v>32</v>
      </c>
      <c r="E23" s="4">
        <v>44</v>
      </c>
      <c r="F23" s="4">
        <v>74</v>
      </c>
      <c r="G23" s="4">
        <v>3</v>
      </c>
    </row>
    <row r="24" customHeight="1" spans="1:7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</row>
    <row r="25" customHeight="1" spans="1:7">
      <c r="A25" s="4">
        <v>124</v>
      </c>
      <c r="B25" s="4" t="s">
        <v>35</v>
      </c>
      <c r="C25" s="4" t="s">
        <v>8</v>
      </c>
      <c r="D25" s="4">
        <v>34</v>
      </c>
      <c r="E25" s="4">
        <v>48</v>
      </c>
      <c r="F25" s="4">
        <v>76</v>
      </c>
      <c r="G25" s="4">
        <v>3</v>
      </c>
    </row>
    <row r="26" customHeight="1" spans="1:7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</row>
  </sheetData>
  <autoFilter xmlns:etc="http://www.wps.cn/officeDocument/2017/etCustomData" ref="A1:G26" etc:filterBottomFollowUsedRange="0">
    <sortState ref="A1:G26">
      <sortCondition ref="A1:A26"/>
    </sortState>
    <extLst/>
  </autoFilter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K27"/>
  <sheetViews>
    <sheetView workbookViewId="0">
      <selection activeCell="J12" sqref="J12"/>
    </sheetView>
  </sheetViews>
  <sheetFormatPr defaultColWidth="12.6666666666667" defaultRowHeight="15.75" customHeight="1"/>
  <cols>
    <col min="1" max="1" width="16.5555555555556" customWidth="1"/>
    <col min="2" max="2" width="10.4444444444444" customWidth="1"/>
    <col min="3" max="3" width="15.5555555555556" customWidth="1"/>
    <col min="4" max="4" width="18.1111111111111" customWidth="1"/>
    <col min="5" max="5" width="20.3333333333333" customWidth="1"/>
    <col min="6" max="6" width="21.4444444444444" customWidth="1"/>
    <col min="7" max="7" width="22.8888888888889" customWidth="1"/>
    <col min="10" max="10" width="23.8888888888889" customWidth="1"/>
  </cols>
  <sheetData>
    <row r="1" customHeight="1" spans="1:8">
      <c r="A1" s="6" t="s">
        <v>45</v>
      </c>
      <c r="B1" s="7"/>
      <c r="C1" s="7"/>
      <c r="D1" s="7"/>
      <c r="E1" s="7"/>
      <c r="F1" s="7"/>
      <c r="G1" s="7"/>
      <c r="H1" s="7"/>
    </row>
    <row r="2" customHeight="1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46</v>
      </c>
    </row>
    <row r="3" customHeight="1" spans="1:8">
      <c r="A3" s="2">
        <v>101</v>
      </c>
      <c r="B3" s="2" t="s">
        <v>7</v>
      </c>
      <c r="C3" s="2" t="s">
        <v>8</v>
      </c>
      <c r="D3" s="2">
        <v>35</v>
      </c>
      <c r="E3" s="2">
        <v>50</v>
      </c>
      <c r="F3" s="2">
        <v>80</v>
      </c>
      <c r="G3" s="2">
        <v>4</v>
      </c>
      <c r="H3" s="2" t="str">
        <f>IF(AND(G3&gt;=4,K4&lt;$H$2),"Yes","No")</f>
        <v>Yes</v>
      </c>
    </row>
    <row r="4" customHeight="1" spans="1:11">
      <c r="A4" s="4">
        <v>120</v>
      </c>
      <c r="B4" s="4" t="s">
        <v>31</v>
      </c>
      <c r="C4" s="4" t="s">
        <v>8</v>
      </c>
      <c r="D4" s="4">
        <v>36</v>
      </c>
      <c r="E4" s="4">
        <v>52</v>
      </c>
      <c r="F4" s="4">
        <v>78</v>
      </c>
      <c r="G4" s="4">
        <v>4</v>
      </c>
      <c r="H4" s="2" t="str">
        <f>IF(AND(G4&gt;=4,K5&lt;$H$2),"Yes","No")</f>
        <v>Yes</v>
      </c>
      <c r="J4" s="8" t="s">
        <v>47</v>
      </c>
      <c r="K4" s="8">
        <f>AVERAGE(D3:D27)</f>
        <v>37.04</v>
      </c>
    </row>
    <row r="5" hidden="1" customHeight="1" spans="1:10">
      <c r="A5" s="2">
        <v>103</v>
      </c>
      <c r="B5" s="2" t="s">
        <v>11</v>
      </c>
      <c r="C5" s="2" t="s">
        <v>12</v>
      </c>
      <c r="D5" s="2">
        <v>30</v>
      </c>
      <c r="E5" s="2">
        <v>40</v>
      </c>
      <c r="F5" s="2">
        <v>70</v>
      </c>
      <c r="G5" s="2">
        <v>3</v>
      </c>
      <c r="H5" s="2" t="str">
        <f>IF(AND(G5&gt;=4,K6&lt;$H$2),"Yes","No")</f>
        <v>No</v>
      </c>
      <c r="J5" t="s">
        <v>48</v>
      </c>
    </row>
    <row r="6" customHeight="1" spans="1:8">
      <c r="A6" s="4">
        <v>110</v>
      </c>
      <c r="B6" s="4" t="s">
        <v>21</v>
      </c>
      <c r="C6" s="4" t="s">
        <v>8</v>
      </c>
      <c r="D6" s="4">
        <v>37</v>
      </c>
      <c r="E6" s="4">
        <v>55</v>
      </c>
      <c r="F6" s="4">
        <v>83</v>
      </c>
      <c r="G6" s="4">
        <v>4</v>
      </c>
      <c r="H6" s="2" t="str">
        <f>IF(AND(G6&gt;=4,K7&lt;$H$2),"Yes","No")</f>
        <v>Yes</v>
      </c>
    </row>
    <row r="7" hidden="1" customHeight="1" spans="1:8">
      <c r="A7" s="2">
        <v>105</v>
      </c>
      <c r="B7" s="2" t="s">
        <v>15</v>
      </c>
      <c r="C7" s="2" t="s">
        <v>16</v>
      </c>
      <c r="D7" s="2">
        <v>25</v>
      </c>
      <c r="E7" s="2">
        <v>30</v>
      </c>
      <c r="F7" s="2">
        <v>60</v>
      </c>
      <c r="G7" s="2">
        <v>2</v>
      </c>
      <c r="H7" s="2" t="str">
        <f>IF(AND(G7&gt;=4,K8&lt;$H$2),"Yes","No")</f>
        <v>No</v>
      </c>
    </row>
    <row r="8" customHeight="1" spans="1:8">
      <c r="A8" s="4">
        <v>106</v>
      </c>
      <c r="B8" s="4" t="s">
        <v>17</v>
      </c>
      <c r="C8" s="4" t="s">
        <v>8</v>
      </c>
      <c r="D8" s="4">
        <v>38</v>
      </c>
      <c r="E8" s="4">
        <v>58</v>
      </c>
      <c r="F8" s="4">
        <v>85</v>
      </c>
      <c r="G8" s="4">
        <v>4</v>
      </c>
      <c r="H8" s="2" t="str">
        <f>IF(AND(G8&gt;=4,K9&lt;$H$2),"Yes","No")</f>
        <v>Yes</v>
      </c>
    </row>
    <row r="9" customHeight="1" spans="1:8">
      <c r="A9" s="2">
        <v>119</v>
      </c>
      <c r="B9" s="2" t="s">
        <v>30</v>
      </c>
      <c r="C9" s="2" t="s">
        <v>14</v>
      </c>
      <c r="D9" s="2">
        <v>39</v>
      </c>
      <c r="E9" s="2">
        <v>60</v>
      </c>
      <c r="F9" s="2">
        <v>87</v>
      </c>
      <c r="G9" s="2">
        <v>4</v>
      </c>
      <c r="H9" s="2" t="str">
        <f>IF(AND(G9&gt;=4,K10&lt;$H$2),"Yes","No")</f>
        <v>Yes</v>
      </c>
    </row>
    <row r="10" hidden="1" customHeight="1" spans="1:8">
      <c r="A10" s="4">
        <v>108</v>
      </c>
      <c r="B10" s="4" t="s">
        <v>19</v>
      </c>
      <c r="C10" s="4" t="s">
        <v>12</v>
      </c>
      <c r="D10" s="4">
        <v>28</v>
      </c>
      <c r="E10" s="4">
        <v>35</v>
      </c>
      <c r="F10" s="4">
        <v>65</v>
      </c>
      <c r="G10" s="4">
        <v>3</v>
      </c>
      <c r="H10" s="2" t="str">
        <f>IF(AND(G10&gt;=4,K11&lt;$H$2),"Yes","No")</f>
        <v>No</v>
      </c>
    </row>
    <row r="11" customHeight="1" spans="1:8">
      <c r="A11" s="4">
        <v>102</v>
      </c>
      <c r="B11" s="4" t="s">
        <v>9</v>
      </c>
      <c r="C11" s="4" t="s">
        <v>10</v>
      </c>
      <c r="D11" s="4">
        <v>40</v>
      </c>
      <c r="E11" s="4">
        <v>65</v>
      </c>
      <c r="F11" s="4">
        <v>90</v>
      </c>
      <c r="G11" s="4">
        <v>5</v>
      </c>
      <c r="H11" s="2" t="str">
        <f>IF(AND(G11&gt;=4,K12&lt;$H$2),"Yes","No")</f>
        <v>Yes</v>
      </c>
    </row>
    <row r="12" customHeight="1" spans="1:8">
      <c r="A12" s="4">
        <v>114</v>
      </c>
      <c r="B12" s="4" t="s">
        <v>25</v>
      </c>
      <c r="C12" s="4" t="s">
        <v>8</v>
      </c>
      <c r="D12" s="4">
        <v>41</v>
      </c>
      <c r="E12" s="4">
        <v>66</v>
      </c>
      <c r="F12" s="4">
        <v>89</v>
      </c>
      <c r="G12" s="4">
        <v>4</v>
      </c>
      <c r="H12" s="2" t="str">
        <f>IF(AND(G12&gt;=4,K13&lt;$H$2),"Yes","No")</f>
        <v>Yes</v>
      </c>
    </row>
    <row r="13" hidden="1" customHeight="1" spans="1:8">
      <c r="A13" s="2">
        <v>111</v>
      </c>
      <c r="B13" s="2" t="s">
        <v>22</v>
      </c>
      <c r="C13" s="2" t="s">
        <v>16</v>
      </c>
      <c r="D13" s="2">
        <v>29</v>
      </c>
      <c r="E13" s="2">
        <v>38</v>
      </c>
      <c r="F13" s="2">
        <v>68</v>
      </c>
      <c r="G13" s="2">
        <v>3</v>
      </c>
      <c r="H13" s="2" t="str">
        <f>IF(AND(G13&gt;=4,K14&lt;$H$2),"Yes","No")</f>
        <v>No</v>
      </c>
    </row>
    <row r="14" ht="14.4" spans="1:8">
      <c r="A14" s="2">
        <v>109</v>
      </c>
      <c r="B14" s="2" t="s">
        <v>20</v>
      </c>
      <c r="C14" s="2" t="s">
        <v>10</v>
      </c>
      <c r="D14" s="2">
        <v>42</v>
      </c>
      <c r="E14" s="2">
        <v>70</v>
      </c>
      <c r="F14" s="2">
        <v>92</v>
      </c>
      <c r="G14" s="2">
        <v>5</v>
      </c>
      <c r="H14" s="2" t="str">
        <f>IF(AND(G14&gt;=4,K15&lt;$H$2),"Yes","No")</f>
        <v>Yes</v>
      </c>
    </row>
    <row r="15" hidden="1" customHeight="1" spans="1:8">
      <c r="A15" s="2">
        <v>113</v>
      </c>
      <c r="B15" s="2" t="s">
        <v>24</v>
      </c>
      <c r="C15" s="2" t="s">
        <v>12</v>
      </c>
      <c r="D15" s="2">
        <v>33</v>
      </c>
      <c r="E15" s="2">
        <v>45</v>
      </c>
      <c r="F15" s="2">
        <v>75</v>
      </c>
      <c r="G15" s="2">
        <v>3</v>
      </c>
      <c r="H15" s="2" t="str">
        <f>IF(AND(G15&gt;=4,K16&lt;$H$2),"Yes","No")</f>
        <v>No</v>
      </c>
    </row>
    <row r="16" customHeight="1" spans="1:8">
      <c r="A16" s="4">
        <v>118</v>
      </c>
      <c r="B16" s="4" t="s">
        <v>29</v>
      </c>
      <c r="C16" s="4" t="s">
        <v>10</v>
      </c>
      <c r="D16" s="4">
        <v>43</v>
      </c>
      <c r="E16" s="4">
        <v>75</v>
      </c>
      <c r="F16" s="4">
        <v>93</v>
      </c>
      <c r="G16" s="4">
        <v>5</v>
      </c>
      <c r="H16" s="2" t="str">
        <f>IF(AND(G16&gt;=4,K17&lt;$H$2),"Yes","No")</f>
        <v>Yes</v>
      </c>
    </row>
    <row r="17" customHeight="1" spans="1:8">
      <c r="A17" s="4">
        <v>112</v>
      </c>
      <c r="B17" s="4" t="s">
        <v>23</v>
      </c>
      <c r="C17" s="4" t="s">
        <v>10</v>
      </c>
      <c r="D17" s="4">
        <v>44</v>
      </c>
      <c r="E17" s="4">
        <v>73</v>
      </c>
      <c r="F17" s="4">
        <v>94</v>
      </c>
      <c r="G17" s="4">
        <v>5</v>
      </c>
      <c r="H17" s="2" t="str">
        <f>IF(AND(G17&gt;=4,K18&lt;$H$2),"Yes","No")</f>
        <v>Yes</v>
      </c>
    </row>
    <row r="18" hidden="1" customHeight="1" spans="1:8">
      <c r="A18" s="4">
        <v>116</v>
      </c>
      <c r="B18" s="4" t="s">
        <v>27</v>
      </c>
      <c r="C18" s="4" t="s">
        <v>16</v>
      </c>
      <c r="D18" s="4">
        <v>26</v>
      </c>
      <c r="E18" s="4">
        <v>32</v>
      </c>
      <c r="F18" s="4">
        <v>62</v>
      </c>
      <c r="G18" s="4">
        <v>2</v>
      </c>
      <c r="H18" s="2" t="str">
        <f>IF(AND(G18&gt;=4,K19&lt;$H$2),"Yes","No")</f>
        <v>No</v>
      </c>
    </row>
    <row r="19" hidden="1" customHeight="1" spans="1:8">
      <c r="A19" s="2">
        <v>117</v>
      </c>
      <c r="B19" s="2" t="s">
        <v>28</v>
      </c>
      <c r="C19" s="2" t="s">
        <v>12</v>
      </c>
      <c r="D19" s="2">
        <v>31</v>
      </c>
      <c r="E19" s="2">
        <v>42</v>
      </c>
      <c r="F19" s="2">
        <v>72</v>
      </c>
      <c r="G19" s="2">
        <v>3</v>
      </c>
      <c r="H19" s="2" t="str">
        <f>IF(AND(G19&gt;=4,K20&lt;$H$2),"Yes","No")</f>
        <v>No</v>
      </c>
    </row>
    <row r="20" customHeight="1" spans="1:8">
      <c r="A20" s="4">
        <v>104</v>
      </c>
      <c r="B20" s="4" t="s">
        <v>13</v>
      </c>
      <c r="C20" s="4" t="s">
        <v>14</v>
      </c>
      <c r="D20" s="4">
        <v>45</v>
      </c>
      <c r="E20" s="4">
        <v>75</v>
      </c>
      <c r="F20" s="4">
        <v>95</v>
      </c>
      <c r="G20" s="4">
        <v>5</v>
      </c>
      <c r="H20" s="2" t="str">
        <f>IF(AND(G20&gt;=4,K21&lt;$H$2),"Yes","No")</f>
        <v>Yes</v>
      </c>
    </row>
    <row r="21" customHeight="1" spans="1:8">
      <c r="A21" s="2">
        <v>123</v>
      </c>
      <c r="B21" s="2" t="s">
        <v>34</v>
      </c>
      <c r="C21" s="2" t="s">
        <v>10</v>
      </c>
      <c r="D21" s="2">
        <v>46</v>
      </c>
      <c r="E21" s="2">
        <v>77</v>
      </c>
      <c r="F21" s="2">
        <v>96</v>
      </c>
      <c r="G21" s="2">
        <v>5</v>
      </c>
      <c r="H21" s="2" t="str">
        <f>IF(AND(G21&gt;=4,K22&lt;$H$2),"Yes","No")</f>
        <v>Yes</v>
      </c>
    </row>
    <row r="22" customHeight="1" spans="1:8">
      <c r="A22" s="2">
        <v>125</v>
      </c>
      <c r="B22" s="2" t="s">
        <v>36</v>
      </c>
      <c r="C22" s="2" t="s">
        <v>14</v>
      </c>
      <c r="D22" s="2">
        <v>47</v>
      </c>
      <c r="E22" s="2">
        <v>79</v>
      </c>
      <c r="F22" s="2">
        <v>99</v>
      </c>
      <c r="G22" s="2">
        <v>5</v>
      </c>
      <c r="H22" s="2" t="str">
        <f>IF(AND(G22&gt;=4,K23&lt;$H$2),"Yes","No")</f>
        <v>Yes</v>
      </c>
    </row>
    <row r="23" hidden="1" customHeight="1" spans="1:8">
      <c r="A23" s="2">
        <v>121</v>
      </c>
      <c r="B23" s="2" t="s">
        <v>32</v>
      </c>
      <c r="C23" s="2" t="s">
        <v>16</v>
      </c>
      <c r="D23" s="2">
        <v>27</v>
      </c>
      <c r="E23" s="2">
        <v>34</v>
      </c>
      <c r="F23" s="2">
        <v>64</v>
      </c>
      <c r="G23" s="2">
        <v>2</v>
      </c>
      <c r="H23" s="2" t="str">
        <f>IF(AND(G23&gt;=4,K24&lt;$H$2),"Yes","No")</f>
        <v>No</v>
      </c>
    </row>
    <row r="24" hidden="1" customHeight="1" spans="1:8">
      <c r="A24" s="4">
        <v>122</v>
      </c>
      <c r="B24" s="4" t="s">
        <v>33</v>
      </c>
      <c r="C24" s="4" t="s">
        <v>12</v>
      </c>
      <c r="D24" s="4">
        <v>32</v>
      </c>
      <c r="E24" s="4">
        <v>44</v>
      </c>
      <c r="F24" s="4">
        <v>74</v>
      </c>
      <c r="G24" s="4">
        <v>3</v>
      </c>
      <c r="H24" s="2" t="str">
        <f>IF(AND(G24&gt;=4,K25&lt;$H$2),"Yes","No")</f>
        <v>No</v>
      </c>
    </row>
    <row r="25" customHeight="1" spans="1:8">
      <c r="A25" s="2">
        <v>115</v>
      </c>
      <c r="B25" s="2" t="s">
        <v>26</v>
      </c>
      <c r="C25" s="2" t="s">
        <v>14</v>
      </c>
      <c r="D25" s="2">
        <v>48</v>
      </c>
      <c r="E25" s="2">
        <v>78</v>
      </c>
      <c r="F25" s="2">
        <v>98</v>
      </c>
      <c r="G25" s="2">
        <v>5</v>
      </c>
      <c r="H25" s="2" t="str">
        <f>IF(AND(G25&gt;=4,K26&lt;$H$2),"Yes","No")</f>
        <v>Yes</v>
      </c>
    </row>
    <row r="26" hidden="1" customHeight="1" spans="1:8">
      <c r="A26" s="4">
        <v>124</v>
      </c>
      <c r="B26" s="4" t="s">
        <v>35</v>
      </c>
      <c r="C26" s="4" t="s">
        <v>8</v>
      </c>
      <c r="D26" s="4">
        <v>34</v>
      </c>
      <c r="E26" s="4">
        <v>48</v>
      </c>
      <c r="F26" s="4">
        <v>76</v>
      </c>
      <c r="G26" s="4">
        <v>3</v>
      </c>
      <c r="H26" s="2" t="str">
        <f>IF(AND(G26&gt;=4,K27&lt;$H$2),"Yes","No")</f>
        <v>No</v>
      </c>
    </row>
    <row r="27" customHeight="1" spans="1:8">
      <c r="A27" s="2">
        <v>107</v>
      </c>
      <c r="B27" s="2" t="s">
        <v>18</v>
      </c>
      <c r="C27" s="2" t="s">
        <v>14</v>
      </c>
      <c r="D27" s="2">
        <v>50</v>
      </c>
      <c r="E27" s="2">
        <v>80</v>
      </c>
      <c r="F27" s="2">
        <v>100</v>
      </c>
      <c r="G27" s="2">
        <v>5</v>
      </c>
      <c r="H27" s="2" t="str">
        <f>IF(AND(G27&gt;=4,K28&lt;$H$2),"Yes","No")</f>
        <v>Yes</v>
      </c>
    </row>
  </sheetData>
  <autoFilter xmlns:etc="http://www.wps.cn/officeDocument/2017/etCustomData" ref="A2:H27" etc:filterBottomFollowUsedRange="0">
    <filterColumn colId="7">
      <customFilters>
        <customFilter operator="equal" val="Yes"/>
      </customFilters>
    </filterColumn>
    <sortState ref="A2:H27">
      <sortCondition ref="D1"/>
    </sortState>
    <extLst/>
  </autoFilter>
  <mergeCells count="1">
    <mergeCell ref="A1:H1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R26"/>
  <sheetViews>
    <sheetView topLeftCell="D1" workbookViewId="0">
      <selection activeCell="L21" sqref="L21"/>
    </sheetView>
  </sheetViews>
  <sheetFormatPr defaultColWidth="12.6666666666667" defaultRowHeight="15.75" customHeight="1"/>
  <cols>
    <col min="1" max="1" width="16.5555555555556" customWidth="1"/>
    <col min="2" max="2" width="10.4444444444444" customWidth="1"/>
    <col min="3" max="3" width="15.5555555555556" customWidth="1"/>
    <col min="4" max="4" width="18.1111111111111" customWidth="1"/>
    <col min="5" max="5" width="20.3333333333333" customWidth="1"/>
    <col min="6" max="6" width="21.4444444444444" customWidth="1"/>
    <col min="7" max="7" width="22.8888888888889" customWidth="1"/>
    <col min="8" max="8" width="12.8888888888889"/>
    <col min="10" max="10" width="17.2222222222222" customWidth="1"/>
    <col min="11" max="11" width="12.8888888888889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49</v>
      </c>
    </row>
    <row r="2" customHeight="1" spans="1:8">
      <c r="A2" s="2">
        <v>101</v>
      </c>
      <c r="B2" s="2" t="s">
        <v>7</v>
      </c>
      <c r="C2" s="2" t="s">
        <v>8</v>
      </c>
      <c r="D2" s="2">
        <v>35</v>
      </c>
      <c r="E2" s="2">
        <v>50</v>
      </c>
      <c r="F2" s="2">
        <v>80</v>
      </c>
      <c r="G2" s="2">
        <v>4</v>
      </c>
      <c r="H2" s="3">
        <f>E2/D2</f>
        <v>1.42857142857143</v>
      </c>
    </row>
    <row r="3" customHeight="1" spans="1:11">
      <c r="A3" s="4">
        <v>102</v>
      </c>
      <c r="B3" s="4" t="s">
        <v>9</v>
      </c>
      <c r="C3" s="4" t="s">
        <v>10</v>
      </c>
      <c r="D3" s="4">
        <v>40</v>
      </c>
      <c r="E3" s="4">
        <v>65</v>
      </c>
      <c r="F3" s="4">
        <v>90</v>
      </c>
      <c r="G3" s="4">
        <v>5</v>
      </c>
      <c r="H3" s="3">
        <f t="shared" ref="H3:H26" si="0">E3/D3</f>
        <v>1.625</v>
      </c>
      <c r="J3" t="s">
        <v>50</v>
      </c>
      <c r="K3">
        <f>MAX(H2:H26,B2:B26)</f>
        <v>1.74418604651163</v>
      </c>
    </row>
    <row r="4" customHeight="1" spans="1:18">
      <c r="A4" s="2">
        <v>103</v>
      </c>
      <c r="B4" s="2" t="s">
        <v>11</v>
      </c>
      <c r="C4" s="2" t="s">
        <v>12</v>
      </c>
      <c r="D4" s="2">
        <v>30</v>
      </c>
      <c r="E4" s="2">
        <v>40</v>
      </c>
      <c r="F4" s="2">
        <v>70</v>
      </c>
      <c r="G4" s="2">
        <v>3</v>
      </c>
      <c r="H4" s="3">
        <f t="shared" si="0"/>
        <v>1.33333333333333</v>
      </c>
      <c r="J4" t="s">
        <v>51</v>
      </c>
      <c r="K4" s="1" t="s">
        <v>0</v>
      </c>
      <c r="L4" s="1" t="s">
        <v>1</v>
      </c>
      <c r="M4" s="1" t="s">
        <v>2</v>
      </c>
      <c r="N4" s="1" t="s">
        <v>3</v>
      </c>
      <c r="O4" s="1" t="s">
        <v>4</v>
      </c>
      <c r="P4" s="1" t="s">
        <v>5</v>
      </c>
      <c r="Q4" s="1" t="s">
        <v>6</v>
      </c>
      <c r="R4" s="1" t="s">
        <v>49</v>
      </c>
    </row>
    <row r="5" customHeight="1" spans="1:18">
      <c r="A5" s="4">
        <v>104</v>
      </c>
      <c r="B5" s="4" t="s">
        <v>13</v>
      </c>
      <c r="C5" s="4" t="s">
        <v>14</v>
      </c>
      <c r="D5" s="4">
        <v>45</v>
      </c>
      <c r="E5" s="4">
        <v>75</v>
      </c>
      <c r="F5" s="4">
        <v>95</v>
      </c>
      <c r="G5" s="4">
        <v>5</v>
      </c>
      <c r="H5" s="3">
        <f t="shared" si="0"/>
        <v>1.66666666666667</v>
      </c>
      <c r="K5" cm="1">
        <f t="array" ref="K5:R5">_xlfn.XLOOKUP(MAX(H2:H26),H2:H26,A2:H26)</f>
        <v>118</v>
      </c>
      <c r="L5" t="str">
        <v>Arjun</v>
      </c>
      <c r="M5" t="str">
        <v>Marketing</v>
      </c>
      <c r="N5">
        <v>43</v>
      </c>
      <c r="O5">
        <v>75</v>
      </c>
      <c r="P5">
        <v>93</v>
      </c>
      <c r="Q5">
        <v>5</v>
      </c>
      <c r="R5" s="5">
        <v>1.74418604651163</v>
      </c>
    </row>
    <row r="6" customHeight="1" spans="1:8">
      <c r="A6" s="2">
        <v>105</v>
      </c>
      <c r="B6" s="2" t="s">
        <v>15</v>
      </c>
      <c r="C6" s="2" t="s">
        <v>16</v>
      </c>
      <c r="D6" s="2">
        <v>25</v>
      </c>
      <c r="E6" s="2">
        <v>30</v>
      </c>
      <c r="F6" s="2">
        <v>60</v>
      </c>
      <c r="G6" s="2">
        <v>2</v>
      </c>
      <c r="H6" s="3">
        <f t="shared" si="0"/>
        <v>1.2</v>
      </c>
    </row>
    <row r="7" customHeight="1" spans="1:8">
      <c r="A7" s="4">
        <v>106</v>
      </c>
      <c r="B7" s="4" t="s">
        <v>17</v>
      </c>
      <c r="C7" s="4" t="s">
        <v>8</v>
      </c>
      <c r="D7" s="4">
        <v>38</v>
      </c>
      <c r="E7" s="4">
        <v>58</v>
      </c>
      <c r="F7" s="4">
        <v>85</v>
      </c>
      <c r="G7" s="4">
        <v>4</v>
      </c>
      <c r="H7" s="3">
        <f t="shared" si="0"/>
        <v>1.52631578947368</v>
      </c>
    </row>
    <row r="8" customHeight="1" spans="1:8">
      <c r="A8" s="2">
        <v>107</v>
      </c>
      <c r="B8" s="2" t="s">
        <v>18</v>
      </c>
      <c r="C8" s="2" t="s">
        <v>14</v>
      </c>
      <c r="D8" s="2">
        <v>50</v>
      </c>
      <c r="E8" s="2">
        <v>80</v>
      </c>
      <c r="F8" s="2">
        <v>100</v>
      </c>
      <c r="G8" s="2">
        <v>5</v>
      </c>
      <c r="H8" s="3">
        <f t="shared" si="0"/>
        <v>1.6</v>
      </c>
    </row>
    <row r="9" customHeight="1" spans="1:8">
      <c r="A9" s="4">
        <v>108</v>
      </c>
      <c r="B9" s="4" t="s">
        <v>19</v>
      </c>
      <c r="C9" s="4" t="s">
        <v>12</v>
      </c>
      <c r="D9" s="4">
        <v>28</v>
      </c>
      <c r="E9" s="4">
        <v>35</v>
      </c>
      <c r="F9" s="4">
        <v>65</v>
      </c>
      <c r="G9" s="4">
        <v>3</v>
      </c>
      <c r="H9" s="3">
        <f t="shared" si="0"/>
        <v>1.25</v>
      </c>
    </row>
    <row r="10" customHeight="1" spans="1:8">
      <c r="A10" s="2">
        <v>109</v>
      </c>
      <c r="B10" s="2" t="s">
        <v>20</v>
      </c>
      <c r="C10" s="2" t="s">
        <v>10</v>
      </c>
      <c r="D10" s="2">
        <v>42</v>
      </c>
      <c r="E10" s="2">
        <v>70</v>
      </c>
      <c r="F10" s="2">
        <v>92</v>
      </c>
      <c r="G10" s="2">
        <v>5</v>
      </c>
      <c r="H10" s="3">
        <f t="shared" si="0"/>
        <v>1.66666666666667</v>
      </c>
    </row>
    <row r="11" customHeight="1" spans="1:8">
      <c r="A11" s="4">
        <v>110</v>
      </c>
      <c r="B11" s="4" t="s">
        <v>21</v>
      </c>
      <c r="C11" s="4" t="s">
        <v>8</v>
      </c>
      <c r="D11" s="4">
        <v>37</v>
      </c>
      <c r="E11" s="4">
        <v>55</v>
      </c>
      <c r="F11" s="4">
        <v>83</v>
      </c>
      <c r="G11" s="4">
        <v>4</v>
      </c>
      <c r="H11" s="3">
        <f t="shared" si="0"/>
        <v>1.48648648648649</v>
      </c>
    </row>
    <row r="12" customHeight="1" spans="1:8">
      <c r="A12" s="2">
        <v>111</v>
      </c>
      <c r="B12" s="2" t="s">
        <v>22</v>
      </c>
      <c r="C12" s="2" t="s">
        <v>16</v>
      </c>
      <c r="D12" s="2">
        <v>29</v>
      </c>
      <c r="E12" s="2">
        <v>38</v>
      </c>
      <c r="F12" s="2">
        <v>68</v>
      </c>
      <c r="G12" s="2">
        <v>3</v>
      </c>
      <c r="H12" s="3">
        <f t="shared" si="0"/>
        <v>1.31034482758621</v>
      </c>
    </row>
    <row r="13" ht="14.4" spans="1:8">
      <c r="A13" s="4">
        <v>112</v>
      </c>
      <c r="B13" s="4" t="s">
        <v>23</v>
      </c>
      <c r="C13" s="4" t="s">
        <v>10</v>
      </c>
      <c r="D13" s="4">
        <v>44</v>
      </c>
      <c r="E13" s="4">
        <v>73</v>
      </c>
      <c r="F13" s="4">
        <v>94</v>
      </c>
      <c r="G13" s="4">
        <v>5</v>
      </c>
      <c r="H13" s="3">
        <f t="shared" si="0"/>
        <v>1.65909090909091</v>
      </c>
    </row>
    <row r="14" customHeight="1" spans="1:8">
      <c r="A14" s="2">
        <v>113</v>
      </c>
      <c r="B14" s="2" t="s">
        <v>24</v>
      </c>
      <c r="C14" s="2" t="s">
        <v>12</v>
      </c>
      <c r="D14" s="2">
        <v>33</v>
      </c>
      <c r="E14" s="2">
        <v>45</v>
      </c>
      <c r="F14" s="2">
        <v>75</v>
      </c>
      <c r="G14" s="2">
        <v>3</v>
      </c>
      <c r="H14" s="3">
        <f t="shared" si="0"/>
        <v>1.36363636363636</v>
      </c>
    </row>
    <row r="15" customHeight="1" spans="1:8">
      <c r="A15" s="4">
        <v>114</v>
      </c>
      <c r="B15" s="4" t="s">
        <v>25</v>
      </c>
      <c r="C15" s="4" t="s">
        <v>8</v>
      </c>
      <c r="D15" s="4">
        <v>41</v>
      </c>
      <c r="E15" s="4">
        <v>66</v>
      </c>
      <c r="F15" s="4">
        <v>89</v>
      </c>
      <c r="G15" s="4">
        <v>4</v>
      </c>
      <c r="H15" s="3">
        <f t="shared" si="0"/>
        <v>1.60975609756098</v>
      </c>
    </row>
    <row r="16" customHeight="1" spans="1:8">
      <c r="A16" s="2">
        <v>115</v>
      </c>
      <c r="B16" s="2" t="s">
        <v>26</v>
      </c>
      <c r="C16" s="2" t="s">
        <v>14</v>
      </c>
      <c r="D16" s="2">
        <v>48</v>
      </c>
      <c r="E16" s="2">
        <v>78</v>
      </c>
      <c r="F16" s="2">
        <v>98</v>
      </c>
      <c r="G16" s="2">
        <v>5</v>
      </c>
      <c r="H16" s="3">
        <f t="shared" si="0"/>
        <v>1.625</v>
      </c>
    </row>
    <row r="17" customHeight="1" spans="1:8">
      <c r="A17" s="4">
        <v>116</v>
      </c>
      <c r="B17" s="4" t="s">
        <v>27</v>
      </c>
      <c r="C17" s="4" t="s">
        <v>16</v>
      </c>
      <c r="D17" s="4">
        <v>26</v>
      </c>
      <c r="E17" s="4">
        <v>32</v>
      </c>
      <c r="F17" s="4">
        <v>62</v>
      </c>
      <c r="G17" s="4">
        <v>2</v>
      </c>
      <c r="H17" s="3">
        <f t="shared" si="0"/>
        <v>1.23076923076923</v>
      </c>
    </row>
    <row r="18" customHeight="1" spans="1:8">
      <c r="A18" s="2">
        <v>117</v>
      </c>
      <c r="B18" s="2" t="s">
        <v>28</v>
      </c>
      <c r="C18" s="2" t="s">
        <v>12</v>
      </c>
      <c r="D18" s="2">
        <v>31</v>
      </c>
      <c r="E18" s="2">
        <v>42</v>
      </c>
      <c r="F18" s="2">
        <v>72</v>
      </c>
      <c r="G18" s="2">
        <v>3</v>
      </c>
      <c r="H18" s="3">
        <f t="shared" si="0"/>
        <v>1.35483870967742</v>
      </c>
    </row>
    <row r="19" customHeight="1" spans="1:8">
      <c r="A19" s="4">
        <v>118</v>
      </c>
      <c r="B19" s="4" t="s">
        <v>29</v>
      </c>
      <c r="C19" s="4" t="s">
        <v>10</v>
      </c>
      <c r="D19" s="4">
        <v>43</v>
      </c>
      <c r="E19" s="4">
        <v>75</v>
      </c>
      <c r="F19" s="4">
        <v>93</v>
      </c>
      <c r="G19" s="4">
        <v>5</v>
      </c>
      <c r="H19" s="3">
        <f t="shared" si="0"/>
        <v>1.74418604651163</v>
      </c>
    </row>
    <row r="20" customHeight="1" spans="1:8">
      <c r="A20" s="2">
        <v>119</v>
      </c>
      <c r="B20" s="2" t="s">
        <v>30</v>
      </c>
      <c r="C20" s="2" t="s">
        <v>14</v>
      </c>
      <c r="D20" s="2">
        <v>39</v>
      </c>
      <c r="E20" s="2">
        <v>60</v>
      </c>
      <c r="F20" s="2">
        <v>87</v>
      </c>
      <c r="G20" s="2">
        <v>4</v>
      </c>
      <c r="H20" s="3">
        <f t="shared" si="0"/>
        <v>1.53846153846154</v>
      </c>
    </row>
    <row r="21" customHeight="1" spans="1:8">
      <c r="A21" s="4">
        <v>120</v>
      </c>
      <c r="B21" s="4" t="s">
        <v>31</v>
      </c>
      <c r="C21" s="4" t="s">
        <v>8</v>
      </c>
      <c r="D21" s="4">
        <v>36</v>
      </c>
      <c r="E21" s="4">
        <v>52</v>
      </c>
      <c r="F21" s="4">
        <v>78</v>
      </c>
      <c r="G21" s="4">
        <v>4</v>
      </c>
      <c r="H21" s="3">
        <f t="shared" si="0"/>
        <v>1.44444444444444</v>
      </c>
    </row>
    <row r="22" customHeight="1" spans="1:8">
      <c r="A22" s="2">
        <v>121</v>
      </c>
      <c r="B22" s="2" t="s">
        <v>32</v>
      </c>
      <c r="C22" s="2" t="s">
        <v>16</v>
      </c>
      <c r="D22" s="2">
        <v>27</v>
      </c>
      <c r="E22" s="2">
        <v>34</v>
      </c>
      <c r="F22" s="2">
        <v>64</v>
      </c>
      <c r="G22" s="2">
        <v>2</v>
      </c>
      <c r="H22" s="3">
        <f t="shared" si="0"/>
        <v>1.25925925925926</v>
      </c>
    </row>
    <row r="23" customHeight="1" spans="1:8">
      <c r="A23" s="4">
        <v>122</v>
      </c>
      <c r="B23" s="4" t="s">
        <v>33</v>
      </c>
      <c r="C23" s="4" t="s">
        <v>12</v>
      </c>
      <c r="D23" s="4">
        <v>32</v>
      </c>
      <c r="E23" s="4">
        <v>44</v>
      </c>
      <c r="F23" s="4">
        <v>74</v>
      </c>
      <c r="G23" s="4">
        <v>3</v>
      </c>
      <c r="H23" s="3">
        <f t="shared" si="0"/>
        <v>1.375</v>
      </c>
    </row>
    <row r="24" customHeight="1" spans="1:8">
      <c r="A24" s="2">
        <v>123</v>
      </c>
      <c r="B24" s="2" t="s">
        <v>34</v>
      </c>
      <c r="C24" s="2" t="s">
        <v>10</v>
      </c>
      <c r="D24" s="2">
        <v>46</v>
      </c>
      <c r="E24" s="2">
        <v>77</v>
      </c>
      <c r="F24" s="2">
        <v>96</v>
      </c>
      <c r="G24" s="2">
        <v>5</v>
      </c>
      <c r="H24" s="3">
        <f t="shared" si="0"/>
        <v>1.67391304347826</v>
      </c>
    </row>
    <row r="25" customHeight="1" spans="1:8">
      <c r="A25" s="4">
        <v>124</v>
      </c>
      <c r="B25" s="4" t="s">
        <v>35</v>
      </c>
      <c r="C25" s="4" t="s">
        <v>8</v>
      </c>
      <c r="D25" s="4">
        <v>34</v>
      </c>
      <c r="E25" s="4">
        <v>48</v>
      </c>
      <c r="F25" s="4">
        <v>76</v>
      </c>
      <c r="G25" s="4">
        <v>3</v>
      </c>
      <c r="H25" s="3">
        <f t="shared" si="0"/>
        <v>1.41176470588235</v>
      </c>
    </row>
    <row r="26" customHeight="1" spans="1:8">
      <c r="A26" s="2">
        <v>125</v>
      </c>
      <c r="B26" s="2" t="s">
        <v>36</v>
      </c>
      <c r="C26" s="2" t="s">
        <v>14</v>
      </c>
      <c r="D26" s="2">
        <v>47</v>
      </c>
      <c r="E26" s="2">
        <v>79</v>
      </c>
      <c r="F26" s="2">
        <v>99</v>
      </c>
      <c r="G26" s="2">
        <v>5</v>
      </c>
      <c r="H26" s="3">
        <f t="shared" si="0"/>
        <v>1.68085106382979</v>
      </c>
    </row>
  </sheetData>
  <autoFilter xmlns:etc="http://www.wps.cn/officeDocument/2017/etCustomData" ref="A1:H2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Employee work productivity</vt:lpstr>
      <vt:lpstr>Top 5 Productivity</vt:lpstr>
      <vt:lpstr>Dept-wise Productivity</vt:lpstr>
      <vt:lpstr>Top 3 Productivity with Rank</vt:lpstr>
      <vt:lpstr>Correlation Analysis</vt:lpstr>
      <vt:lpstr>High performers</vt:lpstr>
      <vt:lpstr>Tasks per hour efficiency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Vignesh</dc:creator>
  <cp:lastModifiedBy>Hari Vignesh</cp:lastModifiedBy>
  <dcterms:created xsi:type="dcterms:W3CDTF">2025-06-05T16:10:00Z</dcterms:created>
  <dcterms:modified xsi:type="dcterms:W3CDTF">2025-06-06T16:27:15Z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302F913E57D949A291C55927E5047E41_12</vt:lpwstr>
  </property>
  <property fmtid="{D5CDD505-2E9C-101B-9397-08002B2CF9AE}" pid="3" name="KSOProductBuildVer">
    <vt:lpwstr>2057-12.2.0.21183</vt:lpwstr>
  </property>
</Properties>
</file>